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owl\oes\CIRCULAR ECONOMY\4. Waste Statistics Team\3. Publications &amp; Communications\1. Nat Waste Statistics Webpages\3. Packaging\EPA_Packaging_2023Sept Ref2021\2023 2021 data\"/>
    </mc:Choice>
  </mc:AlternateContent>
  <xr:revisionPtr revIDLastSave="0" documentId="13_ncr:1_{99FE3427-B859-4BDE-BC0A-1D8C16B2D8F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H11" i="1" s="1"/>
  <c r="G11" i="1"/>
  <c r="I10" i="1"/>
  <c r="J9" i="1"/>
  <c r="J8" i="1"/>
  <c r="J3" i="1"/>
  <c r="G3" i="1"/>
  <c r="K3" i="1" s="1"/>
  <c r="H3" i="1" l="1"/>
  <c r="D10" i="1"/>
  <c r="G4" i="1" l="1"/>
  <c r="J4" i="1"/>
  <c r="G5" i="1"/>
  <c r="H5" i="1" s="1"/>
  <c r="H4" i="1" l="1"/>
  <c r="K5" i="1"/>
  <c r="K4" i="1"/>
  <c r="F10" i="1" l="1"/>
  <c r="E10" i="1"/>
  <c r="C10" i="1"/>
  <c r="G8" i="1"/>
  <c r="H8" i="1" l="1"/>
  <c r="K8" i="1"/>
  <c r="J10" i="1"/>
  <c r="G6" i="1"/>
  <c r="K6" i="1" s="1"/>
  <c r="G7" i="1"/>
  <c r="G9" i="1"/>
  <c r="H9" i="1" l="1"/>
  <c r="K9" i="1"/>
  <c r="H7" i="1"/>
  <c r="K7" i="1"/>
  <c r="G10" i="1"/>
  <c r="H6" i="1"/>
  <c r="H10" i="1" l="1"/>
  <c r="K10" i="1"/>
  <c r="K11" i="1" l="1"/>
</calcChain>
</file>

<file path=xl/sharedStrings.xml><?xml version="1.0" encoding="utf-8"?>
<sst xmlns="http://schemas.openxmlformats.org/spreadsheetml/2006/main" count="23" uniqueCount="23">
  <si>
    <t>Material</t>
  </si>
  <si>
    <t>Packaging waste generated</t>
  </si>
  <si>
    <t>Total recycling</t>
  </si>
  <si>
    <t>Total</t>
  </si>
  <si>
    <t>Glass</t>
  </si>
  <si>
    <t>Plastic</t>
  </si>
  <si>
    <t>Metals</t>
  </si>
  <si>
    <t>Other (textiles)</t>
  </si>
  <si>
    <t>Data in tonnes unless otherwise specified.</t>
  </si>
  <si>
    <t>Paper &amp; Cardboard</t>
  </si>
  <si>
    <t>Recycling in Ireland</t>
  </si>
  <si>
    <t xml:space="preserve">Ferrous Metal </t>
  </si>
  <si>
    <t xml:space="preserve">Aluminium Metal </t>
  </si>
  <si>
    <t>Recycling in Other EU Member States</t>
  </si>
  <si>
    <t>Recycling Outside the EU</t>
  </si>
  <si>
    <t>Total recycling Rate</t>
  </si>
  <si>
    <t>Total Energy and Other Recovery  Rate</t>
  </si>
  <si>
    <t>Packaging waste Total Recovery (incl recycling)</t>
  </si>
  <si>
    <t xml:space="preserve">*Total incl. wood repair </t>
  </si>
  <si>
    <t>Wood (excl. wood repair)*</t>
  </si>
  <si>
    <t xml:space="preserve">Total Energy  Recovery </t>
  </si>
  <si>
    <t>*The EU reporting format requires that wooden packaging repaired for reuse (20,521 tonnes) is reported separately, however this can be included in the calculation of Ireland's recycling rate.</t>
  </si>
  <si>
    <t>Data table for 2021 reference year as submitted to the European Commission.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</si>
</sst>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9" fontId="4" fillId="0" borderId="0" xfId="5" applyFont="1"/>
    <xf numFmtId="9" fontId="4" fillId="0" borderId="0" xfId="5" applyFont="1" applyBorder="1"/>
    <xf numFmtId="0" fontId="4" fillId="0" borderId="0" xfId="0" applyFont="1" applyBorder="1"/>
    <xf numFmtId="3" fontId="4" fillId="0" borderId="0" xfId="0" applyNumberFormat="1" applyFont="1" applyBorder="1"/>
    <xf numFmtId="164" fontId="3" fillId="0" borderId="0" xfId="1" applyNumberFormat="1" applyFont="1" applyAlignment="1">
      <alignment vertical="center"/>
    </xf>
    <xf numFmtId="0" fontId="3" fillId="0" borderId="1" xfId="2" applyFont="1" applyBorder="1" applyAlignment="1">
      <alignment horizontal="left" vertical="center"/>
    </xf>
    <xf numFmtId="9" fontId="4" fillId="0" borderId="0" xfId="5" applyNumberFormat="1" applyFont="1"/>
    <xf numFmtId="9" fontId="4" fillId="0" borderId="1" xfId="5" applyNumberFormat="1" applyFont="1" applyBorder="1"/>
    <xf numFmtId="9" fontId="8" fillId="0" borderId="5" xfId="5" applyNumberFormat="1" applyFont="1" applyBorder="1"/>
    <xf numFmtId="0" fontId="5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vertical="center"/>
    </xf>
    <xf numFmtId="3" fontId="8" fillId="0" borderId="9" xfId="0" applyNumberFormat="1" applyFont="1" applyBorder="1"/>
    <xf numFmtId="0" fontId="8" fillId="0" borderId="9" xfId="0" applyFont="1" applyBorder="1"/>
    <xf numFmtId="165" fontId="8" fillId="0" borderId="9" xfId="5" applyNumberFormat="1" applyFont="1" applyBorder="1"/>
    <xf numFmtId="9" fontId="8" fillId="0" borderId="9" xfId="0" applyNumberFormat="1" applyFont="1" applyBorder="1"/>
    <xf numFmtId="3" fontId="7" fillId="0" borderId="5" xfId="1" applyNumberFormat="1" applyFont="1" applyFill="1" applyBorder="1" applyAlignment="1">
      <alignment vertical="center" wrapText="1"/>
    </xf>
    <xf numFmtId="9" fontId="3" fillId="0" borderId="0" xfId="5" applyFont="1" applyFill="1" applyAlignment="1">
      <alignment vertical="center"/>
    </xf>
    <xf numFmtId="9" fontId="3" fillId="0" borderId="2" xfId="5" applyNumberFormat="1" applyFont="1" applyFill="1" applyBorder="1" applyAlignment="1">
      <alignment vertical="center"/>
    </xf>
    <xf numFmtId="9" fontId="3" fillId="0" borderId="3" xfId="5" applyNumberFormat="1" applyFont="1" applyFill="1" applyBorder="1" applyAlignment="1">
      <alignment vertical="center"/>
    </xf>
    <xf numFmtId="3" fontId="7" fillId="0" borderId="5" xfId="1" applyNumberFormat="1" applyFont="1" applyFill="1" applyBorder="1" applyAlignment="1" applyProtection="1">
      <alignment vertical="center" wrapText="1"/>
      <protection locked="0"/>
    </xf>
    <xf numFmtId="165" fontId="7" fillId="0" borderId="5" xfId="5" applyNumberFormat="1" applyFont="1" applyFill="1" applyBorder="1" applyAlignment="1" applyProtection="1">
      <alignment vertical="center" wrapText="1"/>
      <protection locked="0"/>
    </xf>
    <xf numFmtId="9" fontId="7" fillId="0" borderId="5" xfId="5" applyNumberFormat="1" applyFont="1" applyFill="1" applyBorder="1" applyAlignment="1">
      <alignment vertical="center"/>
    </xf>
    <xf numFmtId="0" fontId="5" fillId="2" borderId="0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" fillId="0" borderId="1" xfId="2" applyFont="1" applyBorder="1" applyAlignment="1">
      <alignment horizontal="left" vertical="center"/>
    </xf>
    <xf numFmtId="0" fontId="5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6">
    <cellStyle name="Comma" xfId="1" builtinId="3"/>
    <cellStyle name="Comma 5" xfId="4" xr:uid="{00000000-0005-0000-0000-000001000000}"/>
    <cellStyle name="Normal" xfId="0" builtinId="0"/>
    <cellStyle name="Normal 6" xfId="2" xr:uid="{00000000-0005-0000-0000-000003000000}"/>
    <cellStyle name="Normal 6 2" xfId="3" xr:uid="{00000000-0005-0000-0000-000004000000}"/>
    <cellStyle name="Percent" xfId="5" builtinId="5"/>
  </cellStyles>
  <dxfs count="0"/>
  <tableStyles count="0" defaultTableStyle="TableStyleMedium2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zoomScale="90" zoomScaleNormal="90" workbookViewId="0">
      <selection activeCell="K25" sqref="K25"/>
    </sheetView>
  </sheetViews>
  <sheetFormatPr defaultColWidth="9" defaultRowHeight="15.5" x14ac:dyDescent="0.35"/>
  <cols>
    <col min="1" max="1" width="9.453125" style="1" customWidth="1"/>
    <col min="2" max="2" width="18.81640625" style="1" customWidth="1"/>
    <col min="3" max="3" width="18" style="1" customWidth="1"/>
    <col min="4" max="10" width="14.7265625" style="1" customWidth="1"/>
    <col min="11" max="11" width="19.54296875" style="1" customWidth="1"/>
    <col min="12" max="12" width="13.7265625" style="1" bestFit="1" customWidth="1"/>
    <col min="13" max="16384" width="9" style="1"/>
  </cols>
  <sheetData>
    <row r="1" spans="1:12" ht="54" customHeight="1" x14ac:dyDescent="0.35">
      <c r="A1" s="31" t="s">
        <v>0</v>
      </c>
      <c r="B1" s="32"/>
      <c r="C1" s="33" t="s">
        <v>1</v>
      </c>
      <c r="D1" s="27" t="s">
        <v>10</v>
      </c>
      <c r="E1" s="25" t="s">
        <v>13</v>
      </c>
      <c r="F1" s="25" t="s">
        <v>14</v>
      </c>
      <c r="G1" s="25" t="s">
        <v>2</v>
      </c>
      <c r="H1" s="25" t="s">
        <v>15</v>
      </c>
      <c r="I1" s="25" t="s">
        <v>20</v>
      </c>
      <c r="J1" s="25" t="s">
        <v>16</v>
      </c>
      <c r="K1" s="11" t="s">
        <v>17</v>
      </c>
    </row>
    <row r="2" spans="1:12" ht="56" customHeight="1" x14ac:dyDescent="0.35">
      <c r="A2" s="32"/>
      <c r="B2" s="32"/>
      <c r="C2" s="32"/>
      <c r="D2" s="28"/>
      <c r="E2" s="26"/>
      <c r="F2" s="26"/>
      <c r="G2" s="26"/>
      <c r="H2" s="26"/>
      <c r="I2" s="26"/>
      <c r="J2" s="26"/>
      <c r="K2" s="12"/>
    </row>
    <row r="3" spans="1:12" x14ac:dyDescent="0.35">
      <c r="A3" s="30" t="s">
        <v>5</v>
      </c>
      <c r="B3" s="30"/>
      <c r="C3" s="13">
        <v>372819.2147891802</v>
      </c>
      <c r="D3" s="6">
        <v>26048.242194996852</v>
      </c>
      <c r="E3" s="6">
        <v>47928.765638794212</v>
      </c>
      <c r="F3" s="6">
        <v>30215.960946196345</v>
      </c>
      <c r="G3" s="13">
        <f>SUM(D3:F3)</f>
        <v>104192.96877998741</v>
      </c>
      <c r="H3" s="19">
        <f>G3/C3</f>
        <v>0.27947317264456417</v>
      </c>
      <c r="I3" s="13">
        <v>260759.8684939341</v>
      </c>
      <c r="J3" s="20">
        <f>I3/C3</f>
        <v>0.69942711681689262</v>
      </c>
      <c r="K3" s="8">
        <f>(I3+G3)/C3</f>
        <v>0.9789002894614568</v>
      </c>
      <c r="L3" s="2"/>
    </row>
    <row r="4" spans="1:12" x14ac:dyDescent="0.35">
      <c r="A4" s="30" t="s">
        <v>19</v>
      </c>
      <c r="B4" s="30"/>
      <c r="C4" s="13">
        <v>96715.531216826988</v>
      </c>
      <c r="D4" s="6">
        <v>49407.939554999997</v>
      </c>
      <c r="E4" s="6"/>
      <c r="F4" s="6">
        <v>0</v>
      </c>
      <c r="G4" s="13">
        <f>SUM(D4:F4)</f>
        <v>49407.939554999997</v>
      </c>
      <c r="H4" s="19">
        <f t="shared" ref="H4:H9" si="0">G4/C4</f>
        <v>0.51085837955262958</v>
      </c>
      <c r="I4" s="13">
        <v>43500.621490000776</v>
      </c>
      <c r="J4" s="21">
        <f t="shared" ref="J4:J10" si="1">I4/C4</f>
        <v>0.44977906798109329</v>
      </c>
      <c r="K4" s="8">
        <f t="shared" ref="K4:K10" si="2">(I4+G4)/C4</f>
        <v>0.96063744753372282</v>
      </c>
      <c r="L4" s="2"/>
    </row>
    <row r="5" spans="1:12" x14ac:dyDescent="0.35">
      <c r="A5" s="30" t="s">
        <v>6</v>
      </c>
      <c r="B5" s="7" t="s">
        <v>11</v>
      </c>
      <c r="C5" s="13">
        <v>52046.019551267316</v>
      </c>
      <c r="D5" s="6">
        <v>11481.87004283987</v>
      </c>
      <c r="E5" s="6"/>
      <c r="F5" s="6">
        <v>26791.030099959695</v>
      </c>
      <c r="G5" s="13">
        <f>SUM(D5:F5)</f>
        <v>38272.900142799568</v>
      </c>
      <c r="H5" s="19">
        <f>G5/C5</f>
        <v>0.73536651741636649</v>
      </c>
      <c r="I5" s="13"/>
      <c r="J5" s="21"/>
      <c r="K5" s="8">
        <f t="shared" si="2"/>
        <v>0.73536651741636649</v>
      </c>
      <c r="L5" s="2"/>
    </row>
    <row r="6" spans="1:12" x14ac:dyDescent="0.35">
      <c r="A6" s="30"/>
      <c r="B6" s="7" t="s">
        <v>12</v>
      </c>
      <c r="C6" s="13">
        <v>33833.807217357178</v>
      </c>
      <c r="D6" s="6">
        <v>1067.3178587110147</v>
      </c>
      <c r="E6" s="6">
        <v>4032.0896884638332</v>
      </c>
      <c r="F6" s="6">
        <v>6759.6797718364251</v>
      </c>
      <c r="G6" s="13">
        <f t="shared" ref="G6:G9" si="3">SUM(D6:F6)</f>
        <v>11859.087319011272</v>
      </c>
      <c r="H6" s="19">
        <f t="shared" si="0"/>
        <v>0.35050998673679884</v>
      </c>
      <c r="I6" s="13">
        <v>1227.5556143805543</v>
      </c>
      <c r="J6" s="21"/>
      <c r="K6" s="8">
        <f t="shared" si="2"/>
        <v>0.38679191050891287</v>
      </c>
      <c r="L6" s="2"/>
    </row>
    <row r="7" spans="1:12" x14ac:dyDescent="0.35">
      <c r="A7" s="30" t="s">
        <v>4</v>
      </c>
      <c r="B7" s="30"/>
      <c r="C7" s="13">
        <v>173378.42066973646</v>
      </c>
      <c r="D7" s="6">
        <v>137717.016</v>
      </c>
      <c r="E7" s="6">
        <v>4348.9583999999995</v>
      </c>
      <c r="F7" s="6">
        <v>2899.3056000000001</v>
      </c>
      <c r="G7" s="13">
        <f t="shared" si="3"/>
        <v>144965.28</v>
      </c>
      <c r="H7" s="19">
        <f t="shared" si="0"/>
        <v>0.83612066276771646</v>
      </c>
      <c r="I7" s="13">
        <v>0</v>
      </c>
      <c r="J7" s="21"/>
      <c r="K7" s="8">
        <f t="shared" si="2"/>
        <v>0.83612066276771646</v>
      </c>
      <c r="L7" s="2"/>
    </row>
    <row r="8" spans="1:12" x14ac:dyDescent="0.35">
      <c r="A8" s="30" t="s">
        <v>9</v>
      </c>
      <c r="B8" s="30"/>
      <c r="C8" s="13">
        <v>509339.44487984519</v>
      </c>
      <c r="D8" s="6">
        <v>0</v>
      </c>
      <c r="E8" s="6">
        <v>163141.61115863678</v>
      </c>
      <c r="F8" s="6">
        <v>207634.777838265</v>
      </c>
      <c r="G8" s="13">
        <f t="shared" ref="G8" si="4">SUM(D8:F8)</f>
        <v>370776.38899690181</v>
      </c>
      <c r="H8" s="19">
        <f t="shared" si="0"/>
        <v>0.7279553797062962</v>
      </c>
      <c r="I8" s="13">
        <v>92298.289366472978</v>
      </c>
      <c r="J8" s="21">
        <f>I8/C8</f>
        <v>0.18121174453364089</v>
      </c>
      <c r="K8" s="8">
        <f t="shared" si="2"/>
        <v>0.90916712423993706</v>
      </c>
      <c r="L8" s="3"/>
    </row>
    <row r="9" spans="1:12" x14ac:dyDescent="0.35">
      <c r="A9" s="34" t="s">
        <v>7</v>
      </c>
      <c r="B9" s="34"/>
      <c r="C9" s="13">
        <v>705.74507855120828</v>
      </c>
      <c r="D9" s="6">
        <v>0</v>
      </c>
      <c r="E9" s="6">
        <v>2.6225026565415432</v>
      </c>
      <c r="F9" s="6">
        <v>128.50263017053561</v>
      </c>
      <c r="G9" s="13">
        <f t="shared" si="3"/>
        <v>131.12513282707715</v>
      </c>
      <c r="H9" s="19">
        <f t="shared" si="0"/>
        <v>0.18579673711116473</v>
      </c>
      <c r="I9" s="13">
        <v>542.39732098338334</v>
      </c>
      <c r="J9" s="21">
        <f>I9/C9</f>
        <v>0.76854566537941138</v>
      </c>
      <c r="K9" s="8">
        <f t="shared" si="2"/>
        <v>0.95434240249057622</v>
      </c>
      <c r="L9" s="3"/>
    </row>
    <row r="10" spans="1:12" ht="16" thickBot="1" x14ac:dyDescent="0.4">
      <c r="A10" s="30" t="s">
        <v>3</v>
      </c>
      <c r="B10" s="30"/>
      <c r="C10" s="18">
        <f>SUM(C3:C9)</f>
        <v>1238838.1834027644</v>
      </c>
      <c r="D10" s="18">
        <f>SUM(D3:D9)</f>
        <v>225722.38565154775</v>
      </c>
      <c r="E10" s="18">
        <f>SUM(E3:E9)</f>
        <v>219454.04738855135</v>
      </c>
      <c r="F10" s="18">
        <f>SUM(F3:F9)</f>
        <v>274429.25688642799</v>
      </c>
      <c r="G10" s="22">
        <f>SUM(G3:G9)</f>
        <v>719605.68992652721</v>
      </c>
      <c r="H10" s="23">
        <f>G10/C10</f>
        <v>0.58087141611179482</v>
      </c>
      <c r="I10" s="22">
        <f>SUM(I3:I9)</f>
        <v>398328.73228577187</v>
      </c>
      <c r="J10" s="24">
        <f t="shared" si="1"/>
        <v>0.32153410963784396</v>
      </c>
      <c r="K10" s="9">
        <f t="shared" si="2"/>
        <v>0.90240552574963873</v>
      </c>
      <c r="L10" s="3"/>
    </row>
    <row r="11" spans="1:12" ht="16.5" thickTop="1" thickBot="1" x14ac:dyDescent="0.4">
      <c r="A11" s="35" t="s">
        <v>18</v>
      </c>
      <c r="B11" s="36"/>
      <c r="C11" s="14">
        <f>C10+36323</f>
        <v>1275161.1834027644</v>
      </c>
      <c r="D11" s="15"/>
      <c r="E11" s="15"/>
      <c r="F11" s="15"/>
      <c r="G11" s="14">
        <f>G10+36323</f>
        <v>755928.68992652721</v>
      </c>
      <c r="H11" s="16">
        <f>(G11)/C11</f>
        <v>0.59281030489756081</v>
      </c>
      <c r="I11" s="15"/>
      <c r="J11" s="17"/>
      <c r="K11" s="10">
        <f>(I10+G11)/C11</f>
        <v>0.90518550692718391</v>
      </c>
      <c r="L11" s="4"/>
    </row>
    <row r="12" spans="1:12" ht="16" thickTop="1" x14ac:dyDescent="0.35">
      <c r="A12" s="4"/>
      <c r="B12" s="4"/>
      <c r="C12" s="5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35">
      <c r="A13" s="29" t="s">
        <v>22</v>
      </c>
      <c r="B13" s="29"/>
      <c r="C13" s="29"/>
      <c r="D13" s="29"/>
      <c r="E13" s="29"/>
      <c r="F13" s="29"/>
      <c r="G13" s="29"/>
      <c r="H13" s="29"/>
      <c r="I13" s="29"/>
      <c r="L13" s="4"/>
    </row>
    <row r="14" spans="1:12" x14ac:dyDescent="0.35">
      <c r="A14" s="29" t="s">
        <v>8</v>
      </c>
      <c r="B14" s="29"/>
      <c r="C14" s="29"/>
      <c r="D14" s="29"/>
      <c r="E14" s="29"/>
      <c r="F14" s="29"/>
      <c r="G14" s="29"/>
      <c r="H14" s="29"/>
      <c r="I14" s="29"/>
    </row>
    <row r="15" spans="1:12" x14ac:dyDescent="0.35">
      <c r="A15" s="29" t="s">
        <v>21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2" customFormat="1" ht="14.5" x14ac:dyDescent="0.35"/>
  </sheetData>
  <mergeCells count="20">
    <mergeCell ref="A1:B2"/>
    <mergeCell ref="C1:C2"/>
    <mergeCell ref="A4:B4"/>
    <mergeCell ref="A5:A6"/>
    <mergeCell ref="A7:B7"/>
    <mergeCell ref="A15:K15"/>
    <mergeCell ref="A13:I13"/>
    <mergeCell ref="A14:I14"/>
    <mergeCell ref="A3:B3"/>
    <mergeCell ref="A10:B10"/>
    <mergeCell ref="A9:B9"/>
    <mergeCell ref="A8:B8"/>
    <mergeCell ref="A11:B11"/>
    <mergeCell ref="H1:H2"/>
    <mergeCell ref="I1:I2"/>
    <mergeCell ref="J1:J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  <ignoredErrors>
    <ignoredError sqref="G4: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FMcC</dc:creator>
  <cp:lastModifiedBy>Celine Horner</cp:lastModifiedBy>
  <dcterms:created xsi:type="dcterms:W3CDTF">2017-11-28T12:17:25Z</dcterms:created>
  <dcterms:modified xsi:type="dcterms:W3CDTF">2023-08-22T22:39:17Z</dcterms:modified>
</cp:coreProperties>
</file>