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2.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3.xml" ContentType="application/vnd.openxmlformats-officedocument.drawing+xml"/>
  <Override PartName="/xl/drawings/drawing4.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Ex1.xml" ContentType="application/vnd.ms-office.chartex+xml"/>
  <Override PartName="/xl/charts/style13.xml" ContentType="application/vnd.ms-office.chartstyle+xml"/>
  <Override PartName="/xl/charts/colors13.xml" ContentType="application/vnd.ms-office.chartcolorstyle+xml"/>
  <Override PartName="/xl/charts/chartEx2.xml" ContentType="application/vnd.ms-office.chartex+xml"/>
  <Override PartName="/xl/charts/style14.xml" ContentType="application/vnd.ms-office.chartstyle+xml"/>
  <Override PartName="/xl/charts/colors14.xml" ContentType="application/vnd.ms-office.chartcolorstyle+xml"/>
  <Override PartName="/xl/charts/chartEx3.xml" ContentType="application/vnd.ms-office.chartex+xml"/>
  <Override PartName="/xl/charts/style15.xml" ContentType="application/vnd.ms-office.chartstyle+xml"/>
  <Override PartName="/xl/charts/colors15.xml" ContentType="application/vnd.ms-office.chartcolorstyle+xml"/>
  <Override PartName="/xl/drawings/drawing5.xml" ContentType="application/vnd.openxmlformats-officedocument.drawing+xml"/>
  <Override PartName="/xl/charts/chart13.xml" ContentType="application/vnd.openxmlformats-officedocument.drawingml.chart+xml"/>
  <Override PartName="/xl/charts/style16.xml" ContentType="application/vnd.ms-office.chartstyle+xml"/>
  <Override PartName="/xl/charts/colors16.xml" ContentType="application/vnd.ms-office.chartcolorstyle+xml"/>
  <Override PartName="/xl/charts/chart14.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6.xml" ContentType="application/vnd.openxmlformats-officedocument.drawing+xml"/>
  <Override PartName="/xl/charts/chart15.xml" ContentType="application/vnd.openxmlformats-officedocument.drawingml.chart+xml"/>
  <Override PartName="/xl/charts/style18.xml" ContentType="application/vnd.ms-office.chartstyle+xml"/>
  <Override PartName="/xl/charts/colors18.xml" ContentType="application/vnd.ms-office.chartcolorstyle+xml"/>
  <Override PartName="/xl/charts/chart16.xml" ContentType="application/vnd.openxmlformats-officedocument.drawingml.chart+xml"/>
  <Override PartName="/xl/charts/style19.xml" ContentType="application/vnd.ms-office.chartstyle+xml"/>
  <Override PartName="/xl/charts/colors19.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epaireland-my.sharepoint.com/personal/l_foley_epa_ie/Documents/Desktop/Delete/"/>
    </mc:Choice>
  </mc:AlternateContent>
  <xr:revisionPtr revIDLastSave="0" documentId="8_{BE30119A-83FD-48D2-A07A-1853D43D602A}" xr6:coauthVersionLast="47" xr6:coauthVersionMax="47" xr10:uidLastSave="{00000000-0000-0000-0000-000000000000}"/>
  <bookViews>
    <workbookView xWindow="-28920" yWindow="-120" windowWidth="29040" windowHeight="15720" firstSheet="1" activeTab="5" xr2:uid="{74391826-619F-4C0A-8757-0A20A68AA31F}"/>
  </bookViews>
  <sheets>
    <sheet name="2023 Graphs (SW1)" sheetId="5" state="hidden" r:id="rId1"/>
    <sheet name="Explanatary notes" sheetId="8" r:id="rId2"/>
    <sheet name="Tab A" sheetId="9" r:id="rId3"/>
    <sheet name="Tab B" sheetId="7" r:id="rId4"/>
    <sheet name="Tab C" sheetId="11" r:id="rId5"/>
    <sheet name="Tab D" sheetId="12" r:id="rId6"/>
    <sheet name="Sheet1" sheetId="6" state="hidden" r:id="rId7"/>
    <sheet name="2023 Graphs (M-235-S)" sheetId="2" state="hidden" r:id="rId8"/>
    <sheet name="2023 Graphs (M-000-S)" sheetId="3" state="hidden" r:id="rId9"/>
  </sheets>
  <definedNames>
    <definedName name="_xlnm._FilterDatabase" localSheetId="6" hidden="1">Sheet1!$F$2:$F$47</definedName>
    <definedName name="_xlchart.v1.0" hidden="1">Sheet1!$F$3:$F$38</definedName>
    <definedName name="_xlchart.v1.1" hidden="1">Sheet1!$S$10:$S$35</definedName>
    <definedName name="_xlchart.v1.2" hidden="1">Sheet1!$S$10:$S$35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510" i="11" l="1"/>
  <c r="R509" i="11"/>
  <c r="R508" i="11"/>
  <c r="R503" i="11"/>
  <c r="R504" i="11" s="1"/>
  <c r="R502" i="11"/>
  <c r="R415" i="11"/>
  <c r="R416" i="11" s="1"/>
  <c r="R414" i="11"/>
  <c r="R326" i="11"/>
  <c r="R327" i="11" s="1"/>
  <c r="R325" i="11"/>
  <c r="R237" i="11"/>
  <c r="R238" i="11" s="1"/>
  <c r="R236" i="11"/>
  <c r="R239" i="11" s="1"/>
  <c r="C21" i="9"/>
  <c r="C22" i="9" s="1"/>
  <c r="C20" i="9"/>
  <c r="C57" i="12"/>
  <c r="D56" i="12"/>
  <c r="C56" i="12"/>
  <c r="D55" i="12"/>
  <c r="C55" i="12"/>
  <c r="D54" i="12"/>
  <c r="C54" i="12"/>
  <c r="D53" i="12"/>
  <c r="C53" i="12"/>
  <c r="AT54" i="7"/>
  <c r="AR52" i="7"/>
  <c r="AR55" i="7" s="1"/>
  <c r="AF53" i="7"/>
  <c r="AF54" i="7"/>
  <c r="R53" i="7"/>
  <c r="C52" i="7"/>
  <c r="AT53" i="7"/>
  <c r="AR53" i="7"/>
  <c r="AT52" i="7"/>
  <c r="AD52" i="7"/>
  <c r="AD53" i="7"/>
  <c r="AF52" i="7"/>
  <c r="R52" i="7"/>
  <c r="P53" i="7"/>
  <c r="P52" i="7"/>
  <c r="D53" i="7"/>
  <c r="C53" i="7"/>
  <c r="D52" i="7"/>
  <c r="I41" i="6"/>
  <c r="B39" i="6"/>
  <c r="B40" i="6" s="1"/>
  <c r="D48" i="6" s="1"/>
  <c r="D47" i="6"/>
  <c r="B38" i="6"/>
  <c r="R505" i="11" l="1"/>
  <c r="R417" i="11"/>
  <c r="R328" i="11"/>
  <c r="C23" i="9"/>
  <c r="C55" i="7"/>
  <c r="R54" i="7"/>
  <c r="P55" i="7"/>
  <c r="AR54" i="7"/>
  <c r="D54" i="7"/>
  <c r="C54" i="7"/>
  <c r="AD55" i="7"/>
  <c r="AD54" i="7"/>
  <c r="P54" i="7"/>
  <c r="B41" i="6"/>
</calcChain>
</file>

<file path=xl/sharedStrings.xml><?xml version="1.0" encoding="utf-8"?>
<sst xmlns="http://schemas.openxmlformats.org/spreadsheetml/2006/main" count="4381" uniqueCount="177">
  <si>
    <r>
      <t xml:space="preserve">BOD (2023)
</t>
    </r>
    <r>
      <rPr>
        <i/>
        <sz val="11"/>
        <color rgb="FFFF0000"/>
        <rFont val="Aptos Narrow"/>
        <family val="2"/>
        <scheme val="minor"/>
      </rPr>
      <t>Limit 40 mg/l</t>
    </r>
  </si>
  <si>
    <r>
      <t xml:space="preserve">SS (2023)
</t>
    </r>
    <r>
      <rPr>
        <i/>
        <sz val="11"/>
        <color rgb="FFFF0000"/>
        <rFont val="Aptos Narrow"/>
        <family val="2"/>
        <scheme val="minor"/>
      </rPr>
      <t>Limit 50 mg/l</t>
    </r>
  </si>
  <si>
    <r>
      <t xml:space="preserve">Total Ammonia (2023)
</t>
    </r>
    <r>
      <rPr>
        <i/>
        <sz val="11"/>
        <color rgb="FFFF0000"/>
        <rFont val="Aptos Narrow"/>
        <family val="2"/>
        <scheme val="minor"/>
      </rPr>
      <t>Limit 10 mg/l</t>
    </r>
  </si>
  <si>
    <r>
      <t xml:space="preserve">Ortho-P (2023)
</t>
    </r>
    <r>
      <rPr>
        <i/>
        <sz val="11"/>
        <color rgb="FFFF0000"/>
        <rFont val="Aptos Narrow"/>
        <family val="2"/>
        <scheme val="minor"/>
      </rPr>
      <t>Limit 2 mg/l</t>
    </r>
  </si>
  <si>
    <t>Month</t>
  </si>
  <si>
    <t>Jan</t>
  </si>
  <si>
    <t>SW1</t>
  </si>
  <si>
    <t>Feb</t>
  </si>
  <si>
    <t>Mar</t>
  </si>
  <si>
    <t>Apr</t>
  </si>
  <si>
    <t>May</t>
  </si>
  <si>
    <t>Jun</t>
  </si>
  <si>
    <t>Conductivity requested but not required in Licence so data not available (Ref. C.2.2)</t>
  </si>
  <si>
    <t>Jul</t>
  </si>
  <si>
    <t>Aug</t>
  </si>
  <si>
    <t>Sep</t>
  </si>
  <si>
    <t>Oct</t>
  </si>
  <si>
    <t>Nov</t>
  </si>
  <si>
    <t>Dec</t>
  </si>
  <si>
    <t xml:space="preserve">Tab A: example of the outlier removal process for a dataset with no outliers. </t>
  </si>
  <si>
    <t xml:space="preserve">Tab B: example of the outlier removal process using a dataset which contains outliers. </t>
  </si>
  <si>
    <t>Tab C: example of how to determine the TOC “threshold concentration” in similar receiving waterbody.</t>
  </si>
  <si>
    <t>Frequency of collection</t>
  </si>
  <si>
    <t>Sampling period</t>
  </si>
  <si>
    <t>COD mg/L</t>
  </si>
  <si>
    <t>BOD mg/L</t>
  </si>
  <si>
    <t>suspended solids</t>
  </si>
  <si>
    <t>Weekly</t>
  </si>
  <si>
    <t>Median</t>
  </si>
  <si>
    <t>Stdev</t>
  </si>
  <si>
    <t>2 x Stdev</t>
  </si>
  <si>
    <t>Median + (2 x Stdev)</t>
  </si>
  <si>
    <t>No datapoints are greater than [median + (2 x SD)], i.e., 10.14 mg/L. This dataset is outlier free.</t>
  </si>
  <si>
    <t>Raw data</t>
  </si>
  <si>
    <t>Iteration 1</t>
  </si>
  <si>
    <t>Iteration 2</t>
  </si>
  <si>
    <t>Iteration 3</t>
  </si>
  <si>
    <t>Jan-Dec 2020</t>
  </si>
  <si>
    <t>Week number</t>
  </si>
  <si>
    <t>pH - raw data</t>
  </si>
  <si>
    <t>TOC mg/L - raw data</t>
  </si>
  <si>
    <t>pH</t>
  </si>
  <si>
    <t>pH datapoints removed</t>
  </si>
  <si>
    <t>TOC mg/L</t>
  </si>
  <si>
    <t>TOC datapoints removed</t>
  </si>
  <si>
    <t>Datapoints removed</t>
  </si>
  <si>
    <t>Raw Data</t>
  </si>
  <si>
    <t>Iteration #1</t>
  </si>
  <si>
    <t>Median + (2xStdev)</t>
  </si>
  <si>
    <t>Median - (2 x Stdev)</t>
  </si>
  <si>
    <t>All pH values &lt;6.39 and &gt;7.80 shall be removed. These values are highlighted red in colum C.
All TOC results &gt; 22.6 mg/L shall be removed. These values are highlighted red in colum D.</t>
  </si>
  <si>
    <t xml:space="preserve">All pH values &lt;6.75 and &gt;7.5 shall be removed.These values are highlighted red in colum C.
All TOC results &gt; 19.6 mg/L shall be removed. These values are highlighted red in colum D. </t>
  </si>
  <si>
    <t xml:space="preserve">All pH values &lt;6.75 and &gt;7.45 shall be removed. There are no such values, thus no values are highlight red. The pH dataset is now outlier-free.  
All TOC results &gt; 16.2 mg/L shall be removed. These values are highlighted red in colum  D.
</t>
  </si>
  <si>
    <t xml:space="preserve">The pH dataset is now outlier-free (iteration #2).  
All TOC results &gt; 15.5 mg/L shall be removed. There are no such values, thus no values are highlight red. The pH dataset is now outlier-free.
</t>
  </si>
  <si>
    <t>Facility/installaion discharges to the Liffey, waterbody Camac_010 (IE_EA_09C020100) in south country Dublin. This waterbody is at poor ecological status (2016-2021). Chloride is the parameter of concern.</t>
  </si>
  <si>
    <t>A nearby river in an ajdacent catchment that is representative may be found directly south, Brittas_020 (IE_EA_09B020500) and Brittas_010 (IE_EA_09B020300). There are seven EPA monitoring stations spread across both streams.</t>
  </si>
  <si>
    <t>The two monitoring locations to the east are located in an area of forestry and thus should not be included in the assessment as this landuse may impact the water quality and render it unrepresentative (orange rectangle).</t>
  </si>
  <si>
    <t>Chloride data is available for two stations (x and X), which results in 40 and 10 datapoints respectively, totally a dataset comprising 50 datapoints 2007-20028 (x location) and 2016-2024 (x location). This datset was downloaded from the Catchments.ie website by following the url link on the EPAmaps "River Waterbodies risk" layer (green rectangle above).</t>
  </si>
  <si>
    <t>The chloride dataset is presented below.</t>
  </si>
  <si>
    <t>WaterbodyName</t>
  </si>
  <si>
    <t>WaterbodyCode</t>
  </si>
  <si>
    <t>Waterbodytype</t>
  </si>
  <si>
    <t>MonitoringStationCode</t>
  </si>
  <si>
    <t>MonitoringStationName</t>
  </si>
  <si>
    <t>MonitoringStationType</t>
  </si>
  <si>
    <t>MonitoringStationLocalAuthority</t>
  </si>
  <si>
    <t>SampleCode</t>
  </si>
  <si>
    <t>SampleDate</t>
  </si>
  <si>
    <t>SampleMethod</t>
  </si>
  <si>
    <t>ParameterName</t>
  </si>
  <si>
    <t>ParameterUnitShortCode</t>
  </si>
  <si>
    <t>ParameterUnitName</t>
  </si>
  <si>
    <t>Result</t>
  </si>
  <si>
    <t>TextResult</t>
  </si>
  <si>
    <t>ResultString</t>
  </si>
  <si>
    <t>LimitOfDetection</t>
  </si>
  <si>
    <t>ReportResult</t>
  </si>
  <si>
    <t>ReportTextResult</t>
  </si>
  <si>
    <t>ReportResultString</t>
  </si>
  <si>
    <t>ReportLimit</t>
  </si>
  <si>
    <t>BRITTAS_010</t>
  </si>
  <si>
    <t>IE_EA_09B020300</t>
  </si>
  <si>
    <t>River</t>
  </si>
  <si>
    <t>RS09B020100</t>
  </si>
  <si>
    <t>Br NE of Talbotstown House</t>
  </si>
  <si>
    <t>Operational</t>
  </si>
  <si>
    <t>South Dublin County Council</t>
  </si>
  <si>
    <t>17-02218</t>
  </si>
  <si>
    <t>None</t>
  </si>
  <si>
    <t>Chloride</t>
  </si>
  <si>
    <t>mg/l</t>
  </si>
  <si>
    <t>milligrams per litre</t>
  </si>
  <si>
    <t>OK</t>
  </si>
  <si>
    <t>17-03753</t>
  </si>
  <si>
    <t>17-10695</t>
  </si>
  <si>
    <t>18-02469</t>
  </si>
  <si>
    <t>18-06109</t>
  </si>
  <si>
    <t>18-10314</t>
  </si>
  <si>
    <t>19-01990</t>
  </si>
  <si>
    <t>19-02379</t>
  </si>
  <si>
    <t>16-03391</t>
  </si>
  <si>
    <t>16-06604</t>
  </si>
  <si>
    <t>16-10433</t>
  </si>
  <si>
    <t>17-14940</t>
  </si>
  <si>
    <t>18-16343</t>
  </si>
  <si>
    <t>19-06031</t>
  </si>
  <si>
    <t>19-09826</t>
  </si>
  <si>
    <t>20-03453</t>
  </si>
  <si>
    <t>20-06377</t>
  </si>
  <si>
    <t>20-13823</t>
  </si>
  <si>
    <t>21-03128</t>
  </si>
  <si>
    <t>21-05092</t>
  </si>
  <si>
    <t>21-16526</t>
  </si>
  <si>
    <t>22-06945</t>
  </si>
  <si>
    <t>22-16000</t>
  </si>
  <si>
    <t>23-00937</t>
  </si>
  <si>
    <t>20-15392</t>
  </si>
  <si>
    <t>21-11332</t>
  </si>
  <si>
    <t>22-13716</t>
  </si>
  <si>
    <t>24-03389</t>
  </si>
  <si>
    <t>16-14283</t>
  </si>
  <si>
    <t>18-01748</t>
  </si>
  <si>
    <t>19-13943</t>
  </si>
  <si>
    <t>21-06217</t>
  </si>
  <si>
    <t>23-15561</t>
  </si>
  <si>
    <t>17-06567</t>
  </si>
  <si>
    <t>22-02899</t>
  </si>
  <si>
    <t>22-03378</t>
  </si>
  <si>
    <t>23-05862</t>
  </si>
  <si>
    <t>23-12872</t>
  </si>
  <si>
    <t>24-02606</t>
  </si>
  <si>
    <t>Grab</t>
  </si>
  <si>
    <t>BRITTAS_020</t>
  </si>
  <si>
    <t>IE_EA_09B020500</t>
  </si>
  <si>
    <t>RS09B020500</t>
  </si>
  <si>
    <t>Kilbride Br</t>
  </si>
  <si>
    <t>Wicklow County Council</t>
  </si>
  <si>
    <t>BLD</t>
  </si>
  <si>
    <t>&lt;15.9</t>
  </si>
  <si>
    <t>2 x stdev</t>
  </si>
  <si>
    <t>Median + (2 x stdev)</t>
  </si>
  <si>
    <t>Values &gt;25.4</t>
  </si>
  <si>
    <t>One outlier, 64  mg/L at Br NE of Talbotstown House on 10/08/2007 was removed from the dataset and the outliers re-computed</t>
  </si>
  <si>
    <t>Values &gt;19.9?</t>
  </si>
  <si>
    <t>20, 24</t>
  </si>
  <si>
    <t>Two outliers, 24 mg/L and 20mg/L removed and outlier detection calculation recomputed.</t>
  </si>
  <si>
    <t>Values &gt;16.97?</t>
  </si>
  <si>
    <t xml:space="preserve">17.7, 17.1 </t>
  </si>
  <si>
    <t>Two outliers, 17.7 mg/L and 17.1 mg/L removed and outlier detection calculation recomputed. No outliers remain. The median and 95%ile are thus calculated from this dataset, as shown.</t>
  </si>
  <si>
    <t>Values &gt;16.7?</t>
  </si>
  <si>
    <t>-</t>
  </si>
  <si>
    <t>mg/L</t>
  </si>
  <si>
    <t>Mean</t>
  </si>
  <si>
    <t>95%ile</t>
  </si>
  <si>
    <t>The final outlier-free dataset process in Tab B will be used to computer trigger levels.</t>
  </si>
  <si>
    <t>3 x Stdev</t>
  </si>
  <si>
    <t>Median + (3 x Stdev)</t>
  </si>
  <si>
    <t>Median - (3 x Stdev)</t>
  </si>
  <si>
    <t>Removed outliers</t>
  </si>
  <si>
    <t>Complete dataset</t>
  </si>
  <si>
    <t>Data</t>
  </si>
  <si>
    <t xml:space="preserve">Mean </t>
  </si>
  <si>
    <t>Mean +2stdev</t>
  </si>
  <si>
    <t>Mean +2SD</t>
  </si>
  <si>
    <t>No outliers</t>
  </si>
  <si>
    <t>Result 1</t>
  </si>
  <si>
    <t>Total no outliers</t>
  </si>
  <si>
    <t>Trigger level</t>
  </si>
  <si>
    <r>
      <t xml:space="preserve">Ammonia (2023)
</t>
    </r>
    <r>
      <rPr>
        <i/>
        <sz val="11"/>
        <color rgb="FFFF0000"/>
        <rFont val="Aptos Narrow"/>
        <family val="2"/>
        <scheme val="minor"/>
      </rPr>
      <t>Limit Trigger</t>
    </r>
  </si>
  <si>
    <r>
      <t xml:space="preserve">Conductivity (2023)
</t>
    </r>
    <r>
      <rPr>
        <i/>
        <sz val="11"/>
        <color rgb="FFFF0000"/>
        <rFont val="Aptos Narrow"/>
        <family val="2"/>
        <scheme val="minor"/>
      </rPr>
      <t>Limit Tigger</t>
    </r>
  </si>
  <si>
    <t>M/235/S</t>
  </si>
  <si>
    <t>Ortho-P, BOD &amp; Suspended Solids requested  but not required in Licence so data not available (Ref. C.2.3)</t>
  </si>
  <si>
    <t>M/000/S (also SWDP1)</t>
  </si>
  <si>
    <t>Ortho-P, BOD &amp; Suspended Solids requested but not required in Licence so data not available (Ref. C.2.2)</t>
  </si>
  <si>
    <t>Tab D: example how to compute trigger levels.</t>
  </si>
  <si>
    <t>Standard deviation (Stdev)</t>
  </si>
  <si>
    <t>The TOC trigger level (action level) is 18.2 mg/L.
The pH trigger levels are: 6.75 (lower limit) and 7.62 (upper limit)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</si>
</sst>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
  </numFmts>
  <fonts count="10" x14ac:knownFonts="1">
    <font>
      <sz val="11"/>
      <color theme="1"/>
      <name val="Aptos Narrow"/>
      <family val="2"/>
      <scheme val="minor"/>
    </font>
    <font>
      <b/>
      <sz val="11"/>
      <color theme="1"/>
      <name val="Aptos Narrow"/>
      <family val="2"/>
      <scheme val="minor"/>
    </font>
    <font>
      <i/>
      <sz val="11"/>
      <color rgb="FFFF0000"/>
      <name val="Aptos Narrow"/>
      <family val="2"/>
      <scheme val="minor"/>
    </font>
    <font>
      <i/>
      <sz val="11"/>
      <color theme="1"/>
      <name val="Aptos Narrow"/>
      <family val="2"/>
      <scheme val="minor"/>
    </font>
    <font>
      <sz val="10"/>
      <name val="Arial"/>
      <family val="2"/>
    </font>
    <font>
      <sz val="16"/>
      <color theme="1"/>
      <name val="Cambria"/>
      <family val="1"/>
    </font>
    <font>
      <sz val="11"/>
      <name val="Aptos Narrow"/>
      <family val="2"/>
      <scheme val="minor"/>
    </font>
    <font>
      <b/>
      <sz val="11"/>
      <color rgb="FF00B050"/>
      <name val="Aptos Narrow"/>
      <family val="2"/>
      <scheme val="minor"/>
    </font>
    <font>
      <b/>
      <sz val="14"/>
      <color theme="1"/>
      <name val="Aptos Narrow"/>
      <family val="2"/>
      <scheme val="minor"/>
    </font>
    <font>
      <sz val="12"/>
      <color theme="1"/>
      <name val="Calibri"/>
      <family val="2"/>
    </font>
  </fonts>
  <fills count="5">
    <fill>
      <patternFill patternType="none"/>
    </fill>
    <fill>
      <patternFill patternType="gray125"/>
    </fill>
    <fill>
      <patternFill patternType="solid">
        <fgColor rgb="FFFFFF00"/>
        <bgColor indexed="64"/>
      </patternFill>
    </fill>
    <fill>
      <patternFill patternType="solid">
        <fgColor theme="5" tint="0.5999938962981048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4" fillId="0" borderId="0"/>
  </cellStyleXfs>
  <cellXfs count="34">
    <xf numFmtId="0" fontId="0" fillId="0" borderId="0" xfId="0"/>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0" fillId="0" borderId="3" xfId="0" applyBorder="1" applyAlignment="1">
      <alignment horizontal="center" vertical="center"/>
    </xf>
    <xf numFmtId="0" fontId="0" fillId="0" borderId="1" xfId="0" applyBorder="1" applyAlignment="1">
      <alignment horizontal="center" vertical="center"/>
    </xf>
    <xf numFmtId="0" fontId="3" fillId="0" borderId="0" xfId="0" applyFont="1"/>
    <xf numFmtId="0" fontId="2" fillId="0" borderId="0" xfId="0" applyFont="1"/>
    <xf numFmtId="0" fontId="0" fillId="0" borderId="0" xfId="0" applyAlignment="1">
      <alignment horizontal="center" vertical="center"/>
    </xf>
    <xf numFmtId="0" fontId="0" fillId="2" borderId="1" xfId="0" applyFill="1" applyBorder="1" applyAlignment="1">
      <alignment horizontal="center" vertical="center"/>
    </xf>
    <xf numFmtId="0" fontId="0" fillId="0" borderId="1" xfId="0" applyBorder="1"/>
    <xf numFmtId="0" fontId="0" fillId="3" borderId="0" xfId="0" applyFill="1"/>
    <xf numFmtId="0" fontId="5" fillId="0" borderId="0" xfId="0" applyFont="1" applyAlignment="1">
      <alignment wrapText="1"/>
    </xf>
    <xf numFmtId="0" fontId="1" fillId="0" borderId="0" xfId="0" applyFont="1"/>
    <xf numFmtId="0" fontId="0" fillId="2" borderId="0" xfId="0" applyFill="1"/>
    <xf numFmtId="0" fontId="0" fillId="0" borderId="0" xfId="0" applyAlignment="1">
      <alignment vertical="top" wrapText="1"/>
    </xf>
    <xf numFmtId="0" fontId="0" fillId="0" borderId="0" xfId="0" applyAlignment="1">
      <alignment horizontal="left"/>
    </xf>
    <xf numFmtId="0" fontId="6" fillId="4" borderId="0" xfId="0" applyFont="1" applyFill="1"/>
    <xf numFmtId="164" fontId="1" fillId="0" borderId="0" xfId="0" applyNumberFormat="1" applyFont="1"/>
    <xf numFmtId="2" fontId="1" fillId="0" borderId="0" xfId="0" applyNumberFormat="1" applyFont="1"/>
    <xf numFmtId="165" fontId="1" fillId="0" borderId="0" xfId="0" applyNumberFormat="1" applyFont="1"/>
    <xf numFmtId="2" fontId="0" fillId="0" borderId="0" xfId="0" applyNumberFormat="1"/>
    <xf numFmtId="164" fontId="0" fillId="0" borderId="0" xfId="0" applyNumberFormat="1"/>
    <xf numFmtId="164" fontId="0" fillId="0" borderId="0" xfId="0" applyNumberFormat="1" applyAlignment="1">
      <alignment vertical="top" wrapText="1"/>
    </xf>
    <xf numFmtId="2" fontId="7" fillId="0" borderId="0" xfId="0" applyNumberFormat="1" applyFont="1"/>
    <xf numFmtId="165" fontId="7" fillId="0" borderId="0" xfId="0" applyNumberFormat="1" applyFont="1"/>
    <xf numFmtId="14" fontId="0" fillId="0" borderId="0" xfId="0" applyNumberFormat="1"/>
    <xf numFmtId="0" fontId="7" fillId="0" borderId="0" xfId="0" applyFont="1"/>
    <xf numFmtId="0" fontId="9" fillId="0" borderId="0" xfId="0" applyFont="1" applyAlignment="1">
      <alignment wrapText="1"/>
    </xf>
    <xf numFmtId="0" fontId="6" fillId="0" borderId="0" xfId="0" applyFont="1"/>
    <xf numFmtId="0" fontId="7" fillId="0" borderId="0" xfId="0" applyFont="1" applyAlignment="1">
      <alignment horizontal="left" vertical="top"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7" fillId="0" borderId="0" xfId="0" applyFont="1" applyAlignment="1">
      <alignment horizontal="left" vertical="top"/>
    </xf>
  </cellXfs>
  <cellStyles count="2">
    <cellStyle name="Normal" xfId="0" builtinId="0"/>
    <cellStyle name="Normal 2" xfId="1" xr:uid="{FDED7D8A-35E8-4B67-941A-029E5B18ED53}"/>
  </cellStyles>
  <dxfs count="4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C7CE"/>
        </patternFill>
      </fill>
    </dxf>
    <dxf>
      <font>
        <color rgb="FF9C0006"/>
      </font>
      <fill>
        <patternFill>
          <bgColor rgb="FFFFFF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4.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5.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6.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Ex1.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Ex2.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Ex3.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a:t>
            </a:r>
            <a:r>
              <a:rPr lang="en-IE" baseline="0"/>
              <a:t> Graph showing BOD at SW1 Discharge vs Limit (40 mg/l)</a:t>
            </a:r>
            <a:endParaRPr lang="en-I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val>
            <c:numRef>
              <c:f>'2023 Graphs (SW1)'!$A$2:$A$53</c:f>
              <c:numCache>
                <c:formatCode>General</c:formatCode>
                <c:ptCount val="52"/>
                <c:pt idx="0">
                  <c:v>22.1</c:v>
                </c:pt>
                <c:pt idx="1">
                  <c:v>24.4</c:v>
                </c:pt>
                <c:pt idx="2">
                  <c:v>26.2</c:v>
                </c:pt>
                <c:pt idx="3">
                  <c:v>27.6</c:v>
                </c:pt>
                <c:pt idx="4">
                  <c:v>17</c:v>
                </c:pt>
                <c:pt idx="5">
                  <c:v>20.5</c:v>
                </c:pt>
                <c:pt idx="6">
                  <c:v>14.5</c:v>
                </c:pt>
                <c:pt idx="7">
                  <c:v>17.399999999999999</c:v>
                </c:pt>
                <c:pt idx="8">
                  <c:v>16.5</c:v>
                </c:pt>
                <c:pt idx="9">
                  <c:v>21.9</c:v>
                </c:pt>
                <c:pt idx="10">
                  <c:v>26.5</c:v>
                </c:pt>
                <c:pt idx="11">
                  <c:v>18.5</c:v>
                </c:pt>
                <c:pt idx="12">
                  <c:v>16.2</c:v>
                </c:pt>
                <c:pt idx="13">
                  <c:v>28.2</c:v>
                </c:pt>
                <c:pt idx="14">
                  <c:v>29.9</c:v>
                </c:pt>
                <c:pt idx="15">
                  <c:v>38.200000000000003</c:v>
                </c:pt>
                <c:pt idx="16">
                  <c:v>31.3</c:v>
                </c:pt>
                <c:pt idx="17">
                  <c:v>36</c:v>
                </c:pt>
                <c:pt idx="18">
                  <c:v>32.799999999999997</c:v>
                </c:pt>
                <c:pt idx="19">
                  <c:v>22.6</c:v>
                </c:pt>
                <c:pt idx="20">
                  <c:v>26.3</c:v>
                </c:pt>
                <c:pt idx="21">
                  <c:v>31.2</c:v>
                </c:pt>
                <c:pt idx="22">
                  <c:v>25.1</c:v>
                </c:pt>
                <c:pt idx="23">
                  <c:v>10</c:v>
                </c:pt>
                <c:pt idx="24">
                  <c:v>32</c:v>
                </c:pt>
                <c:pt idx="25">
                  <c:v>35</c:v>
                </c:pt>
                <c:pt idx="26">
                  <c:v>11.6</c:v>
                </c:pt>
                <c:pt idx="27">
                  <c:v>18.2</c:v>
                </c:pt>
                <c:pt idx="28">
                  <c:v>32.9</c:v>
                </c:pt>
                <c:pt idx="29">
                  <c:v>28.2</c:v>
                </c:pt>
                <c:pt idx="30">
                  <c:v>25.4</c:v>
                </c:pt>
                <c:pt idx="31">
                  <c:v>18.3</c:v>
                </c:pt>
                <c:pt idx="32">
                  <c:v>20.100000000000001</c:v>
                </c:pt>
                <c:pt idx="33">
                  <c:v>15.3</c:v>
                </c:pt>
                <c:pt idx="34">
                  <c:v>20.100000000000001</c:v>
                </c:pt>
                <c:pt idx="35">
                  <c:v>22</c:v>
                </c:pt>
                <c:pt idx="36">
                  <c:v>21</c:v>
                </c:pt>
                <c:pt idx="37">
                  <c:v>23.4</c:v>
                </c:pt>
                <c:pt idx="38">
                  <c:v>16.8</c:v>
                </c:pt>
                <c:pt idx="39">
                  <c:v>38.1</c:v>
                </c:pt>
                <c:pt idx="40">
                  <c:v>38.9</c:v>
                </c:pt>
                <c:pt idx="41">
                  <c:v>29.4</c:v>
                </c:pt>
                <c:pt idx="42">
                  <c:v>22.8</c:v>
                </c:pt>
                <c:pt idx="43">
                  <c:v>25.8</c:v>
                </c:pt>
                <c:pt idx="44">
                  <c:v>26.7</c:v>
                </c:pt>
                <c:pt idx="45">
                  <c:v>24.3</c:v>
                </c:pt>
                <c:pt idx="46">
                  <c:v>30.6</c:v>
                </c:pt>
                <c:pt idx="47">
                  <c:v>28.9</c:v>
                </c:pt>
                <c:pt idx="48">
                  <c:v>30.4</c:v>
                </c:pt>
                <c:pt idx="49">
                  <c:v>28.8</c:v>
                </c:pt>
                <c:pt idx="50">
                  <c:v>33</c:v>
                </c:pt>
                <c:pt idx="51">
                  <c:v>27.1</c:v>
                </c:pt>
              </c:numCache>
            </c:numRef>
          </c:val>
          <c:smooth val="0"/>
          <c:extLst>
            <c:ext xmlns:c16="http://schemas.microsoft.com/office/drawing/2014/chart" uri="{C3380CC4-5D6E-409C-BE32-E72D297353CC}">
              <c16:uniqueId val="{00000001-7400-4B16-ADCE-F0253BD70B0B}"/>
            </c:ext>
          </c:extLst>
        </c:ser>
        <c:dLbls>
          <c:showLegendKey val="0"/>
          <c:showVal val="0"/>
          <c:showCatName val="0"/>
          <c:showSerName val="0"/>
          <c:showPercent val="0"/>
          <c:showBubbleSize val="0"/>
        </c:dLbls>
        <c:smooth val="0"/>
        <c:axId val="210060416"/>
        <c:axId val="210062336"/>
      </c:lineChart>
      <c:catAx>
        <c:axId val="21006041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062336"/>
        <c:crosses val="autoZero"/>
        <c:auto val="1"/>
        <c:lblAlgn val="ctr"/>
        <c:lblOffset val="100"/>
        <c:noMultiLvlLbl val="0"/>
      </c:catAx>
      <c:valAx>
        <c:axId val="210062336"/>
        <c:scaling>
          <c:orientation val="minMax"/>
          <c:max val="45"/>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BOD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0604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 Graph showing Suspended Solids at SW1 Discharge vs Limit (50 mg/l)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val>
            <c:numRef>
              <c:f>'2023 Graphs (SW1)'!$B$2:$B$53</c:f>
              <c:numCache>
                <c:formatCode>General</c:formatCode>
                <c:ptCount val="52"/>
                <c:pt idx="0">
                  <c:v>6</c:v>
                </c:pt>
                <c:pt idx="1">
                  <c:v>5</c:v>
                </c:pt>
                <c:pt idx="2">
                  <c:v>8</c:v>
                </c:pt>
                <c:pt idx="3">
                  <c:v>12</c:v>
                </c:pt>
                <c:pt idx="4">
                  <c:v>10</c:v>
                </c:pt>
                <c:pt idx="5">
                  <c:v>4</c:v>
                </c:pt>
                <c:pt idx="6">
                  <c:v>6</c:v>
                </c:pt>
                <c:pt idx="7">
                  <c:v>10</c:v>
                </c:pt>
                <c:pt idx="8">
                  <c:v>6</c:v>
                </c:pt>
                <c:pt idx="9">
                  <c:v>7</c:v>
                </c:pt>
                <c:pt idx="10">
                  <c:v>22</c:v>
                </c:pt>
                <c:pt idx="11">
                  <c:v>15</c:v>
                </c:pt>
                <c:pt idx="12">
                  <c:v>22</c:v>
                </c:pt>
                <c:pt idx="13">
                  <c:v>18</c:v>
                </c:pt>
                <c:pt idx="14">
                  <c:v>20</c:v>
                </c:pt>
                <c:pt idx="15">
                  <c:v>36</c:v>
                </c:pt>
                <c:pt idx="16">
                  <c:v>35</c:v>
                </c:pt>
                <c:pt idx="17">
                  <c:v>22</c:v>
                </c:pt>
                <c:pt idx="18">
                  <c:v>22</c:v>
                </c:pt>
                <c:pt idx="19">
                  <c:v>18</c:v>
                </c:pt>
                <c:pt idx="20">
                  <c:v>15</c:v>
                </c:pt>
                <c:pt idx="21">
                  <c:v>36</c:v>
                </c:pt>
                <c:pt idx="22">
                  <c:v>12</c:v>
                </c:pt>
                <c:pt idx="23">
                  <c:v>18</c:v>
                </c:pt>
                <c:pt idx="24">
                  <c:v>21</c:v>
                </c:pt>
                <c:pt idx="25">
                  <c:v>39</c:v>
                </c:pt>
                <c:pt idx="26">
                  <c:v>26</c:v>
                </c:pt>
                <c:pt idx="27">
                  <c:v>18</c:v>
                </c:pt>
                <c:pt idx="28">
                  <c:v>32</c:v>
                </c:pt>
                <c:pt idx="29">
                  <c:v>22</c:v>
                </c:pt>
                <c:pt idx="30">
                  <c:v>12</c:v>
                </c:pt>
                <c:pt idx="31">
                  <c:v>18</c:v>
                </c:pt>
                <c:pt idx="32">
                  <c:v>12</c:v>
                </c:pt>
                <c:pt idx="33">
                  <c:v>5</c:v>
                </c:pt>
                <c:pt idx="34">
                  <c:v>31</c:v>
                </c:pt>
                <c:pt idx="35">
                  <c:v>32</c:v>
                </c:pt>
                <c:pt idx="36">
                  <c:v>22</c:v>
                </c:pt>
                <c:pt idx="37">
                  <c:v>18</c:v>
                </c:pt>
                <c:pt idx="38">
                  <c:v>15</c:v>
                </c:pt>
                <c:pt idx="39">
                  <c:v>21</c:v>
                </c:pt>
                <c:pt idx="40">
                  <c:v>20</c:v>
                </c:pt>
                <c:pt idx="41">
                  <c:v>30</c:v>
                </c:pt>
                <c:pt idx="42">
                  <c:v>27</c:v>
                </c:pt>
                <c:pt idx="43">
                  <c:v>28</c:v>
                </c:pt>
                <c:pt idx="44">
                  <c:v>25</c:v>
                </c:pt>
                <c:pt idx="45">
                  <c:v>16</c:v>
                </c:pt>
                <c:pt idx="46">
                  <c:v>16</c:v>
                </c:pt>
                <c:pt idx="47">
                  <c:v>12</c:v>
                </c:pt>
                <c:pt idx="48">
                  <c:v>10</c:v>
                </c:pt>
                <c:pt idx="49">
                  <c:v>15</c:v>
                </c:pt>
                <c:pt idx="50">
                  <c:v>12</c:v>
                </c:pt>
                <c:pt idx="51">
                  <c:v>5</c:v>
                </c:pt>
              </c:numCache>
            </c:numRef>
          </c:val>
          <c:smooth val="0"/>
          <c:extLst>
            <c:ext xmlns:c16="http://schemas.microsoft.com/office/drawing/2014/chart" uri="{C3380CC4-5D6E-409C-BE32-E72D297353CC}">
              <c16:uniqueId val="{00000001-3F58-48F6-9AC4-2A2C6EBE9658}"/>
            </c:ext>
          </c:extLst>
        </c:ser>
        <c:dLbls>
          <c:showLegendKey val="0"/>
          <c:showVal val="0"/>
          <c:showCatName val="0"/>
          <c:showSerName val="0"/>
          <c:showPercent val="0"/>
          <c:showBubbleSize val="0"/>
        </c:dLbls>
        <c:smooth val="0"/>
        <c:axId val="210121472"/>
        <c:axId val="210123392"/>
      </c:lineChart>
      <c:catAx>
        <c:axId val="21012147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123392"/>
        <c:crosses val="autoZero"/>
        <c:auto val="1"/>
        <c:lblAlgn val="ctr"/>
        <c:lblOffset val="100"/>
        <c:noMultiLvlLbl val="0"/>
      </c:catAx>
      <c:valAx>
        <c:axId val="210123392"/>
        <c:scaling>
          <c:orientation val="minMax"/>
          <c:max val="55"/>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SS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12147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 Graph showing Total</a:t>
            </a:r>
            <a:r>
              <a:rPr lang="en-IE" baseline="0"/>
              <a:t> Ammonia at SW1 Discharge vs Limit (10 mg/l)</a:t>
            </a:r>
            <a:endParaRPr lang="en-I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(SW1)'!$E$2:$E$13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(SW1)'!$C$2:$C$13</c:f>
              <c:numCache>
                <c:formatCode>General</c:formatCode>
                <c:ptCount val="12"/>
                <c:pt idx="0">
                  <c:v>0.02</c:v>
                </c:pt>
                <c:pt idx="1">
                  <c:v>0.02</c:v>
                </c:pt>
                <c:pt idx="2">
                  <c:v>0.02</c:v>
                </c:pt>
                <c:pt idx="3">
                  <c:v>0.02</c:v>
                </c:pt>
                <c:pt idx="4">
                  <c:v>0.19</c:v>
                </c:pt>
                <c:pt idx="5">
                  <c:v>0.15</c:v>
                </c:pt>
                <c:pt idx="6">
                  <c:v>0.14000000000000001</c:v>
                </c:pt>
                <c:pt idx="7">
                  <c:v>0.19</c:v>
                </c:pt>
                <c:pt idx="8">
                  <c:v>0.31</c:v>
                </c:pt>
                <c:pt idx="9">
                  <c:v>0.02</c:v>
                </c:pt>
                <c:pt idx="10">
                  <c:v>0.02</c:v>
                </c:pt>
                <c:pt idx="11">
                  <c:v>0.13</c:v>
                </c:pt>
              </c:numCache>
            </c:numRef>
          </c:val>
          <c:smooth val="0"/>
          <c:extLst>
            <c:ext xmlns:c16="http://schemas.microsoft.com/office/drawing/2014/chart" uri="{C3380CC4-5D6E-409C-BE32-E72D297353CC}">
              <c16:uniqueId val="{00000001-A3CA-458A-A00C-679F6308B0B6}"/>
            </c:ext>
          </c:extLst>
        </c:ser>
        <c:dLbls>
          <c:showLegendKey val="0"/>
          <c:showVal val="0"/>
          <c:showCatName val="0"/>
          <c:showSerName val="0"/>
          <c:showPercent val="0"/>
          <c:showBubbleSize val="0"/>
        </c:dLbls>
        <c:smooth val="0"/>
        <c:axId val="210201216"/>
        <c:axId val="210203392"/>
      </c:lineChart>
      <c:catAx>
        <c:axId val="21020121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203392"/>
        <c:crosses val="autoZero"/>
        <c:auto val="1"/>
        <c:lblAlgn val="ctr"/>
        <c:lblOffset val="100"/>
        <c:noMultiLvlLbl val="0"/>
      </c:catAx>
      <c:valAx>
        <c:axId val="210203392"/>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Ammonia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2012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a:t>
            </a:r>
            <a:r>
              <a:rPr lang="en-IE" baseline="0"/>
              <a:t> Graph showing Ortho-P at SW1 Discharge vs Limit (2 mg/l)</a:t>
            </a:r>
            <a:endParaRPr lang="en-I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(SW1)'!$E$2:$E$13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(SW1)'!$D$2:$D$13</c:f>
              <c:numCache>
                <c:formatCode>General</c:formatCode>
                <c:ptCount val="12"/>
                <c:pt idx="0">
                  <c:v>0.02</c:v>
                </c:pt>
                <c:pt idx="1">
                  <c:v>0.02</c:v>
                </c:pt>
                <c:pt idx="2">
                  <c:v>0.02</c:v>
                </c:pt>
                <c:pt idx="3">
                  <c:v>0.04</c:v>
                </c:pt>
                <c:pt idx="4">
                  <c:v>0.04</c:v>
                </c:pt>
                <c:pt idx="5">
                  <c:v>0.11</c:v>
                </c:pt>
                <c:pt idx="6">
                  <c:v>7.0000000000000007E-2</c:v>
                </c:pt>
                <c:pt idx="7">
                  <c:v>0.02</c:v>
                </c:pt>
                <c:pt idx="8">
                  <c:v>0.02</c:v>
                </c:pt>
                <c:pt idx="9">
                  <c:v>0.02</c:v>
                </c:pt>
                <c:pt idx="10">
                  <c:v>0.03</c:v>
                </c:pt>
                <c:pt idx="11">
                  <c:v>0.08</c:v>
                </c:pt>
              </c:numCache>
            </c:numRef>
          </c:val>
          <c:smooth val="0"/>
          <c:extLst>
            <c:ext xmlns:c16="http://schemas.microsoft.com/office/drawing/2014/chart" uri="{C3380CC4-5D6E-409C-BE32-E72D297353CC}">
              <c16:uniqueId val="{00000001-24B2-4968-A0CE-84305652A82B}"/>
            </c:ext>
          </c:extLst>
        </c:ser>
        <c:dLbls>
          <c:showLegendKey val="0"/>
          <c:showVal val="0"/>
          <c:showCatName val="0"/>
          <c:showSerName val="0"/>
          <c:showPercent val="0"/>
          <c:showBubbleSize val="0"/>
        </c:dLbls>
        <c:smooth val="0"/>
        <c:axId val="210245504"/>
        <c:axId val="210251776"/>
      </c:lineChart>
      <c:catAx>
        <c:axId val="2102455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251776"/>
        <c:crosses val="autoZero"/>
        <c:auto val="1"/>
        <c:lblAlgn val="ctr"/>
        <c:lblOffset val="100"/>
        <c:noMultiLvlLbl val="0"/>
      </c:catAx>
      <c:valAx>
        <c:axId val="210251776"/>
        <c:scaling>
          <c:orientation val="minMax"/>
          <c:max val="0.30000000000000004"/>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Ortho-P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0245504"/>
        <c:crosses val="autoZero"/>
        <c:crossBetween val="between"/>
        <c:majorUnit val="0.1"/>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5001895463658796"/>
          <c:y val="0.18292136419697475"/>
          <c:w val="0.80992047161568503"/>
          <c:h val="0.59848387176946094"/>
        </c:manualLayout>
      </c:layout>
      <c:scatterChart>
        <c:scatterStyle val="lineMarker"/>
        <c:varyColors val="0"/>
        <c:ser>
          <c:idx val="0"/>
          <c:order val="0"/>
          <c:tx>
            <c:strRef>
              <c:f>'Tab B'!$C$3</c:f>
              <c:strCache>
                <c:ptCount val="1"/>
                <c:pt idx="0">
                  <c:v>pH - raw data</c:v>
                </c:pt>
              </c:strCache>
            </c:strRef>
          </c:tx>
          <c:spPr>
            <a:ln w="38100" cap="rnd">
              <a:noFill/>
              <a:round/>
            </a:ln>
            <a:effectLst/>
          </c:spPr>
          <c:marker>
            <c:symbol val="circle"/>
            <c:size val="5"/>
            <c:spPr>
              <a:solidFill>
                <a:schemeClr val="accent1"/>
              </a:solidFill>
              <a:ln w="9525">
                <a:solidFill>
                  <a:schemeClr val="accent1"/>
                </a:solidFill>
              </a:ln>
              <a:effectLst/>
            </c:spPr>
          </c:marker>
          <c:xVal>
            <c:numRef>
              <c:f>'Tab B'!$B$4:$B$51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B'!$C$4:$C$51</c:f>
              <c:numCache>
                <c:formatCode>General</c:formatCode>
                <c:ptCount val="48"/>
                <c:pt idx="0">
                  <c:v>7</c:v>
                </c:pt>
                <c:pt idx="1">
                  <c:v>7.2</c:v>
                </c:pt>
                <c:pt idx="2">
                  <c:v>7</c:v>
                </c:pt>
                <c:pt idx="3">
                  <c:v>8</c:v>
                </c:pt>
                <c:pt idx="4">
                  <c:v>6.9</c:v>
                </c:pt>
                <c:pt idx="5">
                  <c:v>7</c:v>
                </c:pt>
                <c:pt idx="6">
                  <c:v>7.3</c:v>
                </c:pt>
                <c:pt idx="7">
                  <c:v>7.4</c:v>
                </c:pt>
                <c:pt idx="8">
                  <c:v>7.1</c:v>
                </c:pt>
                <c:pt idx="9">
                  <c:v>7.2</c:v>
                </c:pt>
                <c:pt idx="10">
                  <c:v>7.2</c:v>
                </c:pt>
                <c:pt idx="11">
                  <c:v>7</c:v>
                </c:pt>
                <c:pt idx="12">
                  <c:v>6.8</c:v>
                </c:pt>
                <c:pt idx="13">
                  <c:v>7.2</c:v>
                </c:pt>
                <c:pt idx="14">
                  <c:v>7.1</c:v>
                </c:pt>
                <c:pt idx="15">
                  <c:v>7</c:v>
                </c:pt>
                <c:pt idx="16">
                  <c:v>7</c:v>
                </c:pt>
                <c:pt idx="17">
                  <c:v>7.1</c:v>
                </c:pt>
                <c:pt idx="18">
                  <c:v>7</c:v>
                </c:pt>
                <c:pt idx="19">
                  <c:v>7</c:v>
                </c:pt>
                <c:pt idx="20">
                  <c:v>7.1</c:v>
                </c:pt>
                <c:pt idx="21">
                  <c:v>6.8</c:v>
                </c:pt>
                <c:pt idx="22">
                  <c:v>6.8</c:v>
                </c:pt>
                <c:pt idx="23">
                  <c:v>6</c:v>
                </c:pt>
                <c:pt idx="24">
                  <c:v>7</c:v>
                </c:pt>
                <c:pt idx="25">
                  <c:v>7.1</c:v>
                </c:pt>
                <c:pt idx="26">
                  <c:v>7</c:v>
                </c:pt>
                <c:pt idx="27">
                  <c:v>6.9</c:v>
                </c:pt>
                <c:pt idx="28">
                  <c:v>7.4</c:v>
                </c:pt>
                <c:pt idx="29">
                  <c:v>7.2</c:v>
                </c:pt>
                <c:pt idx="30">
                  <c:v>7.4</c:v>
                </c:pt>
                <c:pt idx="31">
                  <c:v>7</c:v>
                </c:pt>
                <c:pt idx="32">
                  <c:v>6.9</c:v>
                </c:pt>
                <c:pt idx="33">
                  <c:v>7.3</c:v>
                </c:pt>
                <c:pt idx="34">
                  <c:v>7</c:v>
                </c:pt>
                <c:pt idx="35">
                  <c:v>7</c:v>
                </c:pt>
                <c:pt idx="36">
                  <c:v>7.4</c:v>
                </c:pt>
                <c:pt idx="37">
                  <c:v>7.4</c:v>
                </c:pt>
                <c:pt idx="38">
                  <c:v>7</c:v>
                </c:pt>
                <c:pt idx="39">
                  <c:v>7.2</c:v>
                </c:pt>
                <c:pt idx="40">
                  <c:v>7.2</c:v>
                </c:pt>
                <c:pt idx="41">
                  <c:v>7.4</c:v>
                </c:pt>
                <c:pt idx="42">
                  <c:v>7.6</c:v>
                </c:pt>
                <c:pt idx="43">
                  <c:v>7.6</c:v>
                </c:pt>
                <c:pt idx="44">
                  <c:v>7.2</c:v>
                </c:pt>
                <c:pt idx="45">
                  <c:v>7.3</c:v>
                </c:pt>
                <c:pt idx="46">
                  <c:v>8.6</c:v>
                </c:pt>
                <c:pt idx="47">
                  <c:v>7</c:v>
                </c:pt>
              </c:numCache>
            </c:numRef>
          </c:yVal>
          <c:smooth val="0"/>
          <c:extLst>
            <c:ext xmlns:c16="http://schemas.microsoft.com/office/drawing/2014/chart" uri="{C3380CC4-5D6E-409C-BE32-E72D297353CC}">
              <c16:uniqueId val="{00000000-E2EF-481C-9451-B3801F5A94C1}"/>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 number</a:t>
                </a:r>
              </a:p>
            </c:rich>
          </c:tx>
          <c:layout>
            <c:manualLayout>
              <c:xMode val="edge"/>
              <c:yMode val="edge"/>
              <c:x val="0.430068640459072"/>
              <c:y val="0.8992565812741361"/>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in val="5.5"/>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pH</a:t>
                </a:r>
              </a:p>
            </c:rich>
          </c:tx>
          <c:layout>
            <c:manualLayout>
              <c:xMode val="edge"/>
              <c:yMode val="edge"/>
              <c:x val="3.5516326327888856E-2"/>
              <c:y val="0.43876305185949194"/>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TOC - raw data</a:t>
            </a:r>
          </a:p>
        </c:rich>
      </c:tx>
      <c:layout>
        <c:manualLayout>
          <c:xMode val="edge"/>
          <c:yMode val="edge"/>
          <c:x val="0.46354855643044618"/>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2215241781084307"/>
          <c:y val="0.17171296296296298"/>
          <c:w val="0.8281191117858161"/>
          <c:h val="0.62308654126567509"/>
        </c:manualLayout>
      </c:layout>
      <c:scatterChart>
        <c:scatterStyle val="lineMarker"/>
        <c:varyColors val="0"/>
        <c:ser>
          <c:idx val="0"/>
          <c:order val="0"/>
          <c:tx>
            <c:strRef>
              <c:f>'Tab B'!$D$3</c:f>
              <c:strCache>
                <c:ptCount val="1"/>
                <c:pt idx="0">
                  <c:v>TOC mg/L - raw data</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B'!$B$4:$B$51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B'!$D$4:$D$51</c:f>
              <c:numCache>
                <c:formatCode>General</c:formatCode>
                <c:ptCount val="48"/>
                <c:pt idx="0">
                  <c:v>14.2</c:v>
                </c:pt>
                <c:pt idx="1">
                  <c:v>10.9</c:v>
                </c:pt>
                <c:pt idx="2">
                  <c:v>8.3000000000000007</c:v>
                </c:pt>
                <c:pt idx="3">
                  <c:v>19.7</c:v>
                </c:pt>
                <c:pt idx="4">
                  <c:v>23.1</c:v>
                </c:pt>
                <c:pt idx="5">
                  <c:v>11.2</c:v>
                </c:pt>
                <c:pt idx="6">
                  <c:v>8.6</c:v>
                </c:pt>
                <c:pt idx="7">
                  <c:v>13</c:v>
                </c:pt>
                <c:pt idx="8">
                  <c:v>10.7</c:v>
                </c:pt>
                <c:pt idx="9">
                  <c:v>6.1</c:v>
                </c:pt>
                <c:pt idx="10">
                  <c:v>13.4</c:v>
                </c:pt>
                <c:pt idx="11">
                  <c:v>8.1999999999999993</c:v>
                </c:pt>
                <c:pt idx="12">
                  <c:v>10.199999999999999</c:v>
                </c:pt>
                <c:pt idx="13">
                  <c:v>7.1</c:v>
                </c:pt>
                <c:pt idx="14">
                  <c:v>5.4</c:v>
                </c:pt>
                <c:pt idx="15">
                  <c:v>6.3</c:v>
                </c:pt>
                <c:pt idx="16">
                  <c:v>8.5</c:v>
                </c:pt>
                <c:pt idx="17">
                  <c:v>9.1999999999999993</c:v>
                </c:pt>
                <c:pt idx="18">
                  <c:v>9.6</c:v>
                </c:pt>
                <c:pt idx="19">
                  <c:v>11.9</c:v>
                </c:pt>
                <c:pt idx="20">
                  <c:v>7.8</c:v>
                </c:pt>
                <c:pt idx="21">
                  <c:v>21.4</c:v>
                </c:pt>
                <c:pt idx="22">
                  <c:v>7.9</c:v>
                </c:pt>
                <c:pt idx="23">
                  <c:v>4.5999999999999996</c:v>
                </c:pt>
                <c:pt idx="24">
                  <c:v>8.8000000000000007</c:v>
                </c:pt>
                <c:pt idx="25">
                  <c:v>8.5</c:v>
                </c:pt>
                <c:pt idx="26">
                  <c:v>10.4</c:v>
                </c:pt>
                <c:pt idx="27">
                  <c:v>15</c:v>
                </c:pt>
                <c:pt idx="28">
                  <c:v>10.199999999999999</c:v>
                </c:pt>
                <c:pt idx="29">
                  <c:v>9.6999999999999993</c:v>
                </c:pt>
                <c:pt idx="30">
                  <c:v>20.7</c:v>
                </c:pt>
                <c:pt idx="31">
                  <c:v>11.3</c:v>
                </c:pt>
                <c:pt idx="32">
                  <c:v>12.4</c:v>
                </c:pt>
                <c:pt idx="33">
                  <c:v>12.5</c:v>
                </c:pt>
                <c:pt idx="34">
                  <c:v>15.4</c:v>
                </c:pt>
                <c:pt idx="35">
                  <c:v>13.1</c:v>
                </c:pt>
                <c:pt idx="36">
                  <c:v>17.3</c:v>
                </c:pt>
                <c:pt idx="37">
                  <c:v>25.9</c:v>
                </c:pt>
                <c:pt idx="38">
                  <c:v>7.4</c:v>
                </c:pt>
                <c:pt idx="39">
                  <c:v>11.7</c:v>
                </c:pt>
                <c:pt idx="40">
                  <c:v>11.7</c:v>
                </c:pt>
                <c:pt idx="41">
                  <c:v>8.3000000000000007</c:v>
                </c:pt>
                <c:pt idx="42">
                  <c:v>24.9</c:v>
                </c:pt>
                <c:pt idx="43">
                  <c:v>27</c:v>
                </c:pt>
                <c:pt idx="44">
                  <c:v>21.1</c:v>
                </c:pt>
                <c:pt idx="45">
                  <c:v>12.3</c:v>
                </c:pt>
                <c:pt idx="46">
                  <c:v>21.4</c:v>
                </c:pt>
                <c:pt idx="47">
                  <c:v>16.399999999999999</c:v>
                </c:pt>
              </c:numCache>
            </c:numRef>
          </c:yVal>
          <c:smooth val="0"/>
          <c:extLst>
            <c:ext xmlns:c16="http://schemas.microsoft.com/office/drawing/2014/chart" uri="{C3380CC4-5D6E-409C-BE32-E72D297353CC}">
              <c16:uniqueId val="{00000000-4DD9-4C21-BC1B-AE4A9F377664}"/>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r>
                  <a:rPr lang="en-IE" baseline="0"/>
                  <a:t> number</a:t>
                </a:r>
                <a:endParaRPr lang="en-IE"/>
              </a:p>
            </c:rich>
          </c:tx>
          <c:layout>
            <c:manualLayout>
              <c:xMode val="edge"/>
              <c:yMode val="edge"/>
              <c:x val="0.42649868766404198"/>
              <c:y val="0.89256926217556143"/>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TOC mg/L </a:t>
                </a:r>
              </a:p>
            </c:rich>
          </c:tx>
          <c:layout>
            <c:manualLayout>
              <c:xMode val="edge"/>
              <c:yMode val="edge"/>
              <c:x val="2.2222222222222223E-2"/>
              <c:y val="0.41837197433654127"/>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pH -</a:t>
            </a:r>
            <a:r>
              <a:rPr lang="en-US" baseline="0"/>
              <a:t> iteramation #1</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5001895463658796"/>
          <c:y val="0.18292136419697475"/>
          <c:w val="0.80992047161568503"/>
          <c:h val="0.59848387176946094"/>
        </c:manualLayout>
      </c:layout>
      <c:scatterChart>
        <c:scatterStyle val="lineMarker"/>
        <c:varyColors val="0"/>
        <c:ser>
          <c:idx val="0"/>
          <c:order val="0"/>
          <c:tx>
            <c:strRef>
              <c:f>'Tab B'!$P$3</c:f>
              <c:strCache>
                <c:ptCount val="1"/>
                <c:pt idx="0">
                  <c:v>pH</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B'!$O$4:$O$51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B'!$P$4:$P$51</c:f>
              <c:numCache>
                <c:formatCode>General</c:formatCode>
                <c:ptCount val="48"/>
                <c:pt idx="0">
                  <c:v>7</c:v>
                </c:pt>
                <c:pt idx="1">
                  <c:v>7.2</c:v>
                </c:pt>
                <c:pt idx="2">
                  <c:v>7</c:v>
                </c:pt>
                <c:pt idx="4">
                  <c:v>6.9</c:v>
                </c:pt>
                <c:pt idx="5">
                  <c:v>7</c:v>
                </c:pt>
                <c:pt idx="6">
                  <c:v>7.3</c:v>
                </c:pt>
                <c:pt idx="7">
                  <c:v>7.4</c:v>
                </c:pt>
                <c:pt idx="8">
                  <c:v>7.1</c:v>
                </c:pt>
                <c:pt idx="9">
                  <c:v>7.2</c:v>
                </c:pt>
                <c:pt idx="10">
                  <c:v>7.2</c:v>
                </c:pt>
                <c:pt idx="11">
                  <c:v>7</c:v>
                </c:pt>
                <c:pt idx="12">
                  <c:v>6.8</c:v>
                </c:pt>
                <c:pt idx="13">
                  <c:v>7.2</c:v>
                </c:pt>
                <c:pt idx="14">
                  <c:v>7.1</c:v>
                </c:pt>
                <c:pt idx="15">
                  <c:v>7</c:v>
                </c:pt>
                <c:pt idx="16">
                  <c:v>7</c:v>
                </c:pt>
                <c:pt idx="17">
                  <c:v>7.1</c:v>
                </c:pt>
                <c:pt idx="18">
                  <c:v>7</c:v>
                </c:pt>
                <c:pt idx="19">
                  <c:v>7</c:v>
                </c:pt>
                <c:pt idx="20">
                  <c:v>7.1</c:v>
                </c:pt>
                <c:pt idx="21">
                  <c:v>6.8</c:v>
                </c:pt>
                <c:pt idx="22">
                  <c:v>6.8</c:v>
                </c:pt>
                <c:pt idx="24">
                  <c:v>7</c:v>
                </c:pt>
                <c:pt idx="25">
                  <c:v>7.1</c:v>
                </c:pt>
                <c:pt idx="26">
                  <c:v>7</c:v>
                </c:pt>
                <c:pt idx="27">
                  <c:v>6.9</c:v>
                </c:pt>
                <c:pt idx="28">
                  <c:v>7.4</c:v>
                </c:pt>
                <c:pt idx="29">
                  <c:v>7.2</c:v>
                </c:pt>
                <c:pt idx="30">
                  <c:v>7.4</c:v>
                </c:pt>
                <c:pt idx="31">
                  <c:v>7</c:v>
                </c:pt>
                <c:pt idx="32">
                  <c:v>6.9</c:v>
                </c:pt>
                <c:pt idx="33">
                  <c:v>7.3</c:v>
                </c:pt>
                <c:pt idx="34">
                  <c:v>7</c:v>
                </c:pt>
                <c:pt idx="35">
                  <c:v>7</c:v>
                </c:pt>
                <c:pt idx="36">
                  <c:v>7.4</c:v>
                </c:pt>
                <c:pt idx="37">
                  <c:v>7.4</c:v>
                </c:pt>
                <c:pt idx="38">
                  <c:v>7</c:v>
                </c:pt>
                <c:pt idx="39">
                  <c:v>7.2</c:v>
                </c:pt>
                <c:pt idx="40">
                  <c:v>7.2</c:v>
                </c:pt>
                <c:pt idx="41">
                  <c:v>7.4</c:v>
                </c:pt>
                <c:pt idx="42">
                  <c:v>7.6</c:v>
                </c:pt>
                <c:pt idx="43">
                  <c:v>7.6</c:v>
                </c:pt>
                <c:pt idx="44">
                  <c:v>7.2</c:v>
                </c:pt>
                <c:pt idx="45">
                  <c:v>7.3</c:v>
                </c:pt>
                <c:pt idx="47">
                  <c:v>7</c:v>
                </c:pt>
              </c:numCache>
            </c:numRef>
          </c:yVal>
          <c:smooth val="0"/>
          <c:extLst>
            <c:ext xmlns:c16="http://schemas.microsoft.com/office/drawing/2014/chart" uri="{C3380CC4-5D6E-409C-BE32-E72D297353CC}">
              <c16:uniqueId val="{00000000-946F-4E58-8F1D-9B107EC0D525}"/>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 number</a:t>
                </a:r>
              </a:p>
            </c:rich>
          </c:tx>
          <c:layout>
            <c:manualLayout>
              <c:xMode val="edge"/>
              <c:yMode val="edge"/>
              <c:x val="0.430068640459072"/>
              <c:y val="0.8992565812741361"/>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ax val="9"/>
          <c:min val="5.5"/>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pH</a:t>
                </a:r>
              </a:p>
            </c:rich>
          </c:tx>
          <c:layout>
            <c:manualLayout>
              <c:xMode val="edge"/>
              <c:yMode val="edge"/>
              <c:x val="3.5516326327888856E-2"/>
              <c:y val="0.43876305185949194"/>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TOC -</a:t>
            </a:r>
            <a:r>
              <a:rPr lang="en-US" baseline="0"/>
              <a:t> iteration #1</a:t>
            </a:r>
            <a:endParaRPr lang="en-US"/>
          </a:p>
        </c:rich>
      </c:tx>
      <c:layout>
        <c:manualLayout>
          <c:xMode val="edge"/>
          <c:yMode val="edge"/>
          <c:x val="0.46354855643044618"/>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'Tab B'!$R$3</c:f>
              <c:strCache>
                <c:ptCount val="1"/>
                <c:pt idx="0">
                  <c:v>TOC mg/L</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B'!$O$4:$O$51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B'!$R$4:$R$51</c:f>
              <c:numCache>
                <c:formatCode>General</c:formatCode>
                <c:ptCount val="48"/>
                <c:pt idx="0">
                  <c:v>14.2</c:v>
                </c:pt>
                <c:pt idx="1">
                  <c:v>10.9</c:v>
                </c:pt>
                <c:pt idx="2">
                  <c:v>8.3000000000000007</c:v>
                </c:pt>
                <c:pt idx="3">
                  <c:v>19.7</c:v>
                </c:pt>
                <c:pt idx="5">
                  <c:v>11.2</c:v>
                </c:pt>
                <c:pt idx="6">
                  <c:v>8.6</c:v>
                </c:pt>
                <c:pt idx="7">
                  <c:v>13</c:v>
                </c:pt>
                <c:pt idx="8">
                  <c:v>10.7</c:v>
                </c:pt>
                <c:pt idx="9">
                  <c:v>6.1</c:v>
                </c:pt>
                <c:pt idx="10">
                  <c:v>13.4</c:v>
                </c:pt>
                <c:pt idx="11">
                  <c:v>8.1999999999999993</c:v>
                </c:pt>
                <c:pt idx="12">
                  <c:v>10.199999999999999</c:v>
                </c:pt>
                <c:pt idx="13">
                  <c:v>7.1</c:v>
                </c:pt>
                <c:pt idx="14">
                  <c:v>5.4</c:v>
                </c:pt>
                <c:pt idx="15">
                  <c:v>6.3</c:v>
                </c:pt>
                <c:pt idx="16">
                  <c:v>8.5</c:v>
                </c:pt>
                <c:pt idx="17">
                  <c:v>9.1999999999999993</c:v>
                </c:pt>
                <c:pt idx="18">
                  <c:v>9.6</c:v>
                </c:pt>
                <c:pt idx="19">
                  <c:v>11.9</c:v>
                </c:pt>
                <c:pt idx="20">
                  <c:v>7.8</c:v>
                </c:pt>
                <c:pt idx="21">
                  <c:v>21.4</c:v>
                </c:pt>
                <c:pt idx="22">
                  <c:v>7.9</c:v>
                </c:pt>
                <c:pt idx="23">
                  <c:v>4.5999999999999996</c:v>
                </c:pt>
                <c:pt idx="24">
                  <c:v>8.8000000000000007</c:v>
                </c:pt>
                <c:pt idx="25">
                  <c:v>8.5</c:v>
                </c:pt>
                <c:pt idx="26">
                  <c:v>10.4</c:v>
                </c:pt>
                <c:pt idx="27">
                  <c:v>15</c:v>
                </c:pt>
                <c:pt idx="28">
                  <c:v>10.199999999999999</c:v>
                </c:pt>
                <c:pt idx="29">
                  <c:v>9.6999999999999993</c:v>
                </c:pt>
                <c:pt idx="30">
                  <c:v>20.7</c:v>
                </c:pt>
                <c:pt idx="31">
                  <c:v>11.3</c:v>
                </c:pt>
                <c:pt idx="32">
                  <c:v>12.4</c:v>
                </c:pt>
                <c:pt idx="33">
                  <c:v>12.5</c:v>
                </c:pt>
                <c:pt idx="34">
                  <c:v>15.4</c:v>
                </c:pt>
                <c:pt idx="35">
                  <c:v>13.1</c:v>
                </c:pt>
                <c:pt idx="36">
                  <c:v>17.3</c:v>
                </c:pt>
                <c:pt idx="38">
                  <c:v>7.4</c:v>
                </c:pt>
                <c:pt idx="39">
                  <c:v>11.7</c:v>
                </c:pt>
                <c:pt idx="40">
                  <c:v>11.7</c:v>
                </c:pt>
                <c:pt idx="41">
                  <c:v>8.3000000000000007</c:v>
                </c:pt>
                <c:pt idx="44">
                  <c:v>21.1</c:v>
                </c:pt>
                <c:pt idx="45">
                  <c:v>12.3</c:v>
                </c:pt>
                <c:pt idx="46">
                  <c:v>21.4</c:v>
                </c:pt>
                <c:pt idx="47">
                  <c:v>16.399999999999999</c:v>
                </c:pt>
              </c:numCache>
            </c:numRef>
          </c:yVal>
          <c:smooth val="0"/>
          <c:extLst>
            <c:ext xmlns:c16="http://schemas.microsoft.com/office/drawing/2014/chart" uri="{C3380CC4-5D6E-409C-BE32-E72D297353CC}">
              <c16:uniqueId val="{00000000-B603-45F1-A150-7315DCD38625}"/>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r>
                  <a:rPr lang="en-IE" baseline="0"/>
                  <a:t> number</a:t>
                </a:r>
                <a:endParaRPr lang="en-IE"/>
              </a:p>
            </c:rich>
          </c:tx>
          <c:layout>
            <c:manualLayout>
              <c:xMode val="edge"/>
              <c:yMode val="edge"/>
              <c:x val="0.42649868766404198"/>
              <c:y val="0.89256926217556143"/>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ax val="3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TOC mg/L </a:t>
                </a:r>
              </a:p>
            </c:rich>
          </c:tx>
          <c:layout>
            <c:manualLayout>
              <c:xMode val="edge"/>
              <c:yMode val="edge"/>
              <c:x val="2.2222222222222223E-2"/>
              <c:y val="0.41837197433654127"/>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pH - iteration #2</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5001895463658796"/>
          <c:y val="0.18292136419697475"/>
          <c:w val="0.80992047161568503"/>
          <c:h val="0.59848387176946094"/>
        </c:manualLayout>
      </c:layout>
      <c:scatterChart>
        <c:scatterStyle val="lineMarker"/>
        <c:varyColors val="0"/>
        <c:ser>
          <c:idx val="0"/>
          <c:order val="0"/>
          <c:tx>
            <c:strRef>
              <c:f>'Tab B'!$AD$3</c:f>
              <c:strCache>
                <c:ptCount val="1"/>
                <c:pt idx="0">
                  <c:v>pH</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B'!$AC$4:$AC$51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B'!$AD$4:$AD$51</c:f>
              <c:numCache>
                <c:formatCode>General</c:formatCode>
                <c:ptCount val="48"/>
                <c:pt idx="0">
                  <c:v>7</c:v>
                </c:pt>
                <c:pt idx="1">
                  <c:v>7.2</c:v>
                </c:pt>
                <c:pt idx="2">
                  <c:v>7</c:v>
                </c:pt>
                <c:pt idx="4">
                  <c:v>6.9</c:v>
                </c:pt>
                <c:pt idx="5">
                  <c:v>7</c:v>
                </c:pt>
                <c:pt idx="6">
                  <c:v>7.3</c:v>
                </c:pt>
                <c:pt idx="7">
                  <c:v>7.4</c:v>
                </c:pt>
                <c:pt idx="8">
                  <c:v>7.1</c:v>
                </c:pt>
                <c:pt idx="9">
                  <c:v>7.2</c:v>
                </c:pt>
                <c:pt idx="10">
                  <c:v>7.2</c:v>
                </c:pt>
                <c:pt idx="11">
                  <c:v>7</c:v>
                </c:pt>
                <c:pt idx="12">
                  <c:v>6.8</c:v>
                </c:pt>
                <c:pt idx="13">
                  <c:v>7.2</c:v>
                </c:pt>
                <c:pt idx="14">
                  <c:v>7.1</c:v>
                </c:pt>
                <c:pt idx="15">
                  <c:v>7</c:v>
                </c:pt>
                <c:pt idx="16">
                  <c:v>7</c:v>
                </c:pt>
                <c:pt idx="17">
                  <c:v>7.1</c:v>
                </c:pt>
                <c:pt idx="18">
                  <c:v>7</c:v>
                </c:pt>
                <c:pt idx="19">
                  <c:v>7</c:v>
                </c:pt>
                <c:pt idx="20">
                  <c:v>7.1</c:v>
                </c:pt>
                <c:pt idx="21">
                  <c:v>6.8</c:v>
                </c:pt>
                <c:pt idx="22">
                  <c:v>6.8</c:v>
                </c:pt>
                <c:pt idx="24">
                  <c:v>7</c:v>
                </c:pt>
                <c:pt idx="25">
                  <c:v>7.1</c:v>
                </c:pt>
                <c:pt idx="26">
                  <c:v>7</c:v>
                </c:pt>
                <c:pt idx="27">
                  <c:v>6.9</c:v>
                </c:pt>
                <c:pt idx="28">
                  <c:v>7.4</c:v>
                </c:pt>
                <c:pt idx="29">
                  <c:v>7.2</c:v>
                </c:pt>
                <c:pt idx="30">
                  <c:v>7.4</c:v>
                </c:pt>
                <c:pt idx="31">
                  <c:v>7</c:v>
                </c:pt>
                <c:pt idx="32">
                  <c:v>6.9</c:v>
                </c:pt>
                <c:pt idx="33">
                  <c:v>7.3</c:v>
                </c:pt>
                <c:pt idx="34">
                  <c:v>7</c:v>
                </c:pt>
                <c:pt idx="35">
                  <c:v>7</c:v>
                </c:pt>
                <c:pt idx="36">
                  <c:v>7.4</c:v>
                </c:pt>
                <c:pt idx="37">
                  <c:v>7.4</c:v>
                </c:pt>
                <c:pt idx="38">
                  <c:v>7</c:v>
                </c:pt>
                <c:pt idx="39">
                  <c:v>7.2</c:v>
                </c:pt>
                <c:pt idx="40">
                  <c:v>7.2</c:v>
                </c:pt>
                <c:pt idx="41">
                  <c:v>7.4</c:v>
                </c:pt>
                <c:pt idx="44">
                  <c:v>7.2</c:v>
                </c:pt>
                <c:pt idx="45">
                  <c:v>7.3</c:v>
                </c:pt>
                <c:pt idx="47">
                  <c:v>7</c:v>
                </c:pt>
              </c:numCache>
            </c:numRef>
          </c:yVal>
          <c:smooth val="0"/>
          <c:extLst>
            <c:ext xmlns:c16="http://schemas.microsoft.com/office/drawing/2014/chart" uri="{C3380CC4-5D6E-409C-BE32-E72D297353CC}">
              <c16:uniqueId val="{00000000-D0D3-4827-B2B9-75790DDC6CC3}"/>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 number</a:t>
                </a:r>
              </a:p>
            </c:rich>
          </c:tx>
          <c:layout>
            <c:manualLayout>
              <c:xMode val="edge"/>
              <c:yMode val="edge"/>
              <c:x val="0.430068640459072"/>
              <c:y val="0.8992565812741361"/>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ax val="9"/>
          <c:min val="5.5"/>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pH</a:t>
                </a:r>
              </a:p>
            </c:rich>
          </c:tx>
          <c:layout>
            <c:manualLayout>
              <c:xMode val="edge"/>
              <c:yMode val="edge"/>
              <c:x val="3.5516326327888856E-2"/>
              <c:y val="0.43876305185949194"/>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TOC - iteration #2</a:t>
            </a:r>
          </a:p>
        </c:rich>
      </c:tx>
      <c:layout>
        <c:manualLayout>
          <c:xMode val="edge"/>
          <c:yMode val="edge"/>
          <c:x val="0.46354855643044618"/>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'Tab B'!$AF$3</c:f>
              <c:strCache>
                <c:ptCount val="1"/>
                <c:pt idx="0">
                  <c:v>TOC mg/L</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B'!$AC$4:$AC$51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B'!$AF$4:$AF$51</c:f>
              <c:numCache>
                <c:formatCode>General</c:formatCode>
                <c:ptCount val="48"/>
                <c:pt idx="0">
                  <c:v>14.2</c:v>
                </c:pt>
                <c:pt idx="1">
                  <c:v>10.9</c:v>
                </c:pt>
                <c:pt idx="2">
                  <c:v>8.3000000000000007</c:v>
                </c:pt>
                <c:pt idx="5">
                  <c:v>11.2</c:v>
                </c:pt>
                <c:pt idx="6">
                  <c:v>8.6</c:v>
                </c:pt>
                <c:pt idx="7">
                  <c:v>13</c:v>
                </c:pt>
                <c:pt idx="8">
                  <c:v>10.7</c:v>
                </c:pt>
                <c:pt idx="9">
                  <c:v>6.1</c:v>
                </c:pt>
                <c:pt idx="10">
                  <c:v>13.4</c:v>
                </c:pt>
                <c:pt idx="11">
                  <c:v>8.1999999999999993</c:v>
                </c:pt>
                <c:pt idx="12">
                  <c:v>10.199999999999999</c:v>
                </c:pt>
                <c:pt idx="13">
                  <c:v>7.1</c:v>
                </c:pt>
                <c:pt idx="14">
                  <c:v>5.4</c:v>
                </c:pt>
                <c:pt idx="15">
                  <c:v>6.3</c:v>
                </c:pt>
                <c:pt idx="16">
                  <c:v>8.5</c:v>
                </c:pt>
                <c:pt idx="17">
                  <c:v>9.1999999999999993</c:v>
                </c:pt>
                <c:pt idx="18">
                  <c:v>9.6</c:v>
                </c:pt>
                <c:pt idx="19">
                  <c:v>11.9</c:v>
                </c:pt>
                <c:pt idx="20">
                  <c:v>7.8</c:v>
                </c:pt>
                <c:pt idx="22">
                  <c:v>7.9</c:v>
                </c:pt>
                <c:pt idx="23">
                  <c:v>4.5999999999999996</c:v>
                </c:pt>
                <c:pt idx="24">
                  <c:v>8.8000000000000007</c:v>
                </c:pt>
                <c:pt idx="25">
                  <c:v>8.5</c:v>
                </c:pt>
                <c:pt idx="26">
                  <c:v>10.4</c:v>
                </c:pt>
                <c:pt idx="27">
                  <c:v>15</c:v>
                </c:pt>
                <c:pt idx="28">
                  <c:v>10.199999999999999</c:v>
                </c:pt>
                <c:pt idx="29">
                  <c:v>9.6999999999999993</c:v>
                </c:pt>
                <c:pt idx="31">
                  <c:v>11.3</c:v>
                </c:pt>
                <c:pt idx="32">
                  <c:v>12.4</c:v>
                </c:pt>
                <c:pt idx="33">
                  <c:v>12.5</c:v>
                </c:pt>
                <c:pt idx="34">
                  <c:v>15.4</c:v>
                </c:pt>
                <c:pt idx="35">
                  <c:v>13.1</c:v>
                </c:pt>
                <c:pt idx="36">
                  <c:v>17.3</c:v>
                </c:pt>
                <c:pt idx="38">
                  <c:v>7.4</c:v>
                </c:pt>
                <c:pt idx="39">
                  <c:v>11.7</c:v>
                </c:pt>
                <c:pt idx="40">
                  <c:v>11.7</c:v>
                </c:pt>
                <c:pt idx="41">
                  <c:v>8.3000000000000007</c:v>
                </c:pt>
                <c:pt idx="45">
                  <c:v>12.3</c:v>
                </c:pt>
                <c:pt idx="47">
                  <c:v>16.399999999999999</c:v>
                </c:pt>
              </c:numCache>
            </c:numRef>
          </c:yVal>
          <c:smooth val="0"/>
          <c:extLst>
            <c:ext xmlns:c16="http://schemas.microsoft.com/office/drawing/2014/chart" uri="{C3380CC4-5D6E-409C-BE32-E72D297353CC}">
              <c16:uniqueId val="{00000000-7471-49DD-B7F9-8B61488A86BD}"/>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r>
                  <a:rPr lang="en-IE" baseline="0"/>
                  <a:t> number</a:t>
                </a:r>
                <a:endParaRPr lang="en-IE"/>
              </a:p>
            </c:rich>
          </c:tx>
          <c:layout>
            <c:manualLayout>
              <c:xMode val="edge"/>
              <c:yMode val="edge"/>
              <c:x val="0.42649868766404198"/>
              <c:y val="0.89256926217556143"/>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ax val="3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TOC mg/L </a:t>
                </a:r>
              </a:p>
            </c:rich>
          </c:tx>
          <c:layout>
            <c:manualLayout>
              <c:xMode val="edge"/>
              <c:yMode val="edge"/>
              <c:x val="2.2222222222222223E-2"/>
              <c:y val="0.41837197433654127"/>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TOC - iteration #3</a:t>
            </a:r>
          </a:p>
        </c:rich>
      </c:tx>
      <c:layout>
        <c:manualLayout>
          <c:xMode val="edge"/>
          <c:yMode val="edge"/>
          <c:x val="0.46354855643044618"/>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'Tab B'!$AT$3</c:f>
              <c:strCache>
                <c:ptCount val="1"/>
                <c:pt idx="0">
                  <c:v>TOC mg/L</c:v>
                </c:pt>
              </c:strCache>
            </c:strRef>
          </c:tx>
          <c:spPr>
            <a:ln w="25400" cap="rnd">
              <a:noFill/>
              <a:round/>
            </a:ln>
            <a:effectLst/>
          </c:spPr>
          <c:marker>
            <c:symbol val="circle"/>
            <c:size val="5"/>
            <c:spPr>
              <a:solidFill>
                <a:schemeClr val="accent1"/>
              </a:solidFill>
              <a:ln w="9525">
                <a:solidFill>
                  <a:schemeClr val="accent1"/>
                </a:solidFill>
              </a:ln>
              <a:effectLst/>
            </c:spPr>
          </c:marker>
          <c:xVal>
            <c:numRef>
              <c:f>'Tab B'!$AQ$4:$AQ$51</c:f>
              <c:numCache>
                <c:formatCode>General</c:formatCode>
                <c:ptCount val="48"/>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28</c:v>
                </c:pt>
                <c:pt idx="25">
                  <c:v>30</c:v>
                </c:pt>
                <c:pt idx="26">
                  <c:v>31</c:v>
                </c:pt>
                <c:pt idx="27">
                  <c:v>32</c:v>
                </c:pt>
                <c:pt idx="28">
                  <c:v>33</c:v>
                </c:pt>
                <c:pt idx="29">
                  <c:v>34</c:v>
                </c:pt>
                <c:pt idx="30">
                  <c:v>35</c:v>
                </c:pt>
                <c:pt idx="31">
                  <c:v>36</c:v>
                </c:pt>
                <c:pt idx="32">
                  <c:v>37</c:v>
                </c:pt>
                <c:pt idx="33">
                  <c:v>38</c:v>
                </c:pt>
                <c:pt idx="34">
                  <c:v>39</c:v>
                </c:pt>
                <c:pt idx="35">
                  <c:v>40</c:v>
                </c:pt>
                <c:pt idx="36">
                  <c:v>41</c:v>
                </c:pt>
                <c:pt idx="37">
                  <c:v>42</c:v>
                </c:pt>
                <c:pt idx="38">
                  <c:v>43</c:v>
                </c:pt>
                <c:pt idx="39">
                  <c:v>44</c:v>
                </c:pt>
                <c:pt idx="40">
                  <c:v>45</c:v>
                </c:pt>
                <c:pt idx="41">
                  <c:v>46</c:v>
                </c:pt>
                <c:pt idx="42">
                  <c:v>47</c:v>
                </c:pt>
                <c:pt idx="43">
                  <c:v>48</c:v>
                </c:pt>
                <c:pt idx="44">
                  <c:v>49</c:v>
                </c:pt>
                <c:pt idx="45">
                  <c:v>50</c:v>
                </c:pt>
                <c:pt idx="46">
                  <c:v>51</c:v>
                </c:pt>
                <c:pt idx="47">
                  <c:v>52</c:v>
                </c:pt>
              </c:numCache>
            </c:numRef>
          </c:xVal>
          <c:yVal>
            <c:numRef>
              <c:f>'Tab B'!$AT$4:$AT$51</c:f>
              <c:numCache>
                <c:formatCode>General</c:formatCode>
                <c:ptCount val="48"/>
                <c:pt idx="0">
                  <c:v>14.2</c:v>
                </c:pt>
                <c:pt idx="1">
                  <c:v>10.9</c:v>
                </c:pt>
                <c:pt idx="2">
                  <c:v>8.3000000000000007</c:v>
                </c:pt>
                <c:pt idx="5">
                  <c:v>11.2</c:v>
                </c:pt>
                <c:pt idx="6">
                  <c:v>8.6</c:v>
                </c:pt>
                <c:pt idx="7">
                  <c:v>13</c:v>
                </c:pt>
                <c:pt idx="8">
                  <c:v>10.7</c:v>
                </c:pt>
                <c:pt idx="9">
                  <c:v>6.1</c:v>
                </c:pt>
                <c:pt idx="10">
                  <c:v>13.4</c:v>
                </c:pt>
                <c:pt idx="11">
                  <c:v>8.1999999999999993</c:v>
                </c:pt>
                <c:pt idx="12">
                  <c:v>10.199999999999999</c:v>
                </c:pt>
                <c:pt idx="13">
                  <c:v>7.1</c:v>
                </c:pt>
                <c:pt idx="14">
                  <c:v>5.4</c:v>
                </c:pt>
                <c:pt idx="15">
                  <c:v>6.3</c:v>
                </c:pt>
                <c:pt idx="16">
                  <c:v>8.5</c:v>
                </c:pt>
                <c:pt idx="17">
                  <c:v>9.1999999999999993</c:v>
                </c:pt>
                <c:pt idx="18">
                  <c:v>9.6</c:v>
                </c:pt>
                <c:pt idx="19">
                  <c:v>11.9</c:v>
                </c:pt>
                <c:pt idx="20">
                  <c:v>7.8</c:v>
                </c:pt>
                <c:pt idx="22">
                  <c:v>7.9</c:v>
                </c:pt>
                <c:pt idx="23">
                  <c:v>4.5999999999999996</c:v>
                </c:pt>
                <c:pt idx="24">
                  <c:v>8.8000000000000007</c:v>
                </c:pt>
                <c:pt idx="25">
                  <c:v>8.5</c:v>
                </c:pt>
                <c:pt idx="26">
                  <c:v>10.4</c:v>
                </c:pt>
                <c:pt idx="27">
                  <c:v>15</c:v>
                </c:pt>
                <c:pt idx="28">
                  <c:v>10.199999999999999</c:v>
                </c:pt>
                <c:pt idx="29">
                  <c:v>9.6999999999999993</c:v>
                </c:pt>
                <c:pt idx="31">
                  <c:v>11.3</c:v>
                </c:pt>
                <c:pt idx="32">
                  <c:v>12.4</c:v>
                </c:pt>
                <c:pt idx="33">
                  <c:v>12.5</c:v>
                </c:pt>
                <c:pt idx="34">
                  <c:v>15.4</c:v>
                </c:pt>
                <c:pt idx="35">
                  <c:v>13.1</c:v>
                </c:pt>
                <c:pt idx="38">
                  <c:v>7.4</c:v>
                </c:pt>
                <c:pt idx="39">
                  <c:v>11.7</c:v>
                </c:pt>
                <c:pt idx="40">
                  <c:v>11.7</c:v>
                </c:pt>
                <c:pt idx="41">
                  <c:v>8.3000000000000007</c:v>
                </c:pt>
                <c:pt idx="45">
                  <c:v>12.3</c:v>
                </c:pt>
              </c:numCache>
            </c:numRef>
          </c:yVal>
          <c:smooth val="0"/>
          <c:extLst>
            <c:ext xmlns:c16="http://schemas.microsoft.com/office/drawing/2014/chart" uri="{C3380CC4-5D6E-409C-BE32-E72D297353CC}">
              <c16:uniqueId val="{00000000-96D2-41B8-AF87-B97B86FF8F73}"/>
            </c:ext>
          </c:extLst>
        </c:ser>
        <c:dLbls>
          <c:showLegendKey val="0"/>
          <c:showVal val="0"/>
          <c:showCatName val="0"/>
          <c:showSerName val="0"/>
          <c:showPercent val="0"/>
          <c:showBubbleSize val="0"/>
        </c:dLbls>
        <c:axId val="55400287"/>
        <c:axId val="55398367"/>
      </c:scatterChart>
      <c:valAx>
        <c:axId val="55400287"/>
        <c:scaling>
          <c:orientation val="minMax"/>
          <c:max val="5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Week</a:t>
                </a:r>
                <a:r>
                  <a:rPr lang="en-IE" baseline="0"/>
                  <a:t> number</a:t>
                </a:r>
                <a:endParaRPr lang="en-IE"/>
              </a:p>
            </c:rich>
          </c:tx>
          <c:layout>
            <c:manualLayout>
              <c:xMode val="edge"/>
              <c:yMode val="edge"/>
              <c:x val="0.42649868766404198"/>
              <c:y val="0.89256926217556143"/>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398367"/>
        <c:crosses val="autoZero"/>
        <c:crossBetween val="midCat"/>
        <c:majorUnit val="2"/>
      </c:valAx>
      <c:valAx>
        <c:axId val="55398367"/>
        <c:scaling>
          <c:orientation val="minMax"/>
          <c:max val="3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TOC mg/L </a:t>
                </a:r>
              </a:p>
            </c:rich>
          </c:tx>
          <c:layout>
            <c:manualLayout>
              <c:xMode val="edge"/>
              <c:yMode val="edge"/>
              <c:x val="2.2222222222222223E-2"/>
              <c:y val="0.41837197433654127"/>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40028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5.9080927384076991E-2"/>
          <c:y val="0.19554006968641116"/>
          <c:w val="0.8964746281714786"/>
          <c:h val="0.72028679341911528"/>
        </c:manualLayout>
      </c:layout>
      <c:barChart>
        <c:barDir val="col"/>
        <c:grouping val="clustered"/>
        <c:varyColors val="0"/>
        <c:ser>
          <c:idx val="0"/>
          <c:order val="0"/>
          <c:spPr>
            <a:solidFill>
              <a:schemeClr val="accent1"/>
            </a:solidFill>
            <a:ln>
              <a:noFill/>
            </a:ln>
            <a:effectLst/>
          </c:spPr>
          <c:invertIfNegative val="0"/>
          <c:val>
            <c:numRef>
              <c:f>Sheet1!$F$3:$F$38</c:f>
              <c:numCache>
                <c:formatCode>General</c:formatCode>
                <c:ptCount val="36"/>
                <c:pt idx="0">
                  <c:v>0.01</c:v>
                </c:pt>
                <c:pt idx="1">
                  <c:v>0.01</c:v>
                </c:pt>
                <c:pt idx="2">
                  <c:v>0.01</c:v>
                </c:pt>
                <c:pt idx="3">
                  <c:v>0.01</c:v>
                </c:pt>
                <c:pt idx="4">
                  <c:v>0.01</c:v>
                </c:pt>
                <c:pt idx="5">
                  <c:v>0.01</c:v>
                </c:pt>
                <c:pt idx="6">
                  <c:v>0.01</c:v>
                </c:pt>
                <c:pt idx="7">
                  <c:v>0.01</c:v>
                </c:pt>
                <c:pt idx="8">
                  <c:v>0.01</c:v>
                </c:pt>
                <c:pt idx="9">
                  <c:v>0.01</c:v>
                </c:pt>
                <c:pt idx="10">
                  <c:v>0.03</c:v>
                </c:pt>
                <c:pt idx="11">
                  <c:v>0.04</c:v>
                </c:pt>
                <c:pt idx="12">
                  <c:v>0.04</c:v>
                </c:pt>
                <c:pt idx="13">
                  <c:v>0.05</c:v>
                </c:pt>
                <c:pt idx="14">
                  <c:v>0.06</c:v>
                </c:pt>
                <c:pt idx="15">
                  <c:v>0.06</c:v>
                </c:pt>
                <c:pt idx="16">
                  <c:v>7.0000000000000007E-2</c:v>
                </c:pt>
                <c:pt idx="17">
                  <c:v>7.0000000000000007E-2</c:v>
                </c:pt>
                <c:pt idx="18">
                  <c:v>0.08</c:v>
                </c:pt>
                <c:pt idx="19">
                  <c:v>0.09</c:v>
                </c:pt>
                <c:pt idx="20">
                  <c:v>0.09</c:v>
                </c:pt>
                <c:pt idx="21">
                  <c:v>0.09</c:v>
                </c:pt>
                <c:pt idx="22">
                  <c:v>0.1</c:v>
                </c:pt>
                <c:pt idx="23">
                  <c:v>0.1</c:v>
                </c:pt>
                <c:pt idx="24">
                  <c:v>0.1</c:v>
                </c:pt>
                <c:pt idx="25">
                  <c:v>0.11</c:v>
                </c:pt>
                <c:pt idx="26">
                  <c:v>0.23</c:v>
                </c:pt>
                <c:pt idx="27">
                  <c:v>0.31</c:v>
                </c:pt>
                <c:pt idx="28">
                  <c:v>0.37</c:v>
                </c:pt>
                <c:pt idx="29">
                  <c:v>0.43</c:v>
                </c:pt>
                <c:pt idx="30">
                  <c:v>0.5</c:v>
                </c:pt>
                <c:pt idx="31">
                  <c:v>0.61</c:v>
                </c:pt>
                <c:pt idx="32">
                  <c:v>0.68</c:v>
                </c:pt>
                <c:pt idx="33">
                  <c:v>0.7</c:v>
                </c:pt>
                <c:pt idx="34">
                  <c:v>1.08</c:v>
                </c:pt>
                <c:pt idx="35">
                  <c:v>1.23</c:v>
                </c:pt>
              </c:numCache>
            </c:numRef>
          </c:val>
          <c:extLst>
            <c:ext xmlns:c16="http://schemas.microsoft.com/office/drawing/2014/chart" uri="{C3380CC4-5D6E-409C-BE32-E72D297353CC}">
              <c16:uniqueId val="{00000000-4A03-4B25-9ACE-97F606EA8A31}"/>
            </c:ext>
          </c:extLst>
        </c:ser>
        <c:dLbls>
          <c:showLegendKey val="0"/>
          <c:showVal val="0"/>
          <c:showCatName val="0"/>
          <c:showSerName val="0"/>
          <c:showPercent val="0"/>
          <c:showBubbleSize val="0"/>
        </c:dLbls>
        <c:gapWidth val="219"/>
        <c:overlap val="-27"/>
        <c:axId val="1073028064"/>
        <c:axId val="1073093248"/>
      </c:barChart>
      <c:catAx>
        <c:axId val="107302806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3093248"/>
        <c:crosses val="autoZero"/>
        <c:auto val="1"/>
        <c:lblAlgn val="ctr"/>
        <c:lblOffset val="100"/>
        <c:noMultiLvlLbl val="0"/>
      </c:catAx>
      <c:valAx>
        <c:axId val="107309324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730280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a:t>
            </a:r>
            <a:r>
              <a:rPr lang="en-IE" baseline="0"/>
              <a:t> Graph showing Ammonia at M/235/S Discharge</a:t>
            </a:r>
            <a:endParaRPr lang="en-I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(M-235-S)'!$C$2:$C$13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(M-235-S)'!$A$2:$A$13</c:f>
              <c:numCache>
                <c:formatCode>General</c:formatCode>
                <c:ptCount val="12"/>
                <c:pt idx="0">
                  <c:v>0.11</c:v>
                </c:pt>
                <c:pt idx="1">
                  <c:v>0.7</c:v>
                </c:pt>
                <c:pt idx="2">
                  <c:v>0.02</c:v>
                </c:pt>
                <c:pt idx="3">
                  <c:v>1.23</c:v>
                </c:pt>
                <c:pt idx="4">
                  <c:v>0.23</c:v>
                </c:pt>
                <c:pt idx="5">
                  <c:v>0.13</c:v>
                </c:pt>
                <c:pt idx="6">
                  <c:v>1.08</c:v>
                </c:pt>
                <c:pt idx="7">
                  <c:v>0.19</c:v>
                </c:pt>
                <c:pt idx="8">
                  <c:v>0.43</c:v>
                </c:pt>
                <c:pt idx="9">
                  <c:v>0.68</c:v>
                </c:pt>
                <c:pt idx="10">
                  <c:v>0.13</c:v>
                </c:pt>
                <c:pt idx="11">
                  <c:v>0.5</c:v>
                </c:pt>
              </c:numCache>
            </c:numRef>
          </c:val>
          <c:smooth val="0"/>
          <c:extLst>
            <c:ext xmlns:c16="http://schemas.microsoft.com/office/drawing/2014/chart" uri="{C3380CC4-5D6E-409C-BE32-E72D297353CC}">
              <c16:uniqueId val="{00000001-A5B9-4D51-90DC-F196C35139A2}"/>
            </c:ext>
          </c:extLst>
        </c:ser>
        <c:dLbls>
          <c:showLegendKey val="0"/>
          <c:showVal val="0"/>
          <c:showCatName val="0"/>
          <c:showSerName val="0"/>
          <c:showPercent val="0"/>
          <c:showBubbleSize val="0"/>
        </c:dLbls>
        <c:smooth val="0"/>
        <c:axId val="224334208"/>
        <c:axId val="224336128"/>
      </c:lineChart>
      <c:catAx>
        <c:axId val="224334208"/>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336128"/>
        <c:crosses val="autoZero"/>
        <c:auto val="1"/>
        <c:lblAlgn val="ctr"/>
        <c:lblOffset val="100"/>
        <c:noMultiLvlLbl val="0"/>
      </c:catAx>
      <c:valAx>
        <c:axId val="224336128"/>
        <c:scaling>
          <c:orientation val="minMax"/>
          <c:max val="2"/>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Ammonia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33420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 Graph showing Conductivity at M/235/S Discharge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(M-235-S)'!$C$2:$C$13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(M-235-S)'!$B$2:$B$13</c:f>
              <c:numCache>
                <c:formatCode>General</c:formatCode>
                <c:ptCount val="12"/>
                <c:pt idx="0">
                  <c:v>420</c:v>
                </c:pt>
                <c:pt idx="1">
                  <c:v>390</c:v>
                </c:pt>
                <c:pt idx="2">
                  <c:v>310</c:v>
                </c:pt>
                <c:pt idx="3">
                  <c:v>610</c:v>
                </c:pt>
                <c:pt idx="4">
                  <c:v>500</c:v>
                </c:pt>
                <c:pt idx="5">
                  <c:v>390</c:v>
                </c:pt>
                <c:pt idx="6">
                  <c:v>380</c:v>
                </c:pt>
                <c:pt idx="7">
                  <c:v>190</c:v>
                </c:pt>
                <c:pt idx="8">
                  <c:v>180</c:v>
                </c:pt>
                <c:pt idx="9">
                  <c:v>200</c:v>
                </c:pt>
                <c:pt idx="10">
                  <c:v>400</c:v>
                </c:pt>
                <c:pt idx="11">
                  <c:v>390</c:v>
                </c:pt>
              </c:numCache>
            </c:numRef>
          </c:val>
          <c:smooth val="0"/>
          <c:extLst>
            <c:ext xmlns:c16="http://schemas.microsoft.com/office/drawing/2014/chart" uri="{C3380CC4-5D6E-409C-BE32-E72D297353CC}">
              <c16:uniqueId val="{00000001-07D8-4247-BB44-E07D453E3E1C}"/>
            </c:ext>
          </c:extLst>
        </c:ser>
        <c:dLbls>
          <c:showLegendKey val="0"/>
          <c:showVal val="0"/>
          <c:showCatName val="0"/>
          <c:showSerName val="0"/>
          <c:showPercent val="0"/>
          <c:showBubbleSize val="0"/>
        </c:dLbls>
        <c:smooth val="0"/>
        <c:axId val="224790400"/>
        <c:axId val="224821248"/>
      </c:lineChart>
      <c:catAx>
        <c:axId val="22479040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821248"/>
        <c:crosses val="autoZero"/>
        <c:auto val="1"/>
        <c:lblAlgn val="ctr"/>
        <c:lblOffset val="100"/>
        <c:noMultiLvlLbl val="0"/>
      </c:catAx>
      <c:valAx>
        <c:axId val="224821248"/>
        <c:scaling>
          <c:orientation val="minMax"/>
          <c:max val="1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Conductivity (us/cm)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7904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a:t>
            </a:r>
            <a:r>
              <a:rPr lang="en-IE" baseline="0"/>
              <a:t> Graph showing Ammonia at M/235/S Discharge</a:t>
            </a:r>
            <a:endParaRPr lang="en-I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(M-000-S)'!$C$2:$C$13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(M-000-S)'!$A$2:$A$13</c:f>
              <c:numCache>
                <c:formatCode>General</c:formatCode>
                <c:ptCount val="12"/>
                <c:pt idx="0">
                  <c:v>0.04</c:v>
                </c:pt>
                <c:pt idx="1">
                  <c:v>0.02</c:v>
                </c:pt>
                <c:pt idx="2">
                  <c:v>0.13</c:v>
                </c:pt>
                <c:pt idx="3">
                  <c:v>0.37</c:v>
                </c:pt>
                <c:pt idx="4">
                  <c:v>0.61</c:v>
                </c:pt>
                <c:pt idx="5">
                  <c:v>0.15</c:v>
                </c:pt>
                <c:pt idx="6">
                  <c:v>0.09</c:v>
                </c:pt>
                <c:pt idx="7">
                  <c:v>0.02</c:v>
                </c:pt>
                <c:pt idx="8">
                  <c:v>0.02</c:v>
                </c:pt>
                <c:pt idx="9">
                  <c:v>0.08</c:v>
                </c:pt>
                <c:pt idx="10">
                  <c:v>0.03</c:v>
                </c:pt>
                <c:pt idx="11">
                  <c:v>0.04</c:v>
                </c:pt>
              </c:numCache>
            </c:numRef>
          </c:val>
          <c:smooth val="0"/>
          <c:extLst>
            <c:ext xmlns:c16="http://schemas.microsoft.com/office/drawing/2014/chart" uri="{C3380CC4-5D6E-409C-BE32-E72D297353CC}">
              <c16:uniqueId val="{00000001-28F1-40EB-8411-A2A64246AB9B}"/>
            </c:ext>
          </c:extLst>
        </c:ser>
        <c:dLbls>
          <c:showLegendKey val="0"/>
          <c:showVal val="0"/>
          <c:showCatName val="0"/>
          <c:showSerName val="0"/>
          <c:showPercent val="0"/>
          <c:showBubbleSize val="0"/>
        </c:dLbls>
        <c:smooth val="0"/>
        <c:axId val="224334208"/>
        <c:axId val="224336128"/>
      </c:lineChart>
      <c:catAx>
        <c:axId val="224334208"/>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336128"/>
        <c:crosses val="autoZero"/>
        <c:auto val="1"/>
        <c:lblAlgn val="ctr"/>
        <c:lblOffset val="100"/>
        <c:noMultiLvlLbl val="0"/>
      </c:catAx>
      <c:valAx>
        <c:axId val="224336128"/>
        <c:scaling>
          <c:orientation val="minMax"/>
          <c:max val="2"/>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Ammonia (mg/l)</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33420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E"/>
              <a:t>Line Graph showing Conductivity at M/235/S Discharge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trendline>
            <c:spPr>
              <a:ln w="19050" cap="rnd">
                <a:solidFill>
                  <a:srgbClr val="FF0000"/>
                </a:solidFill>
                <a:prstDash val="dash"/>
              </a:ln>
              <a:effectLst/>
            </c:spPr>
            <c:trendlineType val="linear"/>
            <c:dispRSqr val="0"/>
            <c:dispEq val="0"/>
          </c:trendline>
          <c:cat>
            <c:strRef>
              <c:f>'2023 Graphs (M-000-S)'!$C$2:$C$13</c:f>
              <c:strCache>
                <c:ptCount val="12"/>
                <c:pt idx="0">
                  <c:v>Jan</c:v>
                </c:pt>
                <c:pt idx="1">
                  <c:v>Feb</c:v>
                </c:pt>
                <c:pt idx="2">
                  <c:v>Mar</c:v>
                </c:pt>
                <c:pt idx="3">
                  <c:v>Apr</c:v>
                </c:pt>
                <c:pt idx="4">
                  <c:v>May</c:v>
                </c:pt>
                <c:pt idx="5">
                  <c:v>Jun</c:v>
                </c:pt>
                <c:pt idx="6">
                  <c:v>Jul</c:v>
                </c:pt>
                <c:pt idx="7">
                  <c:v>Aug</c:v>
                </c:pt>
                <c:pt idx="8">
                  <c:v>Sep</c:v>
                </c:pt>
                <c:pt idx="9">
                  <c:v>Oct</c:v>
                </c:pt>
                <c:pt idx="10">
                  <c:v>Nov</c:v>
                </c:pt>
                <c:pt idx="11">
                  <c:v>Dec</c:v>
                </c:pt>
              </c:strCache>
            </c:strRef>
          </c:cat>
          <c:val>
            <c:numRef>
              <c:f>'2023 Graphs (M-000-S)'!$B$2:$B$13</c:f>
              <c:numCache>
                <c:formatCode>General</c:formatCode>
                <c:ptCount val="12"/>
                <c:pt idx="0">
                  <c:v>610</c:v>
                </c:pt>
                <c:pt idx="1">
                  <c:v>380</c:v>
                </c:pt>
                <c:pt idx="2">
                  <c:v>510</c:v>
                </c:pt>
                <c:pt idx="3">
                  <c:v>600</c:v>
                </c:pt>
                <c:pt idx="4">
                  <c:v>700</c:v>
                </c:pt>
                <c:pt idx="5">
                  <c:v>440</c:v>
                </c:pt>
                <c:pt idx="6">
                  <c:v>410</c:v>
                </c:pt>
                <c:pt idx="7">
                  <c:v>180</c:v>
                </c:pt>
                <c:pt idx="8">
                  <c:v>210</c:v>
                </c:pt>
                <c:pt idx="9">
                  <c:v>200</c:v>
                </c:pt>
                <c:pt idx="10">
                  <c:v>400</c:v>
                </c:pt>
                <c:pt idx="11">
                  <c:v>600</c:v>
                </c:pt>
              </c:numCache>
            </c:numRef>
          </c:val>
          <c:smooth val="0"/>
          <c:extLst>
            <c:ext xmlns:c16="http://schemas.microsoft.com/office/drawing/2014/chart" uri="{C3380CC4-5D6E-409C-BE32-E72D297353CC}">
              <c16:uniqueId val="{00000001-BAE6-4EC9-BA81-4F71922C6750}"/>
            </c:ext>
          </c:extLst>
        </c:ser>
        <c:dLbls>
          <c:showLegendKey val="0"/>
          <c:showVal val="0"/>
          <c:showCatName val="0"/>
          <c:showSerName val="0"/>
          <c:showPercent val="0"/>
          <c:showBubbleSize val="0"/>
        </c:dLbls>
        <c:smooth val="0"/>
        <c:axId val="224790400"/>
        <c:axId val="224821248"/>
      </c:lineChart>
      <c:catAx>
        <c:axId val="22479040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IE"/>
                  <a:t>Month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821248"/>
        <c:crosses val="autoZero"/>
        <c:auto val="1"/>
        <c:lblAlgn val="ctr"/>
        <c:lblOffset val="100"/>
        <c:noMultiLvlLbl val="0"/>
      </c:catAx>
      <c:valAx>
        <c:axId val="224821248"/>
        <c:scaling>
          <c:orientation val="minMax"/>
          <c:max val="1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Conductivity (us/cm)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247904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numDim type="val">
        <cx:f>_xlchart.v1.0</cx:f>
      </cx:numDim>
    </cx:data>
  </cx:chartData>
  <cx:chart>
    <cx:title pos="t" align="ctr" overlay="0">
      <cx:tx>
        <cx:txData>
          <cx:v>Chart Title</cx:v>
        </cx:txData>
      </cx:tx>
      <cx:txPr>
        <a:bodyPr vertOverflow="overflow" horzOverflow="overflow" wrap="square" lIns="0" tIns="0" rIns="0" bIns="0"/>
        <a:lstStyle/>
        <a:p>
          <a:pPr algn="ctr" rtl="0">
            <a:defRPr sz="1400" b="0" i="0">
              <a:solidFill>
                <a:srgbClr val="7F7F7F"/>
              </a:solidFill>
              <a:latin typeface="Calibri" panose="020F0502020204030204" pitchFamily="34" charset="0"/>
              <a:ea typeface="Calibri" panose="020F0502020204030204" pitchFamily="34" charset="0"/>
              <a:cs typeface="Calibri" panose="020F0502020204030204" pitchFamily="34" charset="0"/>
            </a:defRPr>
          </a:pPr>
          <a:r>
            <a:t>Chart Title</a:t>
          </a:r>
        </a:p>
      </cx:txPr>
    </cx:title>
    <cx:plotArea>
      <cx:plotAreaRegion>
        <cx:series layoutId="boxWhisker" uniqueId="{2D2F578D-A3FA-4034-AB26-EFE0CC405758}">
          <cx:dataId val="0"/>
          <cx:layoutPr>
            <cx:statistics quartileMethod="exclusive"/>
          </cx:layoutPr>
        </cx:series>
      </cx:plotAreaRegion>
      <cx:axis id="0">
        <cx:catScaling gapWidth="0"/>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axis id="1">
        <cx:valScaling/>
        <cx:majorGridlines/>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plotArea>
  </cx:chart>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numDim type="val">
        <cx:f>_xlchart.v1.1</cx:f>
      </cx:numDim>
    </cx:data>
  </cx:chartData>
  <cx:chart>
    <cx:title pos="t" align="ctr" overlay="0">
      <cx:tx>
        <cx:txData>
          <cx:v>Chart Title</cx:v>
        </cx:txData>
      </cx:tx>
      <cx:txPr>
        <a:bodyPr vertOverflow="overflow" horzOverflow="overflow" wrap="square" lIns="0" tIns="0" rIns="0" bIns="0"/>
        <a:lstStyle/>
        <a:p>
          <a:pPr algn="ctr" rtl="0">
            <a:defRPr sz="1400" b="0" i="0">
              <a:solidFill>
                <a:srgbClr val="7F7F7F"/>
              </a:solidFill>
              <a:latin typeface="Calibri" panose="020F0502020204030204" pitchFamily="34" charset="0"/>
              <a:ea typeface="Calibri" panose="020F0502020204030204" pitchFamily="34" charset="0"/>
              <a:cs typeface="Calibri" panose="020F0502020204030204" pitchFamily="34" charset="0"/>
            </a:defRPr>
          </a:pPr>
          <a:r>
            <a:t>Chart Title</a:t>
          </a:r>
        </a:p>
      </cx:txPr>
    </cx:title>
    <cx:plotArea>
      <cx:plotAreaRegion>
        <cx:series layoutId="clusteredColumn" uniqueId="{40C724F8-2BC2-45F0-9783-6DCF8E5B0CAD}">
          <cx:dataId val="0"/>
          <cx:layoutPr>
            <cx:binning intervalClosed="r">
              <cx:binSize val="0.010000000000000002"/>
            </cx:binning>
          </cx:layoutPr>
        </cx:series>
      </cx:plotAreaRegion>
      <cx:axis id="0">
        <cx:catScaling gapWidth="0"/>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axis id="1">
        <cx:valScaling/>
        <cx:majorGridlines/>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plotArea>
  </cx:chart>
</cx:chartSpace>
</file>

<file path=xl/charts/chartEx3.xml><?xml version="1.0" encoding="utf-8"?>
<cx:chartSpace xmlns:a="http://schemas.openxmlformats.org/drawingml/2006/main" xmlns:r="http://schemas.openxmlformats.org/officeDocument/2006/relationships" xmlns:cx="http://schemas.microsoft.com/office/drawing/2014/chartex">
  <cx:chartData>
    <cx:data id="0">
      <cx:numDim type="val">
        <cx:f>_xlchart.v1.2</cx:f>
      </cx:numDim>
    </cx:data>
  </cx:chartData>
  <cx:chart>
    <cx:title pos="t" align="ctr" overlay="0">
      <cx:tx>
        <cx:txData>
          <cx:v>Chart Title</cx:v>
        </cx:txData>
      </cx:tx>
      <cx:txPr>
        <a:bodyPr vertOverflow="overflow" horzOverflow="overflow" wrap="square" lIns="0" tIns="0" rIns="0" bIns="0"/>
        <a:lstStyle/>
        <a:p>
          <a:pPr algn="ctr" rtl="0">
            <a:defRPr sz="1400" b="0" i="0">
              <a:solidFill>
                <a:srgbClr val="7F7F7F"/>
              </a:solidFill>
              <a:latin typeface="Calibri" panose="020F0502020204030204" pitchFamily="34" charset="0"/>
              <a:ea typeface="Calibri" panose="020F0502020204030204" pitchFamily="34" charset="0"/>
              <a:cs typeface="Calibri" panose="020F0502020204030204" pitchFamily="34" charset="0"/>
            </a:defRPr>
          </a:pPr>
          <a:r>
            <a:t>Chart Title</a:t>
          </a:r>
        </a:p>
      </cx:txPr>
    </cx:title>
    <cx:plotArea>
      <cx:plotAreaRegion>
        <cx:series layoutId="boxWhisker" uniqueId="{CAB7B517-6C68-4805-97CB-DBBC02A4CA6C}">
          <cx:dataId val="0"/>
          <cx:layoutPr>
            <cx:visibility meanLine="0" meanMarker="1" nonoutliers="0" outliers="1"/>
            <cx:statistics quartileMethod="exclusive"/>
          </cx:layoutPr>
        </cx:series>
      </cx:plotAreaRegion>
      <cx:axis id="0">
        <cx:catScaling gapWidth="1"/>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axis id="1">
        <cx:valScaling/>
        <cx:majorGridlines/>
        <cx:tickLabels/>
        <cx:txPr>
          <a:bodyPr vertOverflow="overflow" horzOverflow="overflow" wrap="square" lIns="0" tIns="0" rIns="0" bIns="0"/>
          <a:lstStyle/>
          <a:p>
            <a:pPr algn="ctr" rtl="0">
              <a:defRPr sz="1200" b="0" i="0">
                <a:solidFill>
                  <a:srgbClr val="000000"/>
                </a:solidFill>
                <a:latin typeface="Calibri" panose="020F0502020204030204" pitchFamily="34" charset="0"/>
                <a:ea typeface="Calibri" panose="020F0502020204030204" pitchFamily="34" charset="0"/>
                <a:cs typeface="Calibri" panose="020F0502020204030204" pitchFamily="34" charset="0"/>
              </a:defRPr>
            </a:pPr>
            <a:endParaRPr/>
          </a:p>
        </cx:txPr>
      </cx:axis>
    </cx:plotArea>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366">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4.xml><?xml version="1.0" encoding="utf-8"?>
<cs:chartStyle xmlns:cs="http://schemas.microsoft.com/office/drawing/2012/chartStyle" xmlns:a="http://schemas.openxmlformats.org/drawingml/2006/main" id="366">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5.xml><?xml version="1.0" encoding="utf-8"?>
<cs:chartStyle xmlns:cs="http://schemas.microsoft.com/office/drawing/2012/chartStyle" xmlns:a="http://schemas.openxmlformats.org/drawingml/2006/main" id="406">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tx1"/>
    </cs:fontRef>
    <cs:spPr>
      <a:solidFill>
        <a:schemeClr val="phClr"/>
      </a:solidFill>
      <a:ln>
        <a:solidFill>
          <a:schemeClr val="phClr"/>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3" Type="http://schemas.openxmlformats.org/officeDocument/2006/relationships/chart" Target="../charts/chart7.xml"/><Relationship Id="rId7" Type="http://schemas.openxmlformats.org/officeDocument/2006/relationships/chart" Target="../charts/chart11.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microsoft.com/office/2014/relationships/chartEx" Target="../charts/chartEx2.xml"/><Relationship Id="rId2" Type="http://schemas.microsoft.com/office/2014/relationships/chartEx" Target="../charts/chartEx1.xml"/><Relationship Id="rId1" Type="http://schemas.openxmlformats.org/officeDocument/2006/relationships/chart" Target="../charts/chart12.xml"/><Relationship Id="rId4" Type="http://schemas.microsoft.com/office/2014/relationships/chartEx" Target="../charts/chartEx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6.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17</xdr:col>
      <xdr:colOff>0</xdr:colOff>
      <xdr:row>12</xdr:row>
      <xdr:rowOff>4762</xdr:rowOff>
    </xdr:from>
    <xdr:to>
      <xdr:col>24</xdr:col>
      <xdr:colOff>304800</xdr:colOff>
      <xdr:row>26</xdr:row>
      <xdr:rowOff>80962</xdr:rowOff>
    </xdr:to>
    <xdr:graphicFrame macro="">
      <xdr:nvGraphicFramePr>
        <xdr:cNvPr id="2" name="Chart 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12</xdr:row>
      <xdr:rowOff>4762</xdr:rowOff>
    </xdr:from>
    <xdr:to>
      <xdr:col>16</xdr:col>
      <xdr:colOff>304800</xdr:colOff>
      <xdr:row>26</xdr:row>
      <xdr:rowOff>80962</xdr:rowOff>
    </xdr:to>
    <xdr:graphicFrame macro="">
      <xdr:nvGraphicFramePr>
        <xdr:cNvPr id="3" name="Chart 2">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600075</xdr:colOff>
      <xdr:row>27</xdr:row>
      <xdr:rowOff>14287</xdr:rowOff>
    </xdr:from>
    <xdr:to>
      <xdr:col>24</xdr:col>
      <xdr:colOff>295275</xdr:colOff>
      <xdr:row>41</xdr:row>
      <xdr:rowOff>90487</xdr:rowOff>
    </xdr:to>
    <xdr:graphicFrame macro="">
      <xdr:nvGraphicFramePr>
        <xdr:cNvPr id="5" name="Chart 4">
          <a:extLst>
            <a:ext uri="{FF2B5EF4-FFF2-40B4-BE49-F238E27FC236}">
              <a16:creationId xmlns:a16="http://schemas.microsoft.com/office/drawing/2014/main" id="{00000000-0008-0000-0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9525</xdr:colOff>
      <xdr:row>27</xdr:row>
      <xdr:rowOff>14287</xdr:rowOff>
    </xdr:from>
    <xdr:to>
      <xdr:col>16</xdr:col>
      <xdr:colOff>314325</xdr:colOff>
      <xdr:row>41</xdr:row>
      <xdr:rowOff>90487</xdr:rowOff>
    </xdr:to>
    <xdr:graphicFrame macro="">
      <xdr:nvGraphicFramePr>
        <xdr:cNvPr id="6" name="Chart 5">
          <a:extLst>
            <a:ext uri="{FF2B5EF4-FFF2-40B4-BE49-F238E27FC236}">
              <a16:creationId xmlns:a16="http://schemas.microsoft.com/office/drawing/2014/main" id="{00000000-0008-0000-0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4</xdr:col>
      <xdr:colOff>362697</xdr:colOff>
      <xdr:row>3</xdr:row>
      <xdr:rowOff>96277</xdr:rowOff>
    </xdr:from>
    <xdr:to>
      <xdr:col>12</xdr:col>
      <xdr:colOff>6350</xdr:colOff>
      <xdr:row>17</xdr:row>
      <xdr:rowOff>161271</xdr:rowOff>
    </xdr:to>
    <xdr:graphicFrame macro="">
      <xdr:nvGraphicFramePr>
        <xdr:cNvPr id="2" name="Chart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358215</xdr:colOff>
      <xdr:row>18</xdr:row>
      <xdr:rowOff>118409</xdr:rowOff>
    </xdr:from>
    <xdr:to>
      <xdr:col>12</xdr:col>
      <xdr:colOff>1868</xdr:colOff>
      <xdr:row>33</xdr:row>
      <xdr:rowOff>4109</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0</xdr:colOff>
      <xdr:row>3</xdr:row>
      <xdr:rowOff>44825</xdr:rowOff>
    </xdr:from>
    <xdr:to>
      <xdr:col>27</xdr:col>
      <xdr:colOff>14380</xdr:colOff>
      <xdr:row>17</xdr:row>
      <xdr:rowOff>109819</xdr:rowOff>
    </xdr:to>
    <xdr:graphicFrame macro="">
      <xdr:nvGraphicFramePr>
        <xdr:cNvPr id="9" name="Chart 8">
          <a:extLst>
            <a:ext uri="{FF2B5EF4-FFF2-40B4-BE49-F238E27FC236}">
              <a16:creationId xmlns:a16="http://schemas.microsoft.com/office/drawing/2014/main" id="{00000000-0008-0000-03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18</xdr:col>
      <xdr:colOff>627530</xdr:colOff>
      <xdr:row>17</xdr:row>
      <xdr:rowOff>112059</xdr:rowOff>
    </xdr:from>
    <xdr:to>
      <xdr:col>27</xdr:col>
      <xdr:colOff>11206</xdr:colOff>
      <xdr:row>32</xdr:row>
      <xdr:rowOff>934</xdr:rowOff>
    </xdr:to>
    <xdr:graphicFrame macro="">
      <xdr:nvGraphicFramePr>
        <xdr:cNvPr id="10" name="Chart 9">
          <a:extLst>
            <a:ext uri="{FF2B5EF4-FFF2-40B4-BE49-F238E27FC236}">
              <a16:creationId xmlns:a16="http://schemas.microsoft.com/office/drawing/2014/main" id="{00000000-0008-0000-03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33</xdr:col>
      <xdr:colOff>22412</xdr:colOff>
      <xdr:row>3</xdr:row>
      <xdr:rowOff>0</xdr:rowOff>
    </xdr:from>
    <xdr:to>
      <xdr:col>41</xdr:col>
      <xdr:colOff>0</xdr:colOff>
      <xdr:row>17</xdr:row>
      <xdr:rowOff>64994</xdr:rowOff>
    </xdr:to>
    <xdr:graphicFrame macro="">
      <xdr:nvGraphicFramePr>
        <xdr:cNvPr id="11" name="Chart 10">
          <a:extLst>
            <a:ext uri="{FF2B5EF4-FFF2-40B4-BE49-F238E27FC236}">
              <a16:creationId xmlns:a16="http://schemas.microsoft.com/office/drawing/2014/main" id="{00000000-0008-0000-03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33</xdr:col>
      <xdr:colOff>19237</xdr:colOff>
      <xdr:row>17</xdr:row>
      <xdr:rowOff>112058</xdr:rowOff>
    </xdr:from>
    <xdr:to>
      <xdr:col>41</xdr:col>
      <xdr:colOff>0</xdr:colOff>
      <xdr:row>31</xdr:row>
      <xdr:rowOff>177052</xdr:rowOff>
    </xdr:to>
    <xdr:graphicFrame macro="">
      <xdr:nvGraphicFramePr>
        <xdr:cNvPr id="12" name="Chart 11">
          <a:extLst>
            <a:ext uri="{FF2B5EF4-FFF2-40B4-BE49-F238E27FC236}">
              <a16:creationId xmlns:a16="http://schemas.microsoft.com/office/drawing/2014/main" id="{00000000-0008-0000-03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131295</xdr:colOff>
      <xdr:row>2</xdr:row>
      <xdr:rowOff>171263</xdr:rowOff>
    </xdr:from>
    <xdr:to>
      <xdr:col>54</xdr:col>
      <xdr:colOff>515470</xdr:colOff>
      <xdr:row>17</xdr:row>
      <xdr:rowOff>50613</xdr:rowOff>
    </xdr:to>
    <xdr:graphicFrame macro="">
      <xdr:nvGraphicFramePr>
        <xdr:cNvPr id="14" name="Chart 13">
          <a:extLst>
            <a:ext uri="{FF2B5EF4-FFF2-40B4-BE49-F238E27FC236}">
              <a16:creationId xmlns:a16="http://schemas.microsoft.com/office/drawing/2014/main" id="{00000000-0008-0000-03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47625</xdr:colOff>
      <xdr:row>2</xdr:row>
      <xdr:rowOff>0</xdr:rowOff>
    </xdr:from>
    <xdr:to>
      <xdr:col>14</xdr:col>
      <xdr:colOff>473076</xdr:colOff>
      <xdr:row>35</xdr:row>
      <xdr:rowOff>105093</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47625" y="552450"/>
          <a:ext cx="10941051" cy="6074093"/>
        </a:xfrm>
        <a:prstGeom prst="rect">
          <a:avLst/>
        </a:prstGeom>
      </xdr:spPr>
    </xdr:pic>
    <xdr:clientData/>
  </xdr:twoCellAnchor>
  <xdr:twoCellAnchor>
    <xdr:from>
      <xdr:col>0</xdr:col>
      <xdr:colOff>215901</xdr:colOff>
      <xdr:row>39</xdr:row>
      <xdr:rowOff>95250</xdr:rowOff>
    </xdr:from>
    <xdr:to>
      <xdr:col>14</xdr:col>
      <xdr:colOff>600076</xdr:colOff>
      <xdr:row>73</xdr:row>
      <xdr:rowOff>105540</xdr:rowOff>
    </xdr:to>
    <xdr:grpSp>
      <xdr:nvGrpSpPr>
        <xdr:cNvPr id="3" name="Group 2">
          <a:extLst>
            <a:ext uri="{FF2B5EF4-FFF2-40B4-BE49-F238E27FC236}">
              <a16:creationId xmlns:a16="http://schemas.microsoft.com/office/drawing/2014/main" id="{00000000-0008-0000-0400-000003000000}"/>
            </a:ext>
          </a:extLst>
        </xdr:cNvPr>
        <xdr:cNvGrpSpPr/>
      </xdr:nvGrpSpPr>
      <xdr:grpSpPr>
        <a:xfrm>
          <a:off x="219076" y="7582728"/>
          <a:ext cx="10929868" cy="6202507"/>
          <a:chOff x="685800" y="227993"/>
          <a:chExt cx="10588891" cy="6265040"/>
        </a:xfrm>
      </xdr:grpSpPr>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2"/>
          <a:stretch>
            <a:fillRect/>
          </a:stretch>
        </xdr:blipFill>
        <xdr:spPr>
          <a:xfrm>
            <a:off x="685800" y="227993"/>
            <a:ext cx="10588891" cy="6265040"/>
          </a:xfrm>
          <a:prstGeom prst="rect">
            <a:avLst/>
          </a:prstGeom>
        </xdr:spPr>
      </xdr:pic>
      <xdr:sp macro="" textlink="">
        <xdr:nvSpPr>
          <xdr:cNvPr id="5" name="Rectangle 4">
            <a:extLst>
              <a:ext uri="{FF2B5EF4-FFF2-40B4-BE49-F238E27FC236}">
                <a16:creationId xmlns:a16="http://schemas.microsoft.com/office/drawing/2014/main" id="{00000000-0008-0000-0400-000005000000}"/>
              </a:ext>
            </a:extLst>
          </xdr:cNvPr>
          <xdr:cNvSpPr/>
        </xdr:nvSpPr>
        <xdr:spPr>
          <a:xfrm>
            <a:off x="5895975" y="2523476"/>
            <a:ext cx="4257675" cy="2955636"/>
          </a:xfrm>
          <a:prstGeom prst="rect">
            <a:avLst/>
          </a:prstGeom>
          <a:noFill/>
          <a:ln w="635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IE"/>
          </a:p>
        </xdr:txBody>
      </xdr:sp>
    </xdr:grpSp>
    <xdr:clientData/>
  </xdr:twoCellAnchor>
  <xdr:twoCellAnchor>
    <xdr:from>
      <xdr:col>0</xdr:col>
      <xdr:colOff>0</xdr:colOff>
      <xdr:row>116</xdr:row>
      <xdr:rowOff>0</xdr:rowOff>
    </xdr:from>
    <xdr:to>
      <xdr:col>15</xdr:col>
      <xdr:colOff>47625</xdr:colOff>
      <xdr:row>151</xdr:row>
      <xdr:rowOff>143208</xdr:rowOff>
    </xdr:to>
    <xdr:grpSp>
      <xdr:nvGrpSpPr>
        <xdr:cNvPr id="6" name="Group 5">
          <a:extLst>
            <a:ext uri="{FF2B5EF4-FFF2-40B4-BE49-F238E27FC236}">
              <a16:creationId xmlns:a16="http://schemas.microsoft.com/office/drawing/2014/main" id="{00000000-0008-0000-0400-000006000000}"/>
            </a:ext>
          </a:extLst>
        </xdr:cNvPr>
        <xdr:cNvGrpSpPr/>
      </xdr:nvGrpSpPr>
      <xdr:grpSpPr>
        <a:xfrm>
          <a:off x="0" y="21708717"/>
          <a:ext cx="11209407" cy="6517642"/>
          <a:chOff x="672821" y="190333"/>
          <a:chExt cx="10846357" cy="6477333"/>
        </a:xfrm>
      </xdr:grpSpPr>
      <xdr:pic>
        <xdr:nvPicPr>
          <xdr:cNvPr id="7" name="Picture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3"/>
          <a:stretch>
            <a:fillRect/>
          </a:stretch>
        </xdr:blipFill>
        <xdr:spPr>
          <a:xfrm>
            <a:off x="672821" y="190333"/>
            <a:ext cx="10846357" cy="6477333"/>
          </a:xfrm>
          <a:prstGeom prst="rect">
            <a:avLst/>
          </a:prstGeom>
        </xdr:spPr>
      </xdr:pic>
      <xdr:sp macro="" textlink="">
        <xdr:nvSpPr>
          <xdr:cNvPr id="8" name="Rectangle 7">
            <a:extLst>
              <a:ext uri="{FF2B5EF4-FFF2-40B4-BE49-F238E27FC236}">
                <a16:creationId xmlns:a16="http://schemas.microsoft.com/office/drawing/2014/main" id="{00000000-0008-0000-0400-000008000000}"/>
              </a:ext>
            </a:extLst>
          </xdr:cNvPr>
          <xdr:cNvSpPr/>
        </xdr:nvSpPr>
        <xdr:spPr>
          <a:xfrm>
            <a:off x="3886200" y="4038600"/>
            <a:ext cx="1504950" cy="457200"/>
          </a:xfrm>
          <a:prstGeom prst="rect">
            <a:avLst/>
          </a:prstGeom>
          <a:noFill/>
          <a:ln w="508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IE"/>
          </a:p>
        </xdr:txBody>
      </xdr:sp>
    </xdr:grpSp>
    <xdr:clientData/>
  </xdr:twoCellAnchor>
  <xdr:twoCellAnchor>
    <xdr:from>
      <xdr:col>0</xdr:col>
      <xdr:colOff>76201</xdr:colOff>
      <xdr:row>76</xdr:row>
      <xdr:rowOff>44450</xdr:rowOff>
    </xdr:from>
    <xdr:to>
      <xdr:col>14</xdr:col>
      <xdr:colOff>600076</xdr:colOff>
      <xdr:row>110</xdr:row>
      <xdr:rowOff>162690</xdr:rowOff>
    </xdr:to>
    <xdr:grpSp>
      <xdr:nvGrpSpPr>
        <xdr:cNvPr id="10" name="Group 9">
          <a:extLst>
            <a:ext uri="{FF2B5EF4-FFF2-40B4-BE49-F238E27FC236}">
              <a16:creationId xmlns:a16="http://schemas.microsoft.com/office/drawing/2014/main" id="{00000000-0008-0000-0400-00000A000000}"/>
            </a:ext>
          </a:extLst>
        </xdr:cNvPr>
        <xdr:cNvGrpSpPr/>
      </xdr:nvGrpSpPr>
      <xdr:grpSpPr>
        <a:xfrm>
          <a:off x="76201" y="14467647"/>
          <a:ext cx="11072743" cy="6307281"/>
          <a:chOff x="685800" y="227993"/>
          <a:chExt cx="10588891" cy="6265040"/>
        </a:xfrm>
      </xdr:grpSpPr>
      <xdr:grpSp>
        <xdr:nvGrpSpPr>
          <xdr:cNvPr id="11" name="Group 10">
            <a:extLst>
              <a:ext uri="{FF2B5EF4-FFF2-40B4-BE49-F238E27FC236}">
                <a16:creationId xmlns:a16="http://schemas.microsoft.com/office/drawing/2014/main" id="{00000000-0008-0000-0400-00000B000000}"/>
              </a:ext>
            </a:extLst>
          </xdr:cNvPr>
          <xdr:cNvGrpSpPr/>
        </xdr:nvGrpSpPr>
        <xdr:grpSpPr>
          <a:xfrm>
            <a:off x="685800" y="227993"/>
            <a:ext cx="10588891" cy="6265040"/>
            <a:chOff x="685800" y="227993"/>
            <a:chExt cx="10588891" cy="6265040"/>
          </a:xfrm>
        </xdr:grpSpPr>
        <xdr:pic>
          <xdr:nvPicPr>
            <xdr:cNvPr id="13" name="Picture 1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a:stretch>
              <a:fillRect/>
            </a:stretch>
          </xdr:blipFill>
          <xdr:spPr>
            <a:xfrm>
              <a:off x="685800" y="227993"/>
              <a:ext cx="10588891" cy="6265040"/>
            </a:xfrm>
            <a:prstGeom prst="rect">
              <a:avLst/>
            </a:prstGeom>
          </xdr:spPr>
        </xdr:pic>
        <xdr:sp macro="" textlink="">
          <xdr:nvSpPr>
            <xdr:cNvPr id="14" name="Rectangle 13">
              <a:extLst>
                <a:ext uri="{FF2B5EF4-FFF2-40B4-BE49-F238E27FC236}">
                  <a16:creationId xmlns:a16="http://schemas.microsoft.com/office/drawing/2014/main" id="{00000000-0008-0000-0400-00000E000000}"/>
                </a:ext>
              </a:extLst>
            </xdr:cNvPr>
            <xdr:cNvSpPr/>
          </xdr:nvSpPr>
          <xdr:spPr>
            <a:xfrm>
              <a:off x="5895975" y="2523476"/>
              <a:ext cx="4257675" cy="2955636"/>
            </a:xfrm>
            <a:prstGeom prst="rect">
              <a:avLst/>
            </a:prstGeom>
            <a:noFill/>
            <a:ln w="6350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IE"/>
            </a:p>
          </xdr:txBody>
        </xdr:sp>
      </xdr:grpSp>
      <xdr:sp macro="" textlink="">
        <xdr:nvSpPr>
          <xdr:cNvPr id="12" name="Rectangle 11">
            <a:extLst>
              <a:ext uri="{FF2B5EF4-FFF2-40B4-BE49-F238E27FC236}">
                <a16:creationId xmlns:a16="http://schemas.microsoft.com/office/drawing/2014/main" id="{00000000-0008-0000-0400-00000C000000}"/>
              </a:ext>
            </a:extLst>
          </xdr:cNvPr>
          <xdr:cNvSpPr/>
        </xdr:nvSpPr>
        <xdr:spPr>
          <a:xfrm>
            <a:off x="785091" y="4655126"/>
            <a:ext cx="1754909" cy="230909"/>
          </a:xfrm>
          <a:prstGeom prst="rect">
            <a:avLst/>
          </a:prstGeom>
          <a:noFill/>
          <a:ln w="63500">
            <a:solidFill>
              <a:srgbClr val="00B050"/>
            </a:solidFill>
          </a:ln>
        </xdr:spPr>
        <xdr:style>
          <a:lnRef idx="2">
            <a:schemeClr val="accent1">
              <a:shade val="15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IE"/>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28575</xdr:colOff>
      <xdr:row>19</xdr:row>
      <xdr:rowOff>106362</xdr:rowOff>
    </xdr:from>
    <xdr:to>
      <xdr:col>15</xdr:col>
      <xdr:colOff>333375</xdr:colOff>
      <xdr:row>34</xdr:row>
      <xdr:rowOff>125412</xdr:rowOff>
    </xdr:to>
    <xdr:graphicFrame macro="">
      <xdr:nvGraphicFramePr>
        <xdr:cNvPr id="2" name="Chart 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552450</xdr:colOff>
      <xdr:row>2</xdr:row>
      <xdr:rowOff>103187</xdr:rowOff>
    </xdr:from>
    <xdr:to>
      <xdr:col>15</xdr:col>
      <xdr:colOff>247650</xdr:colOff>
      <xdr:row>17</xdr:row>
      <xdr:rowOff>125412</xdr:rowOff>
    </xdr:to>
    <mc:AlternateContent xmlns:mc="http://schemas.openxmlformats.org/markup-compatibility/2006">
      <mc:Choice xmlns:cx1="http://schemas.microsoft.com/office/drawing/2015/9/8/chartex" Requires="cx1">
        <xdr:graphicFrame macro="">
          <xdr:nvGraphicFramePr>
            <xdr:cNvPr id="4" name="Chart 3">
              <a:extLst>
                <a:ext uri="{FF2B5EF4-FFF2-40B4-BE49-F238E27FC236}">
                  <a16:creationId xmlns:a16="http://schemas.microsoft.com/office/drawing/2014/main" id="{00000000-0008-0000-0600-000004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2"/>
            </a:graphicData>
          </a:graphic>
        </xdr:graphicFrame>
      </mc:Choice>
      <mc:Fallback>
        <xdr:sp macro="" textlink="">
          <xdr:nvSpPr>
            <xdr:cNvPr id="0" name=""/>
            <xdr:cNvSpPr>
              <a:spLocks noTextEdit="1"/>
            </xdr:cNvSpPr>
          </xdr:nvSpPr>
          <xdr:spPr>
            <a:xfrm>
              <a:off x="5362575" y="468312"/>
              <a:ext cx="4572000" cy="2730500"/>
            </a:xfrm>
            <a:prstGeom prst="rect">
              <a:avLst/>
            </a:prstGeom>
            <a:solidFill>
              <a:prstClr val="white"/>
            </a:solidFill>
            <a:ln w="1">
              <a:solidFill>
                <a:prstClr val="green"/>
              </a:solidFill>
            </a:ln>
          </xdr:spPr>
          <xdr:txBody>
            <a:bodyPr vertOverflow="clip" horzOverflow="clip"/>
            <a:lstStyle/>
            <a:p>
              <a:r>
                <a:rPr lang="en-IE"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20</xdr:col>
      <xdr:colOff>142875</xdr:colOff>
      <xdr:row>13</xdr:row>
      <xdr:rowOff>74612</xdr:rowOff>
    </xdr:from>
    <xdr:to>
      <xdr:col>27</xdr:col>
      <xdr:colOff>447675</xdr:colOff>
      <xdr:row>28</xdr:row>
      <xdr:rowOff>96837</xdr:rowOff>
    </xdr:to>
    <mc:AlternateContent xmlns:mc="http://schemas.openxmlformats.org/markup-compatibility/2006">
      <mc:Choice xmlns:cx1="http://schemas.microsoft.com/office/drawing/2015/9/8/chartex" Requires="cx1">
        <xdr:graphicFrame macro="">
          <xdr:nvGraphicFramePr>
            <xdr:cNvPr id="5" name="Chart 4">
              <a:extLst>
                <a:ext uri="{FF2B5EF4-FFF2-40B4-BE49-F238E27FC236}">
                  <a16:creationId xmlns:a16="http://schemas.microsoft.com/office/drawing/2014/main" id="{00000000-0008-0000-0600-000005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3"/>
            </a:graphicData>
          </a:graphic>
        </xdr:graphicFrame>
      </mc:Choice>
      <mc:Fallback>
        <xdr:sp macro="" textlink="">
          <xdr:nvSpPr>
            <xdr:cNvPr id="0" name=""/>
            <xdr:cNvSpPr>
              <a:spLocks noTextEdit="1"/>
            </xdr:cNvSpPr>
          </xdr:nvSpPr>
          <xdr:spPr>
            <a:xfrm>
              <a:off x="12874625" y="2427287"/>
              <a:ext cx="4572000" cy="2736850"/>
            </a:xfrm>
            <a:prstGeom prst="rect">
              <a:avLst/>
            </a:prstGeom>
            <a:solidFill>
              <a:prstClr val="white"/>
            </a:solidFill>
            <a:ln w="1">
              <a:solidFill>
                <a:prstClr val="green"/>
              </a:solidFill>
            </a:ln>
          </xdr:spPr>
          <xdr:txBody>
            <a:bodyPr vertOverflow="clip" horzOverflow="clip"/>
            <a:lstStyle/>
            <a:p>
              <a:r>
                <a:rPr lang="en-IE"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19</xdr:col>
      <xdr:colOff>544512</xdr:colOff>
      <xdr:row>30</xdr:row>
      <xdr:rowOff>36512</xdr:rowOff>
    </xdr:from>
    <xdr:to>
      <xdr:col>27</xdr:col>
      <xdr:colOff>239712</xdr:colOff>
      <xdr:row>45</xdr:row>
      <xdr:rowOff>58737</xdr:rowOff>
    </xdr:to>
    <mc:AlternateContent xmlns:mc="http://schemas.openxmlformats.org/markup-compatibility/2006">
      <mc:Choice xmlns:cx1="http://schemas.microsoft.com/office/drawing/2015/9/8/chartex" Requires="cx1">
        <xdr:graphicFrame macro="">
          <xdr:nvGraphicFramePr>
            <xdr:cNvPr id="6" name="Chart 5">
              <a:extLst>
                <a:ext uri="{FF2B5EF4-FFF2-40B4-BE49-F238E27FC236}">
                  <a16:creationId xmlns:a16="http://schemas.microsoft.com/office/drawing/2014/main" id="{00000000-0008-0000-0600-000006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0" name=""/>
            <xdr:cNvSpPr>
              <a:spLocks noTextEdit="1"/>
            </xdr:cNvSpPr>
          </xdr:nvSpPr>
          <xdr:spPr>
            <a:xfrm>
              <a:off x="12666662" y="5465762"/>
              <a:ext cx="4572000" cy="2736850"/>
            </a:xfrm>
            <a:prstGeom prst="rect">
              <a:avLst/>
            </a:prstGeom>
            <a:solidFill>
              <a:prstClr val="white"/>
            </a:solidFill>
            <a:ln w="1">
              <a:solidFill>
                <a:prstClr val="green"/>
              </a:solidFill>
            </a:ln>
          </xdr:spPr>
          <xdr:txBody>
            <a:bodyPr vertOverflow="clip" horzOverflow="clip"/>
            <a:lstStyle/>
            <a:p>
              <a:r>
                <a:rPr lang="en-IE" sz="1100"/>
                <a:t>This chart isn't available in your version of Excel.
Editing this shape or saving this workbook into a different file format will permanently break the chart.</a:t>
              </a:r>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8</xdr:row>
      <xdr:rowOff>33337</xdr:rowOff>
    </xdr:from>
    <xdr:to>
      <xdr:col>11</xdr:col>
      <xdr:colOff>485775</xdr:colOff>
      <xdr:row>22</xdr:row>
      <xdr:rowOff>109537</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71437</xdr:colOff>
      <xdr:row>8</xdr:row>
      <xdr:rowOff>42862</xdr:rowOff>
    </xdr:from>
    <xdr:to>
      <xdr:col>19</xdr:col>
      <xdr:colOff>376237</xdr:colOff>
      <xdr:row>22</xdr:row>
      <xdr:rowOff>119062</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4</xdr:col>
      <xdr:colOff>0</xdr:colOff>
      <xdr:row>8</xdr:row>
      <xdr:rowOff>33337</xdr:rowOff>
    </xdr:from>
    <xdr:to>
      <xdr:col>11</xdr:col>
      <xdr:colOff>485775</xdr:colOff>
      <xdr:row>22</xdr:row>
      <xdr:rowOff>109537</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71437</xdr:colOff>
      <xdr:row>8</xdr:row>
      <xdr:rowOff>42862</xdr:rowOff>
    </xdr:from>
    <xdr:to>
      <xdr:col>19</xdr:col>
      <xdr:colOff>376237</xdr:colOff>
      <xdr:row>22</xdr:row>
      <xdr:rowOff>119062</xdr:rowOff>
    </xdr:to>
    <xdr:graphicFrame macro="">
      <xdr:nvGraphicFramePr>
        <xdr:cNvPr id="3" name="Chart 2">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59F5D-73AC-4454-B832-55A6D9751419}">
  <dimension ref="A1:M53"/>
  <sheetViews>
    <sheetView workbookViewId="0">
      <selection activeCell="C2" sqref="C2:C13"/>
    </sheetView>
  </sheetViews>
  <sheetFormatPr defaultRowHeight="14.5" x14ac:dyDescent="0.35"/>
  <cols>
    <col min="1" max="1" width="14.1796875" style="7" customWidth="1"/>
    <col min="2" max="2" width="12.7265625" customWidth="1"/>
    <col min="3" max="3" width="23.7265625" customWidth="1"/>
    <col min="4" max="4" width="16.26953125" customWidth="1"/>
  </cols>
  <sheetData>
    <row r="1" spans="1:13" ht="37.5" customHeight="1" x14ac:dyDescent="0.35">
      <c r="A1" s="1" t="s">
        <v>0</v>
      </c>
      <c r="B1" s="1" t="s">
        <v>1</v>
      </c>
      <c r="C1" s="1" t="s">
        <v>2</v>
      </c>
      <c r="D1" s="1" t="s">
        <v>3</v>
      </c>
      <c r="E1" s="2" t="s">
        <v>4</v>
      </c>
    </row>
    <row r="2" spans="1:13" x14ac:dyDescent="0.35">
      <c r="A2" s="4">
        <v>22.1</v>
      </c>
      <c r="B2" s="4">
        <v>6</v>
      </c>
      <c r="C2" s="4">
        <v>0.02</v>
      </c>
      <c r="D2" s="4">
        <v>0.02</v>
      </c>
      <c r="E2" s="4" t="s">
        <v>5</v>
      </c>
      <c r="J2" s="5"/>
      <c r="M2" t="s">
        <v>6</v>
      </c>
    </row>
    <row r="3" spans="1:13" x14ac:dyDescent="0.35">
      <c r="A3" s="4">
        <v>24.4</v>
      </c>
      <c r="B3" s="4">
        <v>5</v>
      </c>
      <c r="C3" s="4">
        <v>0.02</v>
      </c>
      <c r="D3" s="4">
        <v>0.02</v>
      </c>
      <c r="E3" s="4" t="s">
        <v>7</v>
      </c>
      <c r="J3" s="5"/>
    </row>
    <row r="4" spans="1:13" x14ac:dyDescent="0.35">
      <c r="A4" s="4">
        <v>26.2</v>
      </c>
      <c r="B4" s="4">
        <v>8</v>
      </c>
      <c r="C4" s="4">
        <v>0.02</v>
      </c>
      <c r="D4" s="4">
        <v>0.02</v>
      </c>
      <c r="E4" s="4" t="s">
        <v>8</v>
      </c>
    </row>
    <row r="5" spans="1:13" x14ac:dyDescent="0.35">
      <c r="A5" s="4">
        <v>27.6</v>
      </c>
      <c r="B5" s="4">
        <v>12</v>
      </c>
      <c r="C5" s="4">
        <v>0.02</v>
      </c>
      <c r="D5" s="4">
        <v>0.04</v>
      </c>
      <c r="E5" s="4" t="s">
        <v>9</v>
      </c>
    </row>
    <row r="6" spans="1:13" x14ac:dyDescent="0.35">
      <c r="A6" s="4">
        <v>17</v>
      </c>
      <c r="B6" s="4">
        <v>10</v>
      </c>
      <c r="C6" s="4">
        <v>0.19</v>
      </c>
      <c r="D6" s="4">
        <v>0.04</v>
      </c>
      <c r="E6" s="4" t="s">
        <v>10</v>
      </c>
    </row>
    <row r="7" spans="1:13" x14ac:dyDescent="0.35">
      <c r="A7" s="4">
        <v>20.5</v>
      </c>
      <c r="B7" s="4">
        <v>4</v>
      </c>
      <c r="C7" s="4">
        <v>0.15</v>
      </c>
      <c r="D7" s="4">
        <v>0.11</v>
      </c>
      <c r="E7" s="4" t="s">
        <v>11</v>
      </c>
      <c r="J7" s="6" t="s">
        <v>12</v>
      </c>
    </row>
    <row r="8" spans="1:13" x14ac:dyDescent="0.35">
      <c r="A8" s="4">
        <v>14.5</v>
      </c>
      <c r="B8" s="4">
        <v>6</v>
      </c>
      <c r="C8" s="4">
        <v>0.14000000000000001</v>
      </c>
      <c r="D8" s="4">
        <v>7.0000000000000007E-2</v>
      </c>
      <c r="E8" s="4" t="s">
        <v>13</v>
      </c>
    </row>
    <row r="9" spans="1:13" x14ac:dyDescent="0.35">
      <c r="A9" s="4">
        <v>17.399999999999999</v>
      </c>
      <c r="B9" s="4">
        <v>10</v>
      </c>
      <c r="C9" s="4">
        <v>0.19</v>
      </c>
      <c r="D9" s="4">
        <v>0.02</v>
      </c>
      <c r="E9" s="4" t="s">
        <v>14</v>
      </c>
    </row>
    <row r="10" spans="1:13" x14ac:dyDescent="0.35">
      <c r="A10" s="4">
        <v>16.5</v>
      </c>
      <c r="B10" s="4">
        <v>6</v>
      </c>
      <c r="C10" s="4">
        <v>0.31</v>
      </c>
      <c r="D10" s="4">
        <v>0.02</v>
      </c>
      <c r="E10" s="4" t="s">
        <v>15</v>
      </c>
    </row>
    <row r="11" spans="1:13" x14ac:dyDescent="0.35">
      <c r="A11" s="4">
        <v>21.9</v>
      </c>
      <c r="B11" s="4">
        <v>7</v>
      </c>
      <c r="C11" s="4">
        <v>0.02</v>
      </c>
      <c r="D11" s="4">
        <v>0.02</v>
      </c>
      <c r="E11" s="4" t="s">
        <v>16</v>
      </c>
    </row>
    <row r="12" spans="1:13" x14ac:dyDescent="0.35">
      <c r="A12" s="4">
        <v>26.5</v>
      </c>
      <c r="B12" s="4">
        <v>22</v>
      </c>
      <c r="C12" s="4">
        <v>0.02</v>
      </c>
      <c r="D12" s="4">
        <v>0.03</v>
      </c>
      <c r="E12" s="4" t="s">
        <v>17</v>
      </c>
    </row>
    <row r="13" spans="1:13" x14ac:dyDescent="0.35">
      <c r="A13" s="4">
        <v>18.5</v>
      </c>
      <c r="B13" s="4">
        <v>15</v>
      </c>
      <c r="C13" s="4">
        <v>0.13</v>
      </c>
      <c r="D13" s="4">
        <v>0.08</v>
      </c>
      <c r="E13" s="4" t="s">
        <v>18</v>
      </c>
    </row>
    <row r="14" spans="1:13" x14ac:dyDescent="0.35">
      <c r="A14" s="4">
        <v>16.2</v>
      </c>
      <c r="B14" s="4">
        <v>22</v>
      </c>
    </row>
    <row r="15" spans="1:13" x14ac:dyDescent="0.35">
      <c r="A15" s="4">
        <v>28.2</v>
      </c>
      <c r="B15" s="4">
        <v>18</v>
      </c>
    </row>
    <row r="16" spans="1:13" x14ac:dyDescent="0.35">
      <c r="A16" s="4">
        <v>29.9</v>
      </c>
      <c r="B16" s="4">
        <v>20</v>
      </c>
    </row>
    <row r="17" spans="1:2" x14ac:dyDescent="0.35">
      <c r="A17" s="4">
        <v>38.200000000000003</v>
      </c>
      <c r="B17" s="4">
        <v>36</v>
      </c>
    </row>
    <row r="18" spans="1:2" x14ac:dyDescent="0.35">
      <c r="A18" s="4">
        <v>31.3</v>
      </c>
      <c r="B18" s="4">
        <v>35</v>
      </c>
    </row>
    <row r="19" spans="1:2" x14ac:dyDescent="0.35">
      <c r="A19" s="4">
        <v>36</v>
      </c>
      <c r="B19" s="4">
        <v>22</v>
      </c>
    </row>
    <row r="20" spans="1:2" x14ac:dyDescent="0.35">
      <c r="A20" s="4">
        <v>32.799999999999997</v>
      </c>
      <c r="B20" s="4">
        <v>22</v>
      </c>
    </row>
    <row r="21" spans="1:2" x14ac:dyDescent="0.35">
      <c r="A21" s="4">
        <v>22.6</v>
      </c>
      <c r="B21" s="4">
        <v>18</v>
      </c>
    </row>
    <row r="22" spans="1:2" x14ac:dyDescent="0.35">
      <c r="A22" s="4">
        <v>26.3</v>
      </c>
      <c r="B22" s="4">
        <v>15</v>
      </c>
    </row>
    <row r="23" spans="1:2" x14ac:dyDescent="0.35">
      <c r="A23" s="4">
        <v>31.2</v>
      </c>
      <c r="B23" s="4">
        <v>36</v>
      </c>
    </row>
    <row r="24" spans="1:2" x14ac:dyDescent="0.35">
      <c r="A24" s="4">
        <v>25.1</v>
      </c>
      <c r="B24" s="4">
        <v>12</v>
      </c>
    </row>
    <row r="25" spans="1:2" x14ac:dyDescent="0.35">
      <c r="A25" s="4">
        <v>10</v>
      </c>
      <c r="B25" s="4">
        <v>18</v>
      </c>
    </row>
    <row r="26" spans="1:2" x14ac:dyDescent="0.35">
      <c r="A26" s="4">
        <v>32</v>
      </c>
      <c r="B26" s="4">
        <v>21</v>
      </c>
    </row>
    <row r="27" spans="1:2" x14ac:dyDescent="0.35">
      <c r="A27" s="4">
        <v>35</v>
      </c>
      <c r="B27" s="4">
        <v>39</v>
      </c>
    </row>
    <row r="28" spans="1:2" x14ac:dyDescent="0.35">
      <c r="A28" s="4">
        <v>11.6</v>
      </c>
      <c r="B28" s="4">
        <v>26</v>
      </c>
    </row>
    <row r="29" spans="1:2" x14ac:dyDescent="0.35">
      <c r="A29" s="4">
        <v>18.2</v>
      </c>
      <c r="B29" s="4">
        <v>18</v>
      </c>
    </row>
    <row r="30" spans="1:2" x14ac:dyDescent="0.35">
      <c r="A30" s="4">
        <v>32.9</v>
      </c>
      <c r="B30" s="4">
        <v>32</v>
      </c>
    </row>
    <row r="31" spans="1:2" x14ac:dyDescent="0.35">
      <c r="A31" s="4">
        <v>28.2</v>
      </c>
      <c r="B31" s="4">
        <v>22</v>
      </c>
    </row>
    <row r="32" spans="1:2" x14ac:dyDescent="0.35">
      <c r="A32" s="4">
        <v>25.4</v>
      </c>
      <c r="B32" s="4">
        <v>12</v>
      </c>
    </row>
    <row r="33" spans="1:2" x14ac:dyDescent="0.35">
      <c r="A33" s="4">
        <v>18.3</v>
      </c>
      <c r="B33" s="4">
        <v>18</v>
      </c>
    </row>
    <row r="34" spans="1:2" x14ac:dyDescent="0.35">
      <c r="A34" s="4">
        <v>20.100000000000001</v>
      </c>
      <c r="B34" s="4">
        <v>12</v>
      </c>
    </row>
    <row r="35" spans="1:2" x14ac:dyDescent="0.35">
      <c r="A35" s="4">
        <v>15.3</v>
      </c>
      <c r="B35" s="4">
        <v>5</v>
      </c>
    </row>
    <row r="36" spans="1:2" x14ac:dyDescent="0.35">
      <c r="A36" s="4">
        <v>20.100000000000001</v>
      </c>
      <c r="B36" s="4">
        <v>31</v>
      </c>
    </row>
    <row r="37" spans="1:2" x14ac:dyDescent="0.35">
      <c r="A37" s="4">
        <v>22</v>
      </c>
      <c r="B37" s="4">
        <v>32</v>
      </c>
    </row>
    <row r="38" spans="1:2" x14ac:dyDescent="0.35">
      <c r="A38" s="4">
        <v>21</v>
      </c>
      <c r="B38" s="4">
        <v>22</v>
      </c>
    </row>
    <row r="39" spans="1:2" x14ac:dyDescent="0.35">
      <c r="A39" s="4">
        <v>23.4</v>
      </c>
      <c r="B39" s="4">
        <v>18</v>
      </c>
    </row>
    <row r="40" spans="1:2" x14ac:dyDescent="0.35">
      <c r="A40" s="4">
        <v>16.8</v>
      </c>
      <c r="B40" s="4">
        <v>15</v>
      </c>
    </row>
    <row r="41" spans="1:2" x14ac:dyDescent="0.35">
      <c r="A41" s="4">
        <v>38.1</v>
      </c>
      <c r="B41" s="4">
        <v>21</v>
      </c>
    </row>
    <row r="42" spans="1:2" x14ac:dyDescent="0.35">
      <c r="A42" s="4">
        <v>38.9</v>
      </c>
      <c r="B42" s="4">
        <v>20</v>
      </c>
    </row>
    <row r="43" spans="1:2" x14ac:dyDescent="0.35">
      <c r="A43" s="4">
        <v>29.4</v>
      </c>
      <c r="B43" s="4">
        <v>30</v>
      </c>
    </row>
    <row r="44" spans="1:2" x14ac:dyDescent="0.35">
      <c r="A44" s="4">
        <v>22.8</v>
      </c>
      <c r="B44" s="4">
        <v>27</v>
      </c>
    </row>
    <row r="45" spans="1:2" x14ac:dyDescent="0.35">
      <c r="A45" s="4">
        <v>25.8</v>
      </c>
      <c r="B45" s="4">
        <v>28</v>
      </c>
    </row>
    <row r="46" spans="1:2" x14ac:dyDescent="0.35">
      <c r="A46" s="4">
        <v>26.7</v>
      </c>
      <c r="B46" s="4">
        <v>25</v>
      </c>
    </row>
    <row r="47" spans="1:2" x14ac:dyDescent="0.35">
      <c r="A47" s="4">
        <v>24.3</v>
      </c>
      <c r="B47" s="4">
        <v>16</v>
      </c>
    </row>
    <row r="48" spans="1:2" x14ac:dyDescent="0.35">
      <c r="A48" s="4">
        <v>30.6</v>
      </c>
      <c r="B48" s="4">
        <v>16</v>
      </c>
    </row>
    <row r="49" spans="1:2" x14ac:dyDescent="0.35">
      <c r="A49" s="4">
        <v>28.9</v>
      </c>
      <c r="B49" s="4">
        <v>12</v>
      </c>
    </row>
    <row r="50" spans="1:2" x14ac:dyDescent="0.35">
      <c r="A50" s="4">
        <v>30.4</v>
      </c>
      <c r="B50" s="4">
        <v>10</v>
      </c>
    </row>
    <row r="51" spans="1:2" x14ac:dyDescent="0.35">
      <c r="A51" s="4">
        <v>28.8</v>
      </c>
      <c r="B51" s="4">
        <v>15</v>
      </c>
    </row>
    <row r="52" spans="1:2" x14ac:dyDescent="0.35">
      <c r="A52" s="4">
        <v>33</v>
      </c>
      <c r="B52" s="4">
        <v>12</v>
      </c>
    </row>
    <row r="53" spans="1:2" x14ac:dyDescent="0.35">
      <c r="A53" s="4">
        <v>27.1</v>
      </c>
      <c r="B53" s="4">
        <v>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57C3A-A1B0-475F-82DA-06DC6C72D31B}">
  <dimension ref="A1:A5"/>
  <sheetViews>
    <sheetView zoomScale="115" zoomScaleNormal="115" workbookViewId="0">
      <selection activeCell="A9" sqref="A9"/>
    </sheetView>
  </sheetViews>
  <sheetFormatPr defaultRowHeight="14.5" x14ac:dyDescent="0.35"/>
  <cols>
    <col min="1" max="1" width="94.7265625" bestFit="1" customWidth="1"/>
  </cols>
  <sheetData>
    <row r="1" spans="1:1" ht="15.5" x14ac:dyDescent="0.35">
      <c r="A1" s="27" t="s">
        <v>19</v>
      </c>
    </row>
    <row r="2" spans="1:1" ht="15.5" x14ac:dyDescent="0.35">
      <c r="A2" s="27" t="s">
        <v>20</v>
      </c>
    </row>
    <row r="3" spans="1:1" ht="31" x14ac:dyDescent="0.35">
      <c r="A3" s="27" t="s">
        <v>21</v>
      </c>
    </row>
    <row r="4" spans="1:1" ht="15.5" x14ac:dyDescent="0.35">
      <c r="A4" s="27" t="s">
        <v>174</v>
      </c>
    </row>
    <row r="5" spans="1:1" ht="20" x14ac:dyDescent="0.4">
      <c r="A5" s="1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A25D0D-5CA8-4F67-B7AE-87A43AD46754}">
  <dimension ref="A1:M30"/>
  <sheetViews>
    <sheetView zoomScale="115" zoomScaleNormal="115" workbookViewId="0">
      <selection activeCell="B25" sqref="B25:C28"/>
    </sheetView>
  </sheetViews>
  <sheetFormatPr defaultRowHeight="14.5" x14ac:dyDescent="0.35"/>
  <cols>
    <col min="1" max="1" width="12.26953125" bestFit="1" customWidth="1"/>
    <col min="2" max="2" width="35.36328125" customWidth="1"/>
  </cols>
  <sheetData>
    <row r="1" spans="1:13" x14ac:dyDescent="0.35">
      <c r="A1" t="s">
        <v>22</v>
      </c>
      <c r="B1" t="s">
        <v>23</v>
      </c>
      <c r="C1" t="s">
        <v>24</v>
      </c>
      <c r="D1" t="s">
        <v>25</v>
      </c>
      <c r="E1" t="s">
        <v>26</v>
      </c>
    </row>
    <row r="2" spans="1:13" x14ac:dyDescent="0.35">
      <c r="A2" t="s">
        <v>27</v>
      </c>
      <c r="B2">
        <v>2022</v>
      </c>
      <c r="C2">
        <v>6</v>
      </c>
    </row>
    <row r="3" spans="1:13" x14ac:dyDescent="0.35">
      <c r="A3" t="s">
        <v>27</v>
      </c>
      <c r="B3">
        <v>2022</v>
      </c>
      <c r="C3">
        <v>7</v>
      </c>
    </row>
    <row r="4" spans="1:13" x14ac:dyDescent="0.35">
      <c r="A4" t="s">
        <v>27</v>
      </c>
      <c r="B4">
        <v>2022</v>
      </c>
      <c r="C4">
        <v>9</v>
      </c>
    </row>
    <row r="5" spans="1:13" x14ac:dyDescent="0.35">
      <c r="A5" t="s">
        <v>27</v>
      </c>
      <c r="B5">
        <v>2022</v>
      </c>
      <c r="C5">
        <v>5</v>
      </c>
    </row>
    <row r="6" spans="1:13" x14ac:dyDescent="0.35">
      <c r="A6" t="s">
        <v>27</v>
      </c>
      <c r="B6">
        <v>2022</v>
      </c>
      <c r="C6">
        <v>9</v>
      </c>
    </row>
    <row r="7" spans="1:13" x14ac:dyDescent="0.35">
      <c r="A7" t="s">
        <v>27</v>
      </c>
      <c r="B7">
        <v>2022</v>
      </c>
      <c r="C7">
        <v>9</v>
      </c>
    </row>
    <row r="8" spans="1:13" x14ac:dyDescent="0.35">
      <c r="A8" t="s">
        <v>27</v>
      </c>
      <c r="B8">
        <v>2022</v>
      </c>
      <c r="C8">
        <v>6</v>
      </c>
    </row>
    <row r="9" spans="1:13" x14ac:dyDescent="0.35">
      <c r="A9" t="s">
        <v>27</v>
      </c>
      <c r="B9">
        <v>2022</v>
      </c>
      <c r="C9">
        <v>8</v>
      </c>
    </row>
    <row r="10" spans="1:13" x14ac:dyDescent="0.35">
      <c r="A10" t="s">
        <v>27</v>
      </c>
      <c r="B10">
        <v>2022</v>
      </c>
      <c r="C10">
        <v>7</v>
      </c>
    </row>
    <row r="11" spans="1:13" x14ac:dyDescent="0.35">
      <c r="A11" t="s">
        <v>27</v>
      </c>
      <c r="B11">
        <v>2022</v>
      </c>
      <c r="C11">
        <v>5</v>
      </c>
    </row>
    <row r="12" spans="1:13" x14ac:dyDescent="0.35">
      <c r="A12" t="s">
        <v>27</v>
      </c>
      <c r="B12">
        <v>2022</v>
      </c>
      <c r="C12">
        <v>5</v>
      </c>
    </row>
    <row r="13" spans="1:13" x14ac:dyDescent="0.35">
      <c r="A13" t="s">
        <v>27</v>
      </c>
      <c r="B13">
        <v>2022</v>
      </c>
      <c r="C13">
        <v>9</v>
      </c>
      <c r="M13" s="25"/>
    </row>
    <row r="14" spans="1:13" x14ac:dyDescent="0.35">
      <c r="A14" t="s">
        <v>27</v>
      </c>
      <c r="B14">
        <v>2022</v>
      </c>
      <c r="C14">
        <v>6</v>
      </c>
      <c r="M14" s="25"/>
    </row>
    <row r="15" spans="1:13" x14ac:dyDescent="0.35">
      <c r="A15" t="s">
        <v>27</v>
      </c>
      <c r="B15">
        <v>2022</v>
      </c>
      <c r="C15">
        <v>9</v>
      </c>
      <c r="M15" s="25"/>
    </row>
    <row r="16" spans="1:13" x14ac:dyDescent="0.35">
      <c r="A16" t="s">
        <v>27</v>
      </c>
      <c r="B16">
        <v>2022</v>
      </c>
      <c r="C16">
        <v>8</v>
      </c>
      <c r="M16" s="25"/>
    </row>
    <row r="17" spans="1:13" x14ac:dyDescent="0.35">
      <c r="A17" t="s">
        <v>27</v>
      </c>
      <c r="B17">
        <v>2022</v>
      </c>
      <c r="C17">
        <v>6</v>
      </c>
      <c r="M17" s="25"/>
    </row>
    <row r="18" spans="1:13" x14ac:dyDescent="0.35">
      <c r="A18" t="s">
        <v>27</v>
      </c>
      <c r="B18">
        <v>2022</v>
      </c>
      <c r="C18">
        <v>5</v>
      </c>
      <c r="M18" s="25"/>
    </row>
    <row r="19" spans="1:13" x14ac:dyDescent="0.35">
      <c r="A19" t="s">
        <v>27</v>
      </c>
      <c r="B19" s="28">
        <v>2022</v>
      </c>
      <c r="C19" s="28">
        <v>7</v>
      </c>
      <c r="M19" s="25"/>
    </row>
    <row r="20" spans="1:13" x14ac:dyDescent="0.35">
      <c r="B20" s="26" t="s">
        <v>28</v>
      </c>
      <c r="C20" s="26">
        <f t="shared" ref="C20" si="0">MEDIAN(C2:C19)</f>
        <v>7</v>
      </c>
      <c r="M20" s="25"/>
    </row>
    <row r="21" spans="1:13" x14ac:dyDescent="0.35">
      <c r="B21" s="26" t="s">
        <v>175</v>
      </c>
      <c r="C21" s="23">
        <f t="shared" ref="C21" si="1">STDEV(C2:C19)</f>
        <v>1.5718104959867516</v>
      </c>
      <c r="M21" s="25"/>
    </row>
    <row r="22" spans="1:13" x14ac:dyDescent="0.35">
      <c r="B22" s="26" t="s">
        <v>30</v>
      </c>
      <c r="C22" s="23">
        <f t="shared" ref="C22" si="2">2*C21</f>
        <v>3.1436209919735032</v>
      </c>
      <c r="M22" s="25"/>
    </row>
    <row r="23" spans="1:13" x14ac:dyDescent="0.35">
      <c r="B23" s="26" t="s">
        <v>31</v>
      </c>
      <c r="C23" s="23">
        <f t="shared" ref="C23" si="3">C20+C22</f>
        <v>10.143620991973503</v>
      </c>
      <c r="M23" s="25"/>
    </row>
    <row r="24" spans="1:13" x14ac:dyDescent="0.35">
      <c r="B24" s="26"/>
      <c r="C24" s="26"/>
      <c r="M24" s="25"/>
    </row>
    <row r="25" spans="1:13" x14ac:dyDescent="0.35">
      <c r="B25" s="29" t="s">
        <v>32</v>
      </c>
      <c r="C25" s="29"/>
      <c r="M25" s="25"/>
    </row>
    <row r="26" spans="1:13" x14ac:dyDescent="0.35">
      <c r="B26" s="29"/>
      <c r="C26" s="29"/>
      <c r="M26" s="25"/>
    </row>
    <row r="27" spans="1:13" x14ac:dyDescent="0.35">
      <c r="B27" s="29"/>
      <c r="C27" s="29"/>
      <c r="M27" s="25"/>
    </row>
    <row r="28" spans="1:13" x14ac:dyDescent="0.35">
      <c r="B28" s="29"/>
      <c r="C28" s="29"/>
      <c r="M28" s="25"/>
    </row>
    <row r="29" spans="1:13" x14ac:dyDescent="0.35">
      <c r="M29" s="25"/>
    </row>
    <row r="30" spans="1:13" x14ac:dyDescent="0.35">
      <c r="M30" s="25"/>
    </row>
  </sheetData>
  <mergeCells count="1">
    <mergeCell ref="B25:C28"/>
  </mergeCells>
  <conditionalFormatting sqref="C2:C19">
    <cfRule type="cellIs" dxfId="40" priority="2" operator="greaterThan">
      <formula>$C$23</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1A6176-6E19-4FEA-BC51-6BA33ED8D864}">
  <dimension ref="A1:BC62"/>
  <sheetViews>
    <sheetView zoomScale="85" zoomScaleNormal="85" workbookViewId="0">
      <selection activeCell="AE33" sqref="AE33"/>
    </sheetView>
  </sheetViews>
  <sheetFormatPr defaultRowHeight="14.5" x14ac:dyDescent="0.35"/>
  <cols>
    <col min="2" max="2" width="17.54296875" bestFit="1" customWidth="1"/>
    <col min="15" max="15" width="17.54296875" bestFit="1" customWidth="1"/>
    <col min="29" max="29" width="17.54296875" bestFit="1" customWidth="1"/>
    <col min="43" max="43" width="17.54296875" bestFit="1" customWidth="1"/>
    <col min="48" max="48" width="12" bestFit="1" customWidth="1"/>
  </cols>
  <sheetData>
    <row r="1" spans="2:55" ht="19" thickBot="1" x14ac:dyDescent="0.5">
      <c r="B1" s="30" t="s">
        <v>33</v>
      </c>
      <c r="C1" s="31"/>
      <c r="D1" s="31"/>
      <c r="E1" s="31"/>
      <c r="F1" s="31"/>
      <c r="G1" s="31"/>
      <c r="H1" s="31"/>
      <c r="I1" s="31"/>
      <c r="J1" s="31"/>
      <c r="K1" s="31"/>
      <c r="L1" s="32"/>
      <c r="O1" s="30" t="s">
        <v>34</v>
      </c>
      <c r="P1" s="31"/>
      <c r="Q1" s="31"/>
      <c r="R1" s="31"/>
      <c r="S1" s="31"/>
      <c r="T1" s="31"/>
      <c r="U1" s="31"/>
      <c r="V1" s="31"/>
      <c r="W1" s="31"/>
      <c r="X1" s="31"/>
      <c r="Y1" s="31"/>
      <c r="Z1" s="31"/>
      <c r="AA1" s="32"/>
      <c r="AC1" s="30" t="s">
        <v>35</v>
      </c>
      <c r="AD1" s="31"/>
      <c r="AE1" s="31"/>
      <c r="AF1" s="31"/>
      <c r="AG1" s="31"/>
      <c r="AH1" s="31"/>
      <c r="AI1" s="31"/>
      <c r="AJ1" s="31"/>
      <c r="AK1" s="31"/>
      <c r="AL1" s="31"/>
      <c r="AM1" s="31"/>
      <c r="AN1" s="31"/>
      <c r="AO1" s="32"/>
      <c r="AQ1" s="30" t="s">
        <v>36</v>
      </c>
      <c r="AR1" s="31"/>
      <c r="AS1" s="31"/>
      <c r="AT1" s="31"/>
      <c r="AU1" s="31"/>
      <c r="AV1" s="31"/>
      <c r="AW1" s="31"/>
      <c r="AX1" s="31"/>
      <c r="AY1" s="31"/>
      <c r="AZ1" s="31"/>
      <c r="BA1" s="31"/>
      <c r="BB1" s="31"/>
      <c r="BC1" s="32"/>
    </row>
    <row r="2" spans="2:55" x14ac:dyDescent="0.35">
      <c r="B2" t="s">
        <v>37</v>
      </c>
      <c r="O2" t="s">
        <v>37</v>
      </c>
      <c r="AC2" t="s">
        <v>37</v>
      </c>
      <c r="AQ2" t="s">
        <v>37</v>
      </c>
    </row>
    <row r="3" spans="2:55" x14ac:dyDescent="0.35">
      <c r="B3" t="s">
        <v>38</v>
      </c>
      <c r="C3" t="s">
        <v>39</v>
      </c>
      <c r="D3" t="s">
        <v>40</v>
      </c>
      <c r="O3" t="s">
        <v>38</v>
      </c>
      <c r="P3" t="s">
        <v>41</v>
      </c>
      <c r="Q3" s="13" t="s">
        <v>42</v>
      </c>
      <c r="R3" t="s">
        <v>43</v>
      </c>
      <c r="S3" s="13" t="s">
        <v>44</v>
      </c>
      <c r="AC3" t="s">
        <v>38</v>
      </c>
      <c r="AD3" t="s">
        <v>41</v>
      </c>
      <c r="AE3" t="s">
        <v>45</v>
      </c>
      <c r="AF3" t="s">
        <v>43</v>
      </c>
      <c r="AG3" t="s">
        <v>45</v>
      </c>
      <c r="AQ3" t="s">
        <v>38</v>
      </c>
      <c r="AR3" t="s">
        <v>41</v>
      </c>
      <c r="AS3" t="s">
        <v>45</v>
      </c>
      <c r="AT3" t="s">
        <v>43</v>
      </c>
      <c r="AU3" t="s">
        <v>45</v>
      </c>
    </row>
    <row r="4" spans="2:55" x14ac:dyDescent="0.35">
      <c r="B4">
        <v>1</v>
      </c>
      <c r="C4">
        <v>7</v>
      </c>
      <c r="D4">
        <v>14.2</v>
      </c>
      <c r="O4">
        <v>1</v>
      </c>
      <c r="P4">
        <v>7</v>
      </c>
      <c r="R4">
        <v>14.2</v>
      </c>
      <c r="AC4">
        <v>1</v>
      </c>
      <c r="AD4">
        <v>7</v>
      </c>
      <c r="AF4">
        <v>14.2</v>
      </c>
      <c r="AQ4">
        <v>1</v>
      </c>
      <c r="AR4">
        <v>7</v>
      </c>
      <c r="AT4">
        <v>14.2</v>
      </c>
    </row>
    <row r="5" spans="2:55" x14ac:dyDescent="0.35">
      <c r="B5">
        <v>2</v>
      </c>
      <c r="C5">
        <v>7.2</v>
      </c>
      <c r="D5">
        <v>10.9</v>
      </c>
      <c r="O5">
        <v>2</v>
      </c>
      <c r="P5">
        <v>7.2</v>
      </c>
      <c r="R5">
        <v>10.9</v>
      </c>
      <c r="AC5">
        <v>2</v>
      </c>
      <c r="AD5">
        <v>7.2</v>
      </c>
      <c r="AF5">
        <v>10.9</v>
      </c>
      <c r="AQ5">
        <v>2</v>
      </c>
      <c r="AR5">
        <v>7.2</v>
      </c>
      <c r="AT5">
        <v>10.9</v>
      </c>
    </row>
    <row r="6" spans="2:55" x14ac:dyDescent="0.35">
      <c r="B6">
        <v>3</v>
      </c>
      <c r="C6">
        <v>7</v>
      </c>
      <c r="D6">
        <v>8.3000000000000007</v>
      </c>
      <c r="O6">
        <v>3</v>
      </c>
      <c r="P6">
        <v>7</v>
      </c>
      <c r="R6">
        <v>8.3000000000000007</v>
      </c>
      <c r="AC6">
        <v>3</v>
      </c>
      <c r="AD6">
        <v>7</v>
      </c>
      <c r="AF6">
        <v>8.3000000000000007</v>
      </c>
      <c r="AQ6">
        <v>3</v>
      </c>
      <c r="AR6">
        <v>7</v>
      </c>
      <c r="AT6">
        <v>8.3000000000000007</v>
      </c>
    </row>
    <row r="7" spans="2:55" x14ac:dyDescent="0.35">
      <c r="B7">
        <v>4</v>
      </c>
      <c r="C7">
        <v>8</v>
      </c>
      <c r="D7">
        <v>19.7</v>
      </c>
      <c r="O7">
        <v>4</v>
      </c>
      <c r="Q7" s="13">
        <v>8</v>
      </c>
      <c r="R7">
        <v>19.7</v>
      </c>
      <c r="AC7">
        <v>4</v>
      </c>
      <c r="AE7" s="10" t="s">
        <v>34</v>
      </c>
      <c r="AG7" s="16">
        <v>19.7</v>
      </c>
      <c r="AQ7">
        <v>4</v>
      </c>
      <c r="AS7" s="10" t="s">
        <v>34</v>
      </c>
      <c r="AU7" t="s">
        <v>35</v>
      </c>
    </row>
    <row r="8" spans="2:55" x14ac:dyDescent="0.35">
      <c r="B8">
        <v>5</v>
      </c>
      <c r="C8">
        <v>6.9</v>
      </c>
      <c r="D8">
        <v>23.1</v>
      </c>
      <c r="O8">
        <v>5</v>
      </c>
      <c r="P8">
        <v>6.9</v>
      </c>
      <c r="S8" s="13">
        <v>23.1</v>
      </c>
      <c r="AC8">
        <v>5</v>
      </c>
      <c r="AD8">
        <v>6.9</v>
      </c>
      <c r="AG8" s="10" t="s">
        <v>34</v>
      </c>
      <c r="AQ8">
        <v>5</v>
      </c>
      <c r="AR8">
        <v>6.9</v>
      </c>
      <c r="AU8" s="10" t="s">
        <v>34</v>
      </c>
    </row>
    <row r="9" spans="2:55" x14ac:dyDescent="0.35">
      <c r="B9">
        <v>6</v>
      </c>
      <c r="C9">
        <v>7</v>
      </c>
      <c r="D9">
        <v>11.2</v>
      </c>
      <c r="O9">
        <v>6</v>
      </c>
      <c r="P9">
        <v>7</v>
      </c>
      <c r="R9">
        <v>11.2</v>
      </c>
      <c r="AC9">
        <v>6</v>
      </c>
      <c r="AD9">
        <v>7</v>
      </c>
      <c r="AF9">
        <v>11.2</v>
      </c>
      <c r="AQ9">
        <v>6</v>
      </c>
      <c r="AR9">
        <v>7</v>
      </c>
      <c r="AT9">
        <v>11.2</v>
      </c>
    </row>
    <row r="10" spans="2:55" x14ac:dyDescent="0.35">
      <c r="B10">
        <v>7</v>
      </c>
      <c r="C10">
        <v>7.3</v>
      </c>
      <c r="D10">
        <v>8.6</v>
      </c>
      <c r="O10">
        <v>7</v>
      </c>
      <c r="P10">
        <v>7.3</v>
      </c>
      <c r="R10">
        <v>8.6</v>
      </c>
      <c r="AC10">
        <v>7</v>
      </c>
      <c r="AD10">
        <v>7.3</v>
      </c>
      <c r="AF10">
        <v>8.6</v>
      </c>
      <c r="AQ10">
        <v>7</v>
      </c>
      <c r="AR10">
        <v>7.3</v>
      </c>
      <c r="AT10">
        <v>8.6</v>
      </c>
    </row>
    <row r="11" spans="2:55" x14ac:dyDescent="0.35">
      <c r="B11">
        <v>8</v>
      </c>
      <c r="C11">
        <v>7.4</v>
      </c>
      <c r="D11">
        <v>13</v>
      </c>
      <c r="O11">
        <v>8</v>
      </c>
      <c r="P11">
        <v>7.4</v>
      </c>
      <c r="R11">
        <v>13</v>
      </c>
      <c r="AC11">
        <v>8</v>
      </c>
      <c r="AD11">
        <v>7.4</v>
      </c>
      <c r="AF11">
        <v>13</v>
      </c>
      <c r="AQ11">
        <v>8</v>
      </c>
      <c r="AR11">
        <v>7.4</v>
      </c>
      <c r="AT11">
        <v>13</v>
      </c>
    </row>
    <row r="12" spans="2:55" x14ac:dyDescent="0.35">
      <c r="B12">
        <v>9</v>
      </c>
      <c r="C12">
        <v>7.1</v>
      </c>
      <c r="D12">
        <v>10.7</v>
      </c>
      <c r="O12">
        <v>9</v>
      </c>
      <c r="P12">
        <v>7.1</v>
      </c>
      <c r="R12">
        <v>10.7</v>
      </c>
      <c r="AC12">
        <v>9</v>
      </c>
      <c r="AD12">
        <v>7.1</v>
      </c>
      <c r="AF12">
        <v>10.7</v>
      </c>
      <c r="AQ12">
        <v>9</v>
      </c>
      <c r="AR12">
        <v>7.1</v>
      </c>
      <c r="AT12">
        <v>10.7</v>
      </c>
    </row>
    <row r="13" spans="2:55" x14ac:dyDescent="0.35">
      <c r="B13">
        <v>10</v>
      </c>
      <c r="C13">
        <v>7.2</v>
      </c>
      <c r="D13">
        <v>6.1</v>
      </c>
      <c r="O13">
        <v>10</v>
      </c>
      <c r="P13">
        <v>7.2</v>
      </c>
      <c r="R13">
        <v>6.1</v>
      </c>
      <c r="AC13">
        <v>10</v>
      </c>
      <c r="AD13">
        <v>7.2</v>
      </c>
      <c r="AF13">
        <v>6.1</v>
      </c>
      <c r="AQ13">
        <v>10</v>
      </c>
      <c r="AR13">
        <v>7.2</v>
      </c>
      <c r="AT13">
        <v>6.1</v>
      </c>
    </row>
    <row r="14" spans="2:55" x14ac:dyDescent="0.35">
      <c r="B14">
        <v>11</v>
      </c>
      <c r="C14">
        <v>7.2</v>
      </c>
      <c r="D14">
        <v>13.4</v>
      </c>
      <c r="O14">
        <v>11</v>
      </c>
      <c r="P14">
        <v>7.2</v>
      </c>
      <c r="R14">
        <v>13.4</v>
      </c>
      <c r="AC14">
        <v>11</v>
      </c>
      <c r="AD14">
        <v>7.2</v>
      </c>
      <c r="AF14">
        <v>13.4</v>
      </c>
      <c r="AQ14">
        <v>11</v>
      </c>
      <c r="AR14">
        <v>7.2</v>
      </c>
      <c r="AT14">
        <v>13.4</v>
      </c>
    </row>
    <row r="15" spans="2:55" x14ac:dyDescent="0.35">
      <c r="B15">
        <v>12</v>
      </c>
      <c r="C15">
        <v>7</v>
      </c>
      <c r="D15">
        <v>8.1999999999999993</v>
      </c>
      <c r="O15">
        <v>12</v>
      </c>
      <c r="P15">
        <v>7</v>
      </c>
      <c r="R15">
        <v>8.1999999999999993</v>
      </c>
      <c r="AC15">
        <v>12</v>
      </c>
      <c r="AD15">
        <v>7</v>
      </c>
      <c r="AF15">
        <v>8.1999999999999993</v>
      </c>
      <c r="AQ15">
        <v>12</v>
      </c>
      <c r="AR15">
        <v>7</v>
      </c>
      <c r="AT15">
        <v>8.1999999999999993</v>
      </c>
    </row>
    <row r="16" spans="2:55" x14ac:dyDescent="0.35">
      <c r="B16">
        <v>13</v>
      </c>
      <c r="C16">
        <v>6.8</v>
      </c>
      <c r="D16">
        <v>10.199999999999999</v>
      </c>
      <c r="O16">
        <v>13</v>
      </c>
      <c r="P16">
        <v>6.8</v>
      </c>
      <c r="R16">
        <v>10.199999999999999</v>
      </c>
      <c r="AC16">
        <v>13</v>
      </c>
      <c r="AD16">
        <v>6.8</v>
      </c>
      <c r="AF16">
        <v>10.199999999999999</v>
      </c>
      <c r="AQ16">
        <v>13</v>
      </c>
      <c r="AR16">
        <v>6.8</v>
      </c>
      <c r="AT16">
        <v>10.199999999999999</v>
      </c>
    </row>
    <row r="17" spans="2:47" x14ac:dyDescent="0.35">
      <c r="B17">
        <v>14</v>
      </c>
      <c r="C17">
        <v>7.2</v>
      </c>
      <c r="D17">
        <v>7.1</v>
      </c>
      <c r="O17">
        <v>14</v>
      </c>
      <c r="P17">
        <v>7.2</v>
      </c>
      <c r="R17">
        <v>7.1</v>
      </c>
      <c r="AC17">
        <v>14</v>
      </c>
      <c r="AD17">
        <v>7.2</v>
      </c>
      <c r="AF17">
        <v>7.1</v>
      </c>
      <c r="AQ17">
        <v>14</v>
      </c>
      <c r="AR17">
        <v>7.2</v>
      </c>
      <c r="AT17">
        <v>7.1</v>
      </c>
    </row>
    <row r="18" spans="2:47" x14ac:dyDescent="0.35">
      <c r="B18">
        <v>15</v>
      </c>
      <c r="C18">
        <v>7.1</v>
      </c>
      <c r="D18">
        <v>5.4</v>
      </c>
      <c r="O18">
        <v>15</v>
      </c>
      <c r="P18">
        <v>7.1</v>
      </c>
      <c r="R18">
        <v>5.4</v>
      </c>
      <c r="AC18">
        <v>15</v>
      </c>
      <c r="AD18">
        <v>7.1</v>
      </c>
      <c r="AF18">
        <v>5.4</v>
      </c>
      <c r="AQ18">
        <v>15</v>
      </c>
      <c r="AR18">
        <v>7.1</v>
      </c>
      <c r="AT18">
        <v>5.4</v>
      </c>
    </row>
    <row r="19" spans="2:47" x14ac:dyDescent="0.35">
      <c r="B19">
        <v>16</v>
      </c>
      <c r="C19">
        <v>7</v>
      </c>
      <c r="D19">
        <v>6.3</v>
      </c>
      <c r="O19">
        <v>16</v>
      </c>
      <c r="P19">
        <v>7</v>
      </c>
      <c r="R19">
        <v>6.3</v>
      </c>
      <c r="AC19">
        <v>16</v>
      </c>
      <c r="AD19">
        <v>7</v>
      </c>
      <c r="AF19">
        <v>6.3</v>
      </c>
      <c r="AQ19">
        <v>16</v>
      </c>
      <c r="AR19">
        <v>7</v>
      </c>
      <c r="AT19">
        <v>6.3</v>
      </c>
    </row>
    <row r="20" spans="2:47" x14ac:dyDescent="0.35">
      <c r="B20">
        <v>17</v>
      </c>
      <c r="C20">
        <v>7</v>
      </c>
      <c r="D20">
        <v>8.5</v>
      </c>
      <c r="O20">
        <v>17</v>
      </c>
      <c r="P20">
        <v>7</v>
      </c>
      <c r="R20">
        <v>8.5</v>
      </c>
      <c r="AC20">
        <v>17</v>
      </c>
      <c r="AD20">
        <v>7</v>
      </c>
      <c r="AF20">
        <v>8.5</v>
      </c>
      <c r="AQ20">
        <v>17</v>
      </c>
      <c r="AR20">
        <v>7</v>
      </c>
      <c r="AT20">
        <v>8.5</v>
      </c>
    </row>
    <row r="21" spans="2:47" x14ac:dyDescent="0.35">
      <c r="B21">
        <v>18</v>
      </c>
      <c r="C21">
        <v>7.1</v>
      </c>
      <c r="D21">
        <v>9.1999999999999993</v>
      </c>
      <c r="O21">
        <v>18</v>
      </c>
      <c r="P21">
        <v>7.1</v>
      </c>
      <c r="R21">
        <v>9.1999999999999993</v>
      </c>
      <c r="AC21">
        <v>18</v>
      </c>
      <c r="AD21">
        <v>7.1</v>
      </c>
      <c r="AF21">
        <v>9.1999999999999993</v>
      </c>
      <c r="AQ21">
        <v>18</v>
      </c>
      <c r="AR21">
        <v>7.1</v>
      </c>
      <c r="AT21">
        <v>9.1999999999999993</v>
      </c>
    </row>
    <row r="22" spans="2:47" x14ac:dyDescent="0.35">
      <c r="B22">
        <v>19</v>
      </c>
      <c r="C22">
        <v>7</v>
      </c>
      <c r="D22">
        <v>9.6</v>
      </c>
      <c r="O22">
        <v>19</v>
      </c>
      <c r="P22">
        <v>7</v>
      </c>
      <c r="R22">
        <v>9.6</v>
      </c>
      <c r="AC22">
        <v>19</v>
      </c>
      <c r="AD22">
        <v>7</v>
      </c>
      <c r="AF22">
        <v>9.6</v>
      </c>
      <c r="AQ22">
        <v>19</v>
      </c>
      <c r="AR22">
        <v>7</v>
      </c>
      <c r="AT22">
        <v>9.6</v>
      </c>
    </row>
    <row r="23" spans="2:47" x14ac:dyDescent="0.35">
      <c r="B23">
        <v>20</v>
      </c>
      <c r="C23">
        <v>7</v>
      </c>
      <c r="D23">
        <v>11.9</v>
      </c>
      <c r="O23">
        <v>20</v>
      </c>
      <c r="P23">
        <v>7</v>
      </c>
      <c r="R23">
        <v>11.9</v>
      </c>
      <c r="AC23">
        <v>20</v>
      </c>
      <c r="AD23">
        <v>7</v>
      </c>
      <c r="AF23">
        <v>11.9</v>
      </c>
      <c r="AQ23">
        <v>20</v>
      </c>
      <c r="AR23">
        <v>7</v>
      </c>
      <c r="AT23">
        <v>11.9</v>
      </c>
    </row>
    <row r="24" spans="2:47" x14ac:dyDescent="0.35">
      <c r="B24">
        <v>21</v>
      </c>
      <c r="C24">
        <v>7.1</v>
      </c>
      <c r="D24">
        <v>7.8</v>
      </c>
      <c r="O24">
        <v>21</v>
      </c>
      <c r="P24">
        <v>7.1</v>
      </c>
      <c r="R24">
        <v>7.8</v>
      </c>
      <c r="AC24">
        <v>21</v>
      </c>
      <c r="AD24">
        <v>7.1</v>
      </c>
      <c r="AF24">
        <v>7.8</v>
      </c>
      <c r="AQ24">
        <v>21</v>
      </c>
      <c r="AR24">
        <v>7.1</v>
      </c>
      <c r="AT24">
        <v>7.8</v>
      </c>
    </row>
    <row r="25" spans="2:47" x14ac:dyDescent="0.35">
      <c r="B25">
        <v>22</v>
      </c>
      <c r="C25">
        <v>6.8</v>
      </c>
      <c r="D25">
        <v>21.4</v>
      </c>
      <c r="O25">
        <v>22</v>
      </c>
      <c r="P25">
        <v>6.8</v>
      </c>
      <c r="R25">
        <v>21.4</v>
      </c>
      <c r="AC25">
        <v>22</v>
      </c>
      <c r="AD25">
        <v>6.8</v>
      </c>
      <c r="AG25" s="16">
        <v>21.4</v>
      </c>
      <c r="AQ25">
        <v>22</v>
      </c>
      <c r="AR25">
        <v>6.8</v>
      </c>
      <c r="AU25" t="s">
        <v>35</v>
      </c>
    </row>
    <row r="26" spans="2:47" x14ac:dyDescent="0.35">
      <c r="B26">
        <v>23</v>
      </c>
      <c r="C26">
        <v>6.8</v>
      </c>
      <c r="D26">
        <v>7.9</v>
      </c>
      <c r="O26">
        <v>23</v>
      </c>
      <c r="P26">
        <v>6.8</v>
      </c>
      <c r="R26">
        <v>7.9</v>
      </c>
      <c r="AC26">
        <v>23</v>
      </c>
      <c r="AD26">
        <v>6.8</v>
      </c>
      <c r="AF26">
        <v>7.9</v>
      </c>
      <c r="AQ26">
        <v>23</v>
      </c>
      <c r="AR26">
        <v>6.8</v>
      </c>
      <c r="AT26">
        <v>7.9</v>
      </c>
    </row>
    <row r="27" spans="2:47" x14ac:dyDescent="0.35">
      <c r="B27">
        <v>24</v>
      </c>
      <c r="C27">
        <v>6</v>
      </c>
      <c r="D27">
        <v>4.5999999999999996</v>
      </c>
      <c r="O27">
        <v>24</v>
      </c>
      <c r="Q27" s="13">
        <v>6</v>
      </c>
      <c r="R27">
        <v>4.5999999999999996</v>
      </c>
      <c r="AC27">
        <v>24</v>
      </c>
      <c r="AE27" s="10" t="s">
        <v>34</v>
      </c>
      <c r="AF27">
        <v>4.5999999999999996</v>
      </c>
      <c r="AQ27">
        <v>24</v>
      </c>
      <c r="AS27" s="10" t="s">
        <v>34</v>
      </c>
      <c r="AT27">
        <v>4.5999999999999996</v>
      </c>
    </row>
    <row r="28" spans="2:47" x14ac:dyDescent="0.35">
      <c r="B28">
        <v>28</v>
      </c>
      <c r="C28">
        <v>7</v>
      </c>
      <c r="D28">
        <v>8.8000000000000007</v>
      </c>
      <c r="O28">
        <v>28</v>
      </c>
      <c r="P28">
        <v>7</v>
      </c>
      <c r="R28">
        <v>8.8000000000000007</v>
      </c>
      <c r="AC28">
        <v>28</v>
      </c>
      <c r="AD28">
        <v>7</v>
      </c>
      <c r="AF28">
        <v>8.8000000000000007</v>
      </c>
      <c r="AQ28">
        <v>28</v>
      </c>
      <c r="AR28">
        <v>7</v>
      </c>
      <c r="AT28">
        <v>8.8000000000000007</v>
      </c>
    </row>
    <row r="29" spans="2:47" x14ac:dyDescent="0.35">
      <c r="B29">
        <v>30</v>
      </c>
      <c r="C29">
        <v>7.1</v>
      </c>
      <c r="D29">
        <v>8.5</v>
      </c>
      <c r="O29">
        <v>30</v>
      </c>
      <c r="P29">
        <v>7.1</v>
      </c>
      <c r="R29">
        <v>8.5</v>
      </c>
      <c r="AC29">
        <v>30</v>
      </c>
      <c r="AD29">
        <v>7.1</v>
      </c>
      <c r="AF29">
        <v>8.5</v>
      </c>
      <c r="AQ29">
        <v>30</v>
      </c>
      <c r="AR29">
        <v>7.1</v>
      </c>
      <c r="AT29">
        <v>8.5</v>
      </c>
    </row>
    <row r="30" spans="2:47" x14ac:dyDescent="0.35">
      <c r="B30">
        <v>31</v>
      </c>
      <c r="C30">
        <v>7</v>
      </c>
      <c r="D30">
        <v>10.4</v>
      </c>
      <c r="O30">
        <v>31</v>
      </c>
      <c r="P30">
        <v>7</v>
      </c>
      <c r="R30">
        <v>10.4</v>
      </c>
      <c r="AC30">
        <v>31</v>
      </c>
      <c r="AD30">
        <v>7</v>
      </c>
      <c r="AF30">
        <v>10.4</v>
      </c>
      <c r="AQ30">
        <v>31</v>
      </c>
      <c r="AR30">
        <v>7</v>
      </c>
      <c r="AT30">
        <v>10.4</v>
      </c>
    </row>
    <row r="31" spans="2:47" x14ac:dyDescent="0.35">
      <c r="B31">
        <v>32</v>
      </c>
      <c r="C31">
        <v>6.9</v>
      </c>
      <c r="D31">
        <v>15</v>
      </c>
      <c r="O31">
        <v>32</v>
      </c>
      <c r="P31">
        <v>6.9</v>
      </c>
      <c r="R31">
        <v>15</v>
      </c>
      <c r="AC31">
        <v>32</v>
      </c>
      <c r="AD31">
        <v>6.9</v>
      </c>
      <c r="AF31">
        <v>15</v>
      </c>
      <c r="AQ31">
        <v>32</v>
      </c>
      <c r="AR31">
        <v>6.9</v>
      </c>
      <c r="AT31">
        <v>15</v>
      </c>
    </row>
    <row r="32" spans="2:47" x14ac:dyDescent="0.35">
      <c r="B32">
        <v>33</v>
      </c>
      <c r="C32">
        <v>7.4</v>
      </c>
      <c r="D32">
        <v>10.199999999999999</v>
      </c>
      <c r="O32">
        <v>33</v>
      </c>
      <c r="P32">
        <v>7.4</v>
      </c>
      <c r="R32">
        <v>10.199999999999999</v>
      </c>
      <c r="AC32">
        <v>33</v>
      </c>
      <c r="AD32">
        <v>7.4</v>
      </c>
      <c r="AF32">
        <v>10.199999999999999</v>
      </c>
      <c r="AQ32">
        <v>33</v>
      </c>
      <c r="AR32">
        <v>7.4</v>
      </c>
      <c r="AT32">
        <v>10.199999999999999</v>
      </c>
    </row>
    <row r="33" spans="2:47" x14ac:dyDescent="0.35">
      <c r="B33">
        <v>34</v>
      </c>
      <c r="C33">
        <v>7.2</v>
      </c>
      <c r="D33">
        <v>9.6999999999999993</v>
      </c>
      <c r="O33">
        <v>34</v>
      </c>
      <c r="P33">
        <v>7.2</v>
      </c>
      <c r="R33">
        <v>9.6999999999999993</v>
      </c>
      <c r="AC33">
        <v>34</v>
      </c>
      <c r="AD33">
        <v>7.2</v>
      </c>
      <c r="AF33">
        <v>9.6999999999999993</v>
      </c>
      <c r="AQ33">
        <v>34</v>
      </c>
      <c r="AR33">
        <v>7.2</v>
      </c>
      <c r="AT33">
        <v>9.6999999999999993</v>
      </c>
    </row>
    <row r="34" spans="2:47" x14ac:dyDescent="0.35">
      <c r="B34">
        <v>35</v>
      </c>
      <c r="C34">
        <v>7.4</v>
      </c>
      <c r="D34">
        <v>20.7</v>
      </c>
      <c r="O34">
        <v>35</v>
      </c>
      <c r="P34">
        <v>7.4</v>
      </c>
      <c r="R34">
        <v>20.7</v>
      </c>
      <c r="AC34">
        <v>35</v>
      </c>
      <c r="AD34">
        <v>7.4</v>
      </c>
      <c r="AG34" s="16">
        <v>20.7</v>
      </c>
      <c r="AQ34">
        <v>35</v>
      </c>
      <c r="AR34">
        <v>7.4</v>
      </c>
      <c r="AU34" t="s">
        <v>35</v>
      </c>
    </row>
    <row r="35" spans="2:47" x14ac:dyDescent="0.35">
      <c r="B35">
        <v>36</v>
      </c>
      <c r="C35">
        <v>7</v>
      </c>
      <c r="D35">
        <v>11.3</v>
      </c>
      <c r="O35">
        <v>36</v>
      </c>
      <c r="P35">
        <v>7</v>
      </c>
      <c r="R35">
        <v>11.3</v>
      </c>
      <c r="AC35">
        <v>36</v>
      </c>
      <c r="AD35">
        <v>7</v>
      </c>
      <c r="AF35">
        <v>11.3</v>
      </c>
      <c r="AQ35">
        <v>36</v>
      </c>
      <c r="AR35">
        <v>7</v>
      </c>
      <c r="AT35">
        <v>11.3</v>
      </c>
    </row>
    <row r="36" spans="2:47" x14ac:dyDescent="0.35">
      <c r="B36">
        <v>37</v>
      </c>
      <c r="C36">
        <v>6.9</v>
      </c>
      <c r="D36">
        <v>12.4</v>
      </c>
      <c r="O36">
        <v>37</v>
      </c>
      <c r="P36">
        <v>6.9</v>
      </c>
      <c r="R36">
        <v>12.4</v>
      </c>
      <c r="AC36">
        <v>37</v>
      </c>
      <c r="AD36">
        <v>6.9</v>
      </c>
      <c r="AF36">
        <v>12.4</v>
      </c>
      <c r="AQ36">
        <v>37</v>
      </c>
      <c r="AR36">
        <v>6.9</v>
      </c>
      <c r="AT36">
        <v>12.4</v>
      </c>
    </row>
    <row r="37" spans="2:47" x14ac:dyDescent="0.35">
      <c r="B37">
        <v>38</v>
      </c>
      <c r="C37">
        <v>7.3</v>
      </c>
      <c r="D37">
        <v>12.5</v>
      </c>
      <c r="O37">
        <v>38</v>
      </c>
      <c r="P37">
        <v>7.3</v>
      </c>
      <c r="R37">
        <v>12.5</v>
      </c>
      <c r="AC37">
        <v>38</v>
      </c>
      <c r="AD37">
        <v>7.3</v>
      </c>
      <c r="AF37">
        <v>12.5</v>
      </c>
      <c r="AQ37">
        <v>38</v>
      </c>
      <c r="AR37">
        <v>7.3</v>
      </c>
      <c r="AT37">
        <v>12.5</v>
      </c>
    </row>
    <row r="38" spans="2:47" x14ac:dyDescent="0.35">
      <c r="B38">
        <v>39</v>
      </c>
      <c r="C38">
        <v>7</v>
      </c>
      <c r="D38">
        <v>15.4</v>
      </c>
      <c r="O38">
        <v>39</v>
      </c>
      <c r="P38">
        <v>7</v>
      </c>
      <c r="R38">
        <v>15.4</v>
      </c>
      <c r="AC38">
        <v>39</v>
      </c>
      <c r="AD38">
        <v>7</v>
      </c>
      <c r="AF38">
        <v>15.4</v>
      </c>
      <c r="AQ38">
        <v>39</v>
      </c>
      <c r="AR38">
        <v>7</v>
      </c>
      <c r="AT38">
        <v>15.4</v>
      </c>
    </row>
    <row r="39" spans="2:47" x14ac:dyDescent="0.35">
      <c r="B39">
        <v>40</v>
      </c>
      <c r="C39">
        <v>7</v>
      </c>
      <c r="D39">
        <v>13.1</v>
      </c>
      <c r="O39">
        <v>40</v>
      </c>
      <c r="P39">
        <v>7</v>
      </c>
      <c r="R39">
        <v>13.1</v>
      </c>
      <c r="AC39">
        <v>40</v>
      </c>
      <c r="AD39">
        <v>7</v>
      </c>
      <c r="AF39">
        <v>13.1</v>
      </c>
      <c r="AQ39">
        <v>40</v>
      </c>
      <c r="AR39">
        <v>7</v>
      </c>
      <c r="AT39">
        <v>13.1</v>
      </c>
    </row>
    <row r="40" spans="2:47" x14ac:dyDescent="0.35">
      <c r="B40">
        <v>41</v>
      </c>
      <c r="C40">
        <v>7.4</v>
      </c>
      <c r="D40">
        <v>17.3</v>
      </c>
      <c r="O40">
        <v>41</v>
      </c>
      <c r="P40">
        <v>7.4</v>
      </c>
      <c r="R40">
        <v>17.3</v>
      </c>
      <c r="AC40">
        <v>41</v>
      </c>
      <c r="AD40">
        <v>7.4</v>
      </c>
      <c r="AF40">
        <v>17.3</v>
      </c>
      <c r="AQ40">
        <v>41</v>
      </c>
      <c r="AR40">
        <v>7.4</v>
      </c>
      <c r="AU40">
        <v>17.3</v>
      </c>
    </row>
    <row r="41" spans="2:47" x14ac:dyDescent="0.35">
      <c r="B41">
        <v>42</v>
      </c>
      <c r="C41">
        <v>7.4</v>
      </c>
      <c r="D41">
        <v>25.9</v>
      </c>
      <c r="O41">
        <v>42</v>
      </c>
      <c r="P41">
        <v>7.4</v>
      </c>
      <c r="S41" s="13">
        <v>25.9</v>
      </c>
      <c r="AC41">
        <v>42</v>
      </c>
      <c r="AD41">
        <v>7.4</v>
      </c>
      <c r="AG41" s="10" t="s">
        <v>34</v>
      </c>
      <c r="AQ41">
        <v>42</v>
      </c>
      <c r="AR41">
        <v>7.4</v>
      </c>
      <c r="AU41" s="10" t="s">
        <v>34</v>
      </c>
    </row>
    <row r="42" spans="2:47" x14ac:dyDescent="0.35">
      <c r="B42">
        <v>43</v>
      </c>
      <c r="C42">
        <v>7</v>
      </c>
      <c r="D42">
        <v>7.4</v>
      </c>
      <c r="O42">
        <v>43</v>
      </c>
      <c r="P42">
        <v>7</v>
      </c>
      <c r="R42">
        <v>7.4</v>
      </c>
      <c r="AC42">
        <v>43</v>
      </c>
      <c r="AD42">
        <v>7</v>
      </c>
      <c r="AF42">
        <v>7.4</v>
      </c>
      <c r="AQ42">
        <v>43</v>
      </c>
      <c r="AR42">
        <v>7</v>
      </c>
      <c r="AT42">
        <v>7.4</v>
      </c>
    </row>
    <row r="43" spans="2:47" x14ac:dyDescent="0.35">
      <c r="B43">
        <v>44</v>
      </c>
      <c r="C43">
        <v>7.2</v>
      </c>
      <c r="D43">
        <v>11.7</v>
      </c>
      <c r="O43">
        <v>44</v>
      </c>
      <c r="P43">
        <v>7.2</v>
      </c>
      <c r="R43">
        <v>11.7</v>
      </c>
      <c r="AC43">
        <v>44</v>
      </c>
      <c r="AD43">
        <v>7.2</v>
      </c>
      <c r="AF43">
        <v>11.7</v>
      </c>
      <c r="AQ43">
        <v>44</v>
      </c>
      <c r="AR43">
        <v>7.2</v>
      </c>
      <c r="AT43">
        <v>11.7</v>
      </c>
    </row>
    <row r="44" spans="2:47" x14ac:dyDescent="0.35">
      <c r="B44">
        <v>45</v>
      </c>
      <c r="C44">
        <v>7.2</v>
      </c>
      <c r="D44">
        <v>11.7</v>
      </c>
      <c r="O44">
        <v>45</v>
      </c>
      <c r="P44">
        <v>7.2</v>
      </c>
      <c r="R44">
        <v>11.7</v>
      </c>
      <c r="AC44">
        <v>45</v>
      </c>
      <c r="AD44">
        <v>7.2</v>
      </c>
      <c r="AF44">
        <v>11.7</v>
      </c>
      <c r="AQ44">
        <v>45</v>
      </c>
      <c r="AR44">
        <v>7.2</v>
      </c>
      <c r="AT44">
        <v>11.7</v>
      </c>
    </row>
    <row r="45" spans="2:47" x14ac:dyDescent="0.35">
      <c r="B45">
        <v>46</v>
      </c>
      <c r="C45">
        <v>7.4</v>
      </c>
      <c r="D45">
        <v>8.3000000000000007</v>
      </c>
      <c r="O45">
        <v>46</v>
      </c>
      <c r="P45">
        <v>7.4</v>
      </c>
      <c r="R45">
        <v>8.3000000000000007</v>
      </c>
      <c r="AC45">
        <v>46</v>
      </c>
      <c r="AD45">
        <v>7.4</v>
      </c>
      <c r="AF45">
        <v>8.3000000000000007</v>
      </c>
      <c r="AQ45">
        <v>46</v>
      </c>
      <c r="AR45">
        <v>7.4</v>
      </c>
      <c r="AT45">
        <v>8.3000000000000007</v>
      </c>
    </row>
    <row r="46" spans="2:47" x14ac:dyDescent="0.35">
      <c r="B46">
        <v>47</v>
      </c>
      <c r="C46">
        <v>7.6</v>
      </c>
      <c r="D46">
        <v>24.9</v>
      </c>
      <c r="O46">
        <v>47</v>
      </c>
      <c r="P46" s="13">
        <v>7.6</v>
      </c>
      <c r="S46" s="13">
        <v>24.9</v>
      </c>
      <c r="AC46">
        <v>47</v>
      </c>
      <c r="AE46">
        <v>7.6</v>
      </c>
      <c r="AG46" s="10" t="s">
        <v>34</v>
      </c>
      <c r="AQ46">
        <v>47</v>
      </c>
      <c r="AS46" t="s">
        <v>35</v>
      </c>
      <c r="AU46" s="10" t="s">
        <v>34</v>
      </c>
    </row>
    <row r="47" spans="2:47" x14ac:dyDescent="0.35">
      <c r="B47">
        <v>48</v>
      </c>
      <c r="C47">
        <v>7.6</v>
      </c>
      <c r="D47">
        <v>27</v>
      </c>
      <c r="O47">
        <v>48</v>
      </c>
      <c r="P47" s="13">
        <v>7.6</v>
      </c>
      <c r="S47">
        <v>27</v>
      </c>
      <c r="AC47">
        <v>48</v>
      </c>
      <c r="AE47">
        <v>7.6</v>
      </c>
      <c r="AG47" s="10" t="s">
        <v>34</v>
      </c>
      <c r="AQ47">
        <v>48</v>
      </c>
      <c r="AS47" t="s">
        <v>35</v>
      </c>
      <c r="AU47" s="10" t="s">
        <v>34</v>
      </c>
    </row>
    <row r="48" spans="2:47" x14ac:dyDescent="0.35">
      <c r="B48">
        <v>49</v>
      </c>
      <c r="C48">
        <v>7.2</v>
      </c>
      <c r="D48">
        <v>21.1</v>
      </c>
      <c r="O48">
        <v>49</v>
      </c>
      <c r="P48">
        <v>7.2</v>
      </c>
      <c r="R48">
        <v>21.1</v>
      </c>
      <c r="S48" s="13"/>
      <c r="AC48">
        <v>49</v>
      </c>
      <c r="AD48">
        <v>7.2</v>
      </c>
      <c r="AG48" s="16">
        <v>21.1</v>
      </c>
      <c r="AQ48">
        <v>49</v>
      </c>
      <c r="AR48">
        <v>7.2</v>
      </c>
      <c r="AU48" t="s">
        <v>35</v>
      </c>
    </row>
    <row r="49" spans="1:47" x14ac:dyDescent="0.35">
      <c r="B49">
        <v>50</v>
      </c>
      <c r="C49">
        <v>7.3</v>
      </c>
      <c r="D49">
        <v>12.3</v>
      </c>
      <c r="O49">
        <v>50</v>
      </c>
      <c r="P49">
        <v>7.3</v>
      </c>
      <c r="R49">
        <v>12.3</v>
      </c>
      <c r="AC49">
        <v>50</v>
      </c>
      <c r="AD49">
        <v>7.3</v>
      </c>
      <c r="AF49">
        <v>12.3</v>
      </c>
      <c r="AQ49">
        <v>50</v>
      </c>
      <c r="AR49">
        <v>7.3</v>
      </c>
      <c r="AT49">
        <v>12.3</v>
      </c>
    </row>
    <row r="50" spans="1:47" x14ac:dyDescent="0.35">
      <c r="B50">
        <v>51</v>
      </c>
      <c r="C50">
        <v>8.6</v>
      </c>
      <c r="D50">
        <v>21.4</v>
      </c>
      <c r="O50">
        <v>51</v>
      </c>
      <c r="Q50" s="13">
        <v>8.6</v>
      </c>
      <c r="R50">
        <v>21.4</v>
      </c>
      <c r="AC50">
        <v>51</v>
      </c>
      <c r="AE50" s="10" t="s">
        <v>34</v>
      </c>
      <c r="AG50" s="16">
        <v>21.4</v>
      </c>
      <c r="AQ50">
        <v>51</v>
      </c>
      <c r="AS50" s="10" t="s">
        <v>34</v>
      </c>
      <c r="AU50" t="s">
        <v>35</v>
      </c>
    </row>
    <row r="51" spans="1:47" x14ac:dyDescent="0.35">
      <c r="B51">
        <v>52</v>
      </c>
      <c r="C51">
        <v>7</v>
      </c>
      <c r="D51">
        <v>16.399999999999999</v>
      </c>
      <c r="I51" s="15"/>
      <c r="O51">
        <v>52</v>
      </c>
      <c r="P51">
        <v>7</v>
      </c>
      <c r="R51">
        <v>16.399999999999999</v>
      </c>
      <c r="AC51">
        <v>52</v>
      </c>
      <c r="AD51">
        <v>7</v>
      </c>
      <c r="AF51">
        <v>16.399999999999999</v>
      </c>
      <c r="AQ51">
        <v>52</v>
      </c>
      <c r="AR51">
        <v>7</v>
      </c>
      <c r="AU51">
        <v>16.399999999999999</v>
      </c>
    </row>
    <row r="52" spans="1:47" x14ac:dyDescent="0.35">
      <c r="A52" s="12" t="s">
        <v>46</v>
      </c>
      <c r="B52" s="12" t="s">
        <v>28</v>
      </c>
      <c r="C52" s="12">
        <f>MEDIAN(C4:C51)</f>
        <v>7.1</v>
      </c>
      <c r="D52" s="12">
        <f>MEDIAN(D4:D51)</f>
        <v>11.25</v>
      </c>
      <c r="N52" s="12" t="s">
        <v>47</v>
      </c>
      <c r="O52" s="12" t="s">
        <v>28</v>
      </c>
      <c r="P52" s="12">
        <f>MEDIAN(P4:P51)</f>
        <v>7.1</v>
      </c>
      <c r="Q52" s="12"/>
      <c r="R52" s="12">
        <f>MEDIAN(R4:R51)</f>
        <v>10.8</v>
      </c>
      <c r="AC52" s="12" t="s">
        <v>28</v>
      </c>
      <c r="AD52" s="12">
        <f>MEDIAN(AD4:AD51)</f>
        <v>7.1</v>
      </c>
      <c r="AE52" s="12"/>
      <c r="AF52" s="12">
        <f>MEDIAN(AF4:AF51)</f>
        <v>10.199999999999999</v>
      </c>
      <c r="AQ52" s="12" t="s">
        <v>28</v>
      </c>
      <c r="AR52" s="12">
        <f>MEDIAN(AR4:AR51)</f>
        <v>7.1</v>
      </c>
      <c r="AS52" s="12"/>
      <c r="AT52" s="12">
        <f>MEDIAN(AT4:AT51)</f>
        <v>10.199999999999999</v>
      </c>
    </row>
    <row r="53" spans="1:47" x14ac:dyDescent="0.35">
      <c r="B53" s="12" t="s">
        <v>29</v>
      </c>
      <c r="C53" s="17">
        <f>STDEV(C4:C51)</f>
        <v>0.354898597044842</v>
      </c>
      <c r="D53" s="18">
        <f>STDEV(D4:D51)</f>
        <v>5.6873970257999495</v>
      </c>
      <c r="N53" s="12"/>
      <c r="O53" s="12" t="s">
        <v>29</v>
      </c>
      <c r="P53" s="17">
        <f>STDEV(P4:P51)</f>
        <v>0.19931701564912299</v>
      </c>
      <c r="Q53" s="12"/>
      <c r="R53" s="18">
        <f>STDEV(R4:R51)</f>
        <v>4.3934724788978725</v>
      </c>
      <c r="AC53" s="12" t="s">
        <v>29</v>
      </c>
      <c r="AD53" s="17">
        <f>STDEV(AD4:AD51)</f>
        <v>0.17451086522606291</v>
      </c>
      <c r="AE53" s="12"/>
      <c r="AF53" s="18">
        <f>STDEV(AF4:AF51)</f>
        <v>3.0038122426682783</v>
      </c>
      <c r="AQ53" s="12" t="s">
        <v>29</v>
      </c>
      <c r="AR53" s="17">
        <f>STDEV(AR4:AR51)</f>
        <v>0.17451086522606291</v>
      </c>
      <c r="AS53" s="12"/>
      <c r="AT53" s="18">
        <f>STDEV(AT4:AT51)</f>
        <v>2.6598477004877221</v>
      </c>
    </row>
    <row r="54" spans="1:47" x14ac:dyDescent="0.35">
      <c r="B54" s="12" t="s">
        <v>48</v>
      </c>
      <c r="C54" s="18">
        <f>C52+(2*C53)</f>
        <v>7.8097971940896835</v>
      </c>
      <c r="D54" s="19">
        <f>D52+(2*D53)</f>
        <v>22.624794051599899</v>
      </c>
      <c r="N54" s="12"/>
      <c r="O54" s="12" t="s">
        <v>48</v>
      </c>
      <c r="P54" s="18">
        <f>P52+(2*P53)</f>
        <v>7.4986340312982458</v>
      </c>
      <c r="Q54" s="12"/>
      <c r="R54" s="19">
        <f>R52+(2*R53)</f>
        <v>19.586944957795744</v>
      </c>
      <c r="AC54" s="12" t="s">
        <v>48</v>
      </c>
      <c r="AD54" s="18">
        <f>AD52+(2*AD53)</f>
        <v>7.4490217304521256</v>
      </c>
      <c r="AE54" s="12"/>
      <c r="AF54" s="19">
        <f>AF52+(2*AF53)</f>
        <v>16.207624485336556</v>
      </c>
      <c r="AQ54" s="12" t="s">
        <v>48</v>
      </c>
      <c r="AR54" s="18">
        <f>AR52+(2*AR53)</f>
        <v>7.4490217304521256</v>
      </c>
      <c r="AS54" s="12"/>
      <c r="AT54" s="19">
        <f>AT52+(2*AT53)</f>
        <v>15.519695400975444</v>
      </c>
    </row>
    <row r="55" spans="1:47" x14ac:dyDescent="0.35">
      <c r="B55" s="12" t="s">
        <v>49</v>
      </c>
      <c r="C55" s="18">
        <f>C52-(2*C53)</f>
        <v>6.3902028059103158</v>
      </c>
      <c r="N55" s="12"/>
      <c r="O55" s="12" t="s">
        <v>49</v>
      </c>
      <c r="P55" s="18">
        <f>P52-(2*P53)</f>
        <v>6.7013659687017535</v>
      </c>
      <c r="AC55" s="12" t="s">
        <v>49</v>
      </c>
      <c r="AD55" s="18">
        <f>AD52-(2*AD53)</f>
        <v>6.7509782695478737</v>
      </c>
      <c r="AE55" s="12"/>
      <c r="AF55" s="12"/>
      <c r="AQ55" s="12" t="s">
        <v>49</v>
      </c>
      <c r="AR55" s="18">
        <f>AR52-(2*AR53)</f>
        <v>6.7509782695478737</v>
      </c>
      <c r="AS55" s="12"/>
      <c r="AT55" s="12"/>
    </row>
    <row r="56" spans="1:47" x14ac:dyDescent="0.35">
      <c r="A56" s="29" t="s">
        <v>50</v>
      </c>
      <c r="B56" s="29"/>
      <c r="C56" s="29"/>
      <c r="D56" s="29"/>
      <c r="E56" s="29"/>
    </row>
    <row r="57" spans="1:47" ht="14.15" customHeight="1" x14ac:dyDescent="0.35">
      <c r="A57" s="29"/>
      <c r="B57" s="29"/>
      <c r="C57" s="29"/>
      <c r="D57" s="29"/>
      <c r="E57" s="29"/>
      <c r="O57" s="29" t="s">
        <v>51</v>
      </c>
      <c r="P57" s="29"/>
      <c r="Q57" s="29"/>
      <c r="R57" s="29"/>
      <c r="S57" s="29"/>
      <c r="AD57" s="29" t="s">
        <v>52</v>
      </c>
      <c r="AE57" s="29"/>
      <c r="AF57" s="29"/>
      <c r="AG57" s="29"/>
      <c r="AQ57" s="29" t="s">
        <v>53</v>
      </c>
      <c r="AR57" s="29"/>
      <c r="AS57" s="29"/>
      <c r="AT57" s="29"/>
    </row>
    <row r="58" spans="1:47" x14ac:dyDescent="0.35">
      <c r="A58" s="29"/>
      <c r="B58" s="29"/>
      <c r="C58" s="29"/>
      <c r="D58" s="29"/>
      <c r="E58" s="29"/>
      <c r="O58" s="29"/>
      <c r="P58" s="29"/>
      <c r="Q58" s="29"/>
      <c r="R58" s="29"/>
      <c r="S58" s="29"/>
      <c r="AD58" s="29"/>
      <c r="AE58" s="29"/>
      <c r="AF58" s="29"/>
      <c r="AG58" s="29"/>
      <c r="AQ58" s="29"/>
      <c r="AR58" s="29"/>
      <c r="AS58" s="29"/>
      <c r="AT58" s="29"/>
    </row>
    <row r="59" spans="1:47" x14ac:dyDescent="0.35">
      <c r="A59" s="29"/>
      <c r="B59" s="29"/>
      <c r="C59" s="29"/>
      <c r="D59" s="29"/>
      <c r="E59" s="29"/>
      <c r="O59" s="29"/>
      <c r="P59" s="29"/>
      <c r="Q59" s="29"/>
      <c r="R59" s="29"/>
      <c r="S59" s="29"/>
      <c r="AD59" s="29"/>
      <c r="AE59" s="29"/>
      <c r="AF59" s="29"/>
      <c r="AG59" s="29"/>
      <c r="AQ59" s="29"/>
      <c r="AR59" s="29"/>
      <c r="AS59" s="29"/>
      <c r="AT59" s="29"/>
    </row>
    <row r="60" spans="1:47" x14ac:dyDescent="0.35">
      <c r="A60" s="29"/>
      <c r="B60" s="29"/>
      <c r="C60" s="29"/>
      <c r="D60" s="29"/>
      <c r="E60" s="29"/>
      <c r="O60" s="29"/>
      <c r="P60" s="29"/>
      <c r="Q60" s="29"/>
      <c r="R60" s="29"/>
      <c r="S60" s="29"/>
      <c r="AD60" s="29"/>
      <c r="AE60" s="29"/>
      <c r="AF60" s="29"/>
      <c r="AG60" s="29"/>
      <c r="AQ60" s="29"/>
      <c r="AR60" s="29"/>
      <c r="AS60" s="29"/>
      <c r="AT60" s="29"/>
    </row>
    <row r="61" spans="1:47" x14ac:dyDescent="0.35">
      <c r="A61" s="29"/>
      <c r="B61" s="29"/>
      <c r="C61" s="29"/>
      <c r="D61" s="29"/>
      <c r="E61" s="29"/>
      <c r="O61" s="29"/>
      <c r="P61" s="29"/>
      <c r="Q61" s="29"/>
      <c r="R61" s="29"/>
      <c r="S61" s="29"/>
      <c r="AD61" s="29"/>
      <c r="AE61" s="29"/>
      <c r="AF61" s="29"/>
      <c r="AG61" s="29"/>
      <c r="AQ61" s="29"/>
      <c r="AR61" s="29"/>
      <c r="AS61" s="29"/>
      <c r="AT61" s="29"/>
    </row>
    <row r="62" spans="1:47" x14ac:dyDescent="0.35">
      <c r="O62" s="29"/>
      <c r="P62" s="29"/>
      <c r="Q62" s="29"/>
      <c r="R62" s="29"/>
      <c r="S62" s="29"/>
    </row>
  </sheetData>
  <mergeCells count="8">
    <mergeCell ref="B1:L1"/>
    <mergeCell ref="O1:AA1"/>
    <mergeCell ref="AC1:AO1"/>
    <mergeCell ref="AQ1:BC1"/>
    <mergeCell ref="AD57:AG61"/>
    <mergeCell ref="O57:S62"/>
    <mergeCell ref="A56:E61"/>
    <mergeCell ref="AQ57:AT61"/>
  </mergeCells>
  <conditionalFormatting sqref="C4:C51">
    <cfRule type="cellIs" dxfId="39" priority="16" operator="lessThan">
      <formula>$C$55</formula>
    </cfRule>
    <cfRule type="cellIs" dxfId="38" priority="17" operator="greaterThan">
      <formula>$C$54</formula>
    </cfRule>
  </conditionalFormatting>
  <conditionalFormatting sqref="D4:D51">
    <cfRule type="cellIs" dxfId="37" priority="18" operator="greaterThan">
      <formula>$D$54</formula>
    </cfRule>
  </conditionalFormatting>
  <conditionalFormatting sqref="P4:P6">
    <cfRule type="cellIs" dxfId="36" priority="7" operator="greaterThan">
      <formula>$P$54</formula>
    </cfRule>
    <cfRule type="cellIs" dxfId="35" priority="8" operator="lessThan">
      <formula>$P$55</formula>
    </cfRule>
  </conditionalFormatting>
  <conditionalFormatting sqref="P8:P26 P28:P45 P48:P49 P51">
    <cfRule type="cellIs" dxfId="34" priority="9" operator="greaterThan">
      <formula>$P$54</formula>
    </cfRule>
    <cfRule type="cellIs" dxfId="33" priority="10" operator="lessThan">
      <formula>$P$55</formula>
    </cfRule>
  </conditionalFormatting>
  <conditionalFormatting sqref="R4:R51">
    <cfRule type="cellIs" dxfId="32" priority="13" operator="greaterThan">
      <formula>$R$54</formula>
    </cfRule>
  </conditionalFormatting>
  <conditionalFormatting sqref="AF4:AF51">
    <cfRule type="cellIs" dxfId="31" priority="2" operator="greaterThan">
      <formula>$AF$54</formula>
    </cfRule>
  </conditionalFormatting>
  <conditionalFormatting sqref="AR4:AR45 AS46:AS47 AR48:AR51">
    <cfRule type="cellIs" dxfId="30" priority="25" operator="lessThan">
      <formula>6.8</formula>
    </cfRule>
    <cfRule type="cellIs" dxfId="29" priority="26" operator="greaterThan">
      <formula>7.5</formula>
    </cfRule>
  </conditionalFormatting>
  <conditionalFormatting sqref="AT4:AT51">
    <cfRule type="cellIs" dxfId="28" priority="1" operator="greaterThan">
      <formula>$AT$54</formula>
    </cfRule>
  </conditionalFormatting>
  <conditionalFormatting sqref="AU7">
    <cfRule type="cellIs" dxfId="27" priority="19" operator="lessThan">
      <formula>6.7</formula>
    </cfRule>
    <cfRule type="cellIs" dxfId="26" priority="20" operator="greaterThan">
      <formula>7.5</formula>
    </cfRule>
  </conditionalFormatting>
  <conditionalFormatting sqref="AU25">
    <cfRule type="cellIs" dxfId="25" priority="21" operator="lessThan">
      <formula>6.7</formula>
    </cfRule>
    <cfRule type="cellIs" dxfId="24" priority="22" operator="greaterThan">
      <formula>7.5</formula>
    </cfRule>
  </conditionalFormatting>
  <conditionalFormatting sqref="AU34">
    <cfRule type="cellIs" dxfId="23" priority="5" operator="lessThan">
      <formula>6.7</formula>
    </cfRule>
    <cfRule type="cellIs" dxfId="22" priority="6" operator="greaterThan">
      <formula>7.5</formula>
    </cfRule>
  </conditionalFormatting>
  <conditionalFormatting sqref="AU48">
    <cfRule type="cellIs" dxfId="21" priority="23" operator="lessThan">
      <formula>6.7</formula>
    </cfRule>
    <cfRule type="cellIs" dxfId="20" priority="24" operator="greaterThan">
      <formula>7.5</formula>
    </cfRule>
  </conditionalFormatting>
  <conditionalFormatting sqref="AU50">
    <cfRule type="cellIs" dxfId="19" priority="3" operator="lessThan">
      <formula>6.7</formula>
    </cfRule>
    <cfRule type="cellIs" dxfId="18" priority="4" operator="greaterThan">
      <formula>7.5</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211C1B-491D-40D2-8FD8-FF65B6609F57}">
  <dimension ref="A1:U510"/>
  <sheetViews>
    <sheetView zoomScale="115" zoomScaleNormal="115" workbookViewId="0">
      <selection activeCell="R511" sqref="R511"/>
    </sheetView>
  </sheetViews>
  <sheetFormatPr defaultRowHeight="14.5" x14ac:dyDescent="0.35"/>
  <cols>
    <col min="1" max="1" width="35.54296875" customWidth="1"/>
    <col min="9" max="9" width="10.26953125" customWidth="1"/>
    <col min="17" max="17" width="17.54296875" bestFit="1" customWidth="1"/>
  </cols>
  <sheetData>
    <row r="1" spans="1:14" ht="29.15" customHeight="1" x14ac:dyDescent="0.35">
      <c r="A1" s="29" t="s">
        <v>54</v>
      </c>
      <c r="B1" s="29"/>
      <c r="C1" s="29"/>
      <c r="D1" s="29"/>
      <c r="E1" s="29"/>
      <c r="F1" s="29"/>
      <c r="G1" s="29"/>
      <c r="H1" s="29"/>
      <c r="I1" s="29"/>
      <c r="J1" s="29"/>
      <c r="K1" s="29"/>
      <c r="L1" s="29"/>
      <c r="M1" s="29"/>
      <c r="N1" s="29"/>
    </row>
    <row r="37" spans="1:15" ht="29.15" customHeight="1" x14ac:dyDescent="0.35">
      <c r="A37" s="29" t="s">
        <v>55</v>
      </c>
      <c r="B37" s="29"/>
      <c r="C37" s="29"/>
      <c r="D37" s="29"/>
      <c r="E37" s="29"/>
      <c r="F37" s="29"/>
      <c r="G37" s="29"/>
      <c r="H37" s="29"/>
      <c r="I37" s="29"/>
      <c r="J37" s="29"/>
      <c r="K37" s="29"/>
      <c r="L37" s="29"/>
      <c r="M37" s="29"/>
      <c r="N37" s="29"/>
      <c r="O37" s="29"/>
    </row>
    <row r="76" spans="1:15" ht="29.15" customHeight="1" x14ac:dyDescent="0.35">
      <c r="A76" s="29" t="s">
        <v>56</v>
      </c>
      <c r="B76" s="29"/>
      <c r="C76" s="29"/>
      <c r="D76" s="29"/>
      <c r="E76" s="29"/>
      <c r="F76" s="29"/>
      <c r="G76" s="29"/>
      <c r="H76" s="29"/>
      <c r="I76" s="29"/>
      <c r="J76" s="29"/>
      <c r="K76" s="29"/>
      <c r="L76" s="29"/>
      <c r="M76" s="29"/>
      <c r="N76" s="29"/>
      <c r="O76" s="29"/>
    </row>
    <row r="114" spans="1:15" ht="14.5" customHeight="1" x14ac:dyDescent="0.35">
      <c r="A114" s="29" t="s">
        <v>57</v>
      </c>
      <c r="B114" s="29"/>
      <c r="C114" s="29"/>
      <c r="D114" s="29"/>
      <c r="E114" s="29"/>
      <c r="F114" s="29"/>
      <c r="G114" s="29"/>
      <c r="H114" s="29"/>
      <c r="I114" s="29"/>
      <c r="J114" s="29"/>
      <c r="K114" s="29"/>
      <c r="L114" s="29"/>
      <c r="M114" s="29"/>
      <c r="N114" s="29"/>
      <c r="O114" s="29"/>
    </row>
    <row r="115" spans="1:15" x14ac:dyDescent="0.35">
      <c r="A115" s="29"/>
      <c r="B115" s="29"/>
      <c r="C115" s="29"/>
      <c r="D115" s="29"/>
      <c r="E115" s="29"/>
      <c r="F115" s="29"/>
      <c r="G115" s="29"/>
      <c r="H115" s="29"/>
      <c r="I115" s="29"/>
      <c r="J115" s="29"/>
      <c r="K115" s="29"/>
      <c r="L115" s="29"/>
      <c r="M115" s="29"/>
      <c r="N115" s="29"/>
      <c r="O115" s="29"/>
    </row>
    <row r="154" spans="1:21" x14ac:dyDescent="0.35">
      <c r="A154" s="29" t="s">
        <v>58</v>
      </c>
      <c r="B154" s="29"/>
      <c r="C154" s="29"/>
      <c r="D154" s="29"/>
      <c r="E154" s="29"/>
      <c r="F154" s="29"/>
      <c r="G154" s="29"/>
      <c r="H154" s="29"/>
      <c r="I154" s="29"/>
      <c r="J154" s="29"/>
      <c r="K154" s="29"/>
      <c r="L154" s="29"/>
      <c r="M154" s="29"/>
      <c r="N154" s="29"/>
    </row>
    <row r="155" spans="1:21" x14ac:dyDescent="0.35">
      <c r="A155" t="s">
        <v>59</v>
      </c>
      <c r="B155" t="s">
        <v>60</v>
      </c>
      <c r="C155" t="s">
        <v>61</v>
      </c>
      <c r="D155" t="s">
        <v>62</v>
      </c>
      <c r="E155" t="s">
        <v>63</v>
      </c>
      <c r="F155" t="s">
        <v>64</v>
      </c>
      <c r="G155" t="s">
        <v>65</v>
      </c>
      <c r="H155" t="s">
        <v>66</v>
      </c>
      <c r="I155" t="s">
        <v>67</v>
      </c>
      <c r="J155" t="s">
        <v>68</v>
      </c>
      <c r="K155" t="s">
        <v>69</v>
      </c>
      <c r="L155" t="s">
        <v>70</v>
      </c>
      <c r="M155" t="s">
        <v>71</v>
      </c>
      <c r="N155" t="s">
        <v>72</v>
      </c>
      <c r="O155" t="s">
        <v>73</v>
      </c>
      <c r="P155" t="s">
        <v>74</v>
      </c>
      <c r="Q155" t="s">
        <v>75</v>
      </c>
      <c r="R155" t="s">
        <v>76</v>
      </c>
      <c r="S155" t="s">
        <v>77</v>
      </c>
      <c r="T155" t="s">
        <v>78</v>
      </c>
      <c r="U155" t="s">
        <v>79</v>
      </c>
    </row>
    <row r="156" spans="1:21" x14ac:dyDescent="0.35">
      <c r="A156" t="s">
        <v>80</v>
      </c>
      <c r="B156" t="s">
        <v>81</v>
      </c>
      <c r="C156" t="s">
        <v>82</v>
      </c>
      <c r="D156" t="s">
        <v>83</v>
      </c>
      <c r="E156" t="s">
        <v>84</v>
      </c>
      <c r="F156" t="s">
        <v>85</v>
      </c>
      <c r="G156" t="s">
        <v>86</v>
      </c>
      <c r="H156" t="s">
        <v>87</v>
      </c>
      <c r="I156" s="25">
        <v>42779</v>
      </c>
      <c r="J156" t="s">
        <v>88</v>
      </c>
      <c r="K156" t="s">
        <v>89</v>
      </c>
      <c r="L156" t="s">
        <v>90</v>
      </c>
      <c r="M156" t="s">
        <v>91</v>
      </c>
      <c r="N156">
        <v>14.9</v>
      </c>
      <c r="P156" t="s">
        <v>92</v>
      </c>
      <c r="Q156">
        <v>2</v>
      </c>
      <c r="R156">
        <v>14.9</v>
      </c>
      <c r="T156" t="s">
        <v>92</v>
      </c>
      <c r="U156">
        <v>2</v>
      </c>
    </row>
    <row r="157" spans="1:21" x14ac:dyDescent="0.35">
      <c r="A157" t="s">
        <v>80</v>
      </c>
      <c r="B157" t="s">
        <v>81</v>
      </c>
      <c r="C157" t="s">
        <v>82</v>
      </c>
      <c r="D157" t="s">
        <v>83</v>
      </c>
      <c r="E157" t="s">
        <v>84</v>
      </c>
      <c r="F157" t="s">
        <v>85</v>
      </c>
      <c r="G157" t="s">
        <v>86</v>
      </c>
      <c r="H157" t="s">
        <v>93</v>
      </c>
      <c r="I157" s="25">
        <v>42809</v>
      </c>
      <c r="J157" t="s">
        <v>88</v>
      </c>
      <c r="K157" t="s">
        <v>89</v>
      </c>
      <c r="L157" t="s">
        <v>90</v>
      </c>
      <c r="M157" t="s">
        <v>91</v>
      </c>
      <c r="N157">
        <v>14.2</v>
      </c>
      <c r="P157" t="s">
        <v>92</v>
      </c>
      <c r="Q157">
        <v>2</v>
      </c>
      <c r="R157">
        <v>14.2</v>
      </c>
      <c r="T157" t="s">
        <v>92</v>
      </c>
      <c r="U157">
        <v>2</v>
      </c>
    </row>
    <row r="158" spans="1:21" x14ac:dyDescent="0.35">
      <c r="A158" t="s">
        <v>80</v>
      </c>
      <c r="B158" t="s">
        <v>81</v>
      </c>
      <c r="C158" t="s">
        <v>82</v>
      </c>
      <c r="D158" t="s">
        <v>83</v>
      </c>
      <c r="E158" t="s">
        <v>84</v>
      </c>
      <c r="F158" t="s">
        <v>85</v>
      </c>
      <c r="G158" t="s">
        <v>86</v>
      </c>
      <c r="H158" t="s">
        <v>94</v>
      </c>
      <c r="I158" s="25">
        <v>42921</v>
      </c>
      <c r="J158" t="s">
        <v>88</v>
      </c>
      <c r="K158" t="s">
        <v>89</v>
      </c>
      <c r="L158" t="s">
        <v>90</v>
      </c>
      <c r="M158" t="s">
        <v>91</v>
      </c>
      <c r="N158">
        <v>12.9</v>
      </c>
      <c r="P158" t="s">
        <v>92</v>
      </c>
      <c r="Q158">
        <v>2</v>
      </c>
      <c r="R158">
        <v>12.9</v>
      </c>
      <c r="T158" t="s">
        <v>92</v>
      </c>
      <c r="U158">
        <v>2</v>
      </c>
    </row>
    <row r="159" spans="1:21" x14ac:dyDescent="0.35">
      <c r="A159" t="s">
        <v>80</v>
      </c>
      <c r="B159" t="s">
        <v>81</v>
      </c>
      <c r="C159" t="s">
        <v>82</v>
      </c>
      <c r="D159" t="s">
        <v>83</v>
      </c>
      <c r="E159" t="s">
        <v>84</v>
      </c>
      <c r="F159" t="s">
        <v>85</v>
      </c>
      <c r="G159" t="s">
        <v>86</v>
      </c>
      <c r="H159" t="s">
        <v>95</v>
      </c>
      <c r="I159" s="25">
        <v>43181</v>
      </c>
      <c r="J159" t="s">
        <v>88</v>
      </c>
      <c r="K159" t="s">
        <v>89</v>
      </c>
      <c r="L159" t="s">
        <v>90</v>
      </c>
      <c r="M159" t="s">
        <v>91</v>
      </c>
      <c r="N159">
        <v>17.7</v>
      </c>
      <c r="P159" t="s">
        <v>92</v>
      </c>
      <c r="Q159">
        <v>2</v>
      </c>
      <c r="R159">
        <v>17.7</v>
      </c>
      <c r="T159" t="s">
        <v>92</v>
      </c>
      <c r="U159">
        <v>2</v>
      </c>
    </row>
    <row r="160" spans="1:21" x14ac:dyDescent="0.35">
      <c r="A160" t="s">
        <v>80</v>
      </c>
      <c r="B160" t="s">
        <v>81</v>
      </c>
      <c r="C160" t="s">
        <v>82</v>
      </c>
      <c r="D160" t="s">
        <v>83</v>
      </c>
      <c r="E160" t="s">
        <v>84</v>
      </c>
      <c r="F160" t="s">
        <v>85</v>
      </c>
      <c r="G160" t="s">
        <v>86</v>
      </c>
      <c r="H160" t="s">
        <v>96</v>
      </c>
      <c r="I160" s="25">
        <v>43235</v>
      </c>
      <c r="J160" t="s">
        <v>88</v>
      </c>
      <c r="K160" t="s">
        <v>89</v>
      </c>
      <c r="L160" t="s">
        <v>90</v>
      </c>
      <c r="M160" t="s">
        <v>91</v>
      </c>
      <c r="N160">
        <v>15.9</v>
      </c>
      <c r="P160" t="s">
        <v>92</v>
      </c>
      <c r="Q160">
        <v>2</v>
      </c>
      <c r="R160">
        <v>15.9</v>
      </c>
      <c r="T160" t="s">
        <v>92</v>
      </c>
      <c r="U160">
        <v>2</v>
      </c>
    </row>
    <row r="161" spans="1:21" x14ac:dyDescent="0.35">
      <c r="A161" t="s">
        <v>80</v>
      </c>
      <c r="B161" t="s">
        <v>81</v>
      </c>
      <c r="C161" t="s">
        <v>82</v>
      </c>
      <c r="D161" t="s">
        <v>83</v>
      </c>
      <c r="E161" t="s">
        <v>84</v>
      </c>
      <c r="F161" t="s">
        <v>85</v>
      </c>
      <c r="G161" t="s">
        <v>86</v>
      </c>
      <c r="H161" t="s">
        <v>97</v>
      </c>
      <c r="I161" s="25">
        <v>43292</v>
      </c>
      <c r="J161" t="s">
        <v>88</v>
      </c>
      <c r="K161" t="s">
        <v>89</v>
      </c>
      <c r="L161" t="s">
        <v>90</v>
      </c>
      <c r="M161" t="s">
        <v>91</v>
      </c>
      <c r="N161">
        <v>17.100000000000001</v>
      </c>
      <c r="P161" t="s">
        <v>92</v>
      </c>
      <c r="Q161">
        <v>2</v>
      </c>
      <c r="R161">
        <v>17.100000000000001</v>
      </c>
      <c r="T161" t="s">
        <v>92</v>
      </c>
      <c r="U161">
        <v>2</v>
      </c>
    </row>
    <row r="162" spans="1:21" x14ac:dyDescent="0.35">
      <c r="A162" t="s">
        <v>80</v>
      </c>
      <c r="B162" t="s">
        <v>81</v>
      </c>
      <c r="C162" t="s">
        <v>82</v>
      </c>
      <c r="D162" t="s">
        <v>83</v>
      </c>
      <c r="E162" t="s">
        <v>84</v>
      </c>
      <c r="F162" t="s">
        <v>85</v>
      </c>
      <c r="G162" t="s">
        <v>86</v>
      </c>
      <c r="H162" t="s">
        <v>98</v>
      </c>
      <c r="I162" s="25">
        <v>43517</v>
      </c>
      <c r="J162" t="s">
        <v>88</v>
      </c>
      <c r="K162" t="s">
        <v>89</v>
      </c>
      <c r="L162" t="s">
        <v>90</v>
      </c>
      <c r="M162" t="s">
        <v>91</v>
      </c>
      <c r="N162">
        <v>16.5</v>
      </c>
      <c r="P162" t="s">
        <v>92</v>
      </c>
      <c r="Q162">
        <v>2</v>
      </c>
      <c r="R162">
        <v>16.5</v>
      </c>
      <c r="T162" t="s">
        <v>92</v>
      </c>
      <c r="U162">
        <v>2</v>
      </c>
    </row>
    <row r="163" spans="1:21" x14ac:dyDescent="0.35">
      <c r="A163" t="s">
        <v>80</v>
      </c>
      <c r="B163" t="s">
        <v>81</v>
      </c>
      <c r="C163" t="s">
        <v>82</v>
      </c>
      <c r="D163" t="s">
        <v>83</v>
      </c>
      <c r="E163" t="s">
        <v>84</v>
      </c>
      <c r="F163" t="s">
        <v>85</v>
      </c>
      <c r="G163" t="s">
        <v>86</v>
      </c>
      <c r="H163" t="s">
        <v>99</v>
      </c>
      <c r="I163" s="25">
        <v>43530</v>
      </c>
      <c r="J163" t="s">
        <v>88</v>
      </c>
      <c r="K163" t="s">
        <v>89</v>
      </c>
      <c r="L163" t="s">
        <v>90</v>
      </c>
      <c r="M163" t="s">
        <v>91</v>
      </c>
      <c r="N163">
        <v>12.6</v>
      </c>
      <c r="P163" t="s">
        <v>92</v>
      </c>
      <c r="Q163">
        <v>2</v>
      </c>
      <c r="R163">
        <v>12.6</v>
      </c>
      <c r="T163" t="s">
        <v>92</v>
      </c>
      <c r="U163">
        <v>2</v>
      </c>
    </row>
    <row r="164" spans="1:21" x14ac:dyDescent="0.35">
      <c r="A164" t="s">
        <v>80</v>
      </c>
      <c r="B164" t="s">
        <v>81</v>
      </c>
      <c r="C164" t="s">
        <v>82</v>
      </c>
      <c r="D164" t="s">
        <v>83</v>
      </c>
      <c r="E164" t="s">
        <v>84</v>
      </c>
      <c r="F164" t="s">
        <v>85</v>
      </c>
      <c r="G164" t="s">
        <v>86</v>
      </c>
      <c r="H164" t="s">
        <v>100</v>
      </c>
      <c r="I164" s="25">
        <v>42438</v>
      </c>
      <c r="J164" t="s">
        <v>88</v>
      </c>
      <c r="K164" t="s">
        <v>89</v>
      </c>
      <c r="L164" t="s">
        <v>90</v>
      </c>
      <c r="M164" t="s">
        <v>91</v>
      </c>
      <c r="N164">
        <v>12.6</v>
      </c>
      <c r="P164" t="s">
        <v>92</v>
      </c>
      <c r="Q164">
        <v>2</v>
      </c>
      <c r="R164">
        <v>12.6</v>
      </c>
      <c r="T164" t="s">
        <v>92</v>
      </c>
      <c r="U164">
        <v>2</v>
      </c>
    </row>
    <row r="165" spans="1:21" x14ac:dyDescent="0.35">
      <c r="A165" t="s">
        <v>80</v>
      </c>
      <c r="B165" t="s">
        <v>81</v>
      </c>
      <c r="C165" t="s">
        <v>82</v>
      </c>
      <c r="D165" t="s">
        <v>83</v>
      </c>
      <c r="E165" t="s">
        <v>84</v>
      </c>
      <c r="F165" t="s">
        <v>85</v>
      </c>
      <c r="G165" t="s">
        <v>86</v>
      </c>
      <c r="H165" t="s">
        <v>101</v>
      </c>
      <c r="I165" s="25">
        <v>42516</v>
      </c>
      <c r="J165" t="s">
        <v>88</v>
      </c>
      <c r="K165" t="s">
        <v>89</v>
      </c>
      <c r="L165" t="s">
        <v>90</v>
      </c>
      <c r="M165" t="s">
        <v>91</v>
      </c>
      <c r="N165">
        <v>13.5</v>
      </c>
      <c r="P165" t="s">
        <v>92</v>
      </c>
      <c r="Q165">
        <v>2</v>
      </c>
      <c r="R165">
        <v>13.5</v>
      </c>
      <c r="T165" t="s">
        <v>92</v>
      </c>
      <c r="U165">
        <v>2</v>
      </c>
    </row>
    <row r="166" spans="1:21" x14ac:dyDescent="0.35">
      <c r="A166" t="s">
        <v>80</v>
      </c>
      <c r="B166" t="s">
        <v>81</v>
      </c>
      <c r="C166" t="s">
        <v>82</v>
      </c>
      <c r="D166" t="s">
        <v>83</v>
      </c>
      <c r="E166" t="s">
        <v>84</v>
      </c>
      <c r="F166" t="s">
        <v>85</v>
      </c>
      <c r="G166" t="s">
        <v>86</v>
      </c>
      <c r="H166" t="s">
        <v>102</v>
      </c>
      <c r="I166" s="25">
        <v>42557</v>
      </c>
      <c r="J166" t="s">
        <v>88</v>
      </c>
      <c r="K166" t="s">
        <v>89</v>
      </c>
      <c r="L166" t="s">
        <v>90</v>
      </c>
      <c r="M166" t="s">
        <v>91</v>
      </c>
      <c r="N166">
        <v>13.1</v>
      </c>
      <c r="P166" t="s">
        <v>92</v>
      </c>
      <c r="Q166">
        <v>2</v>
      </c>
      <c r="R166">
        <v>13.1</v>
      </c>
      <c r="T166" t="s">
        <v>92</v>
      </c>
      <c r="U166">
        <v>2</v>
      </c>
    </row>
    <row r="167" spans="1:21" x14ac:dyDescent="0.35">
      <c r="A167" t="s">
        <v>80</v>
      </c>
      <c r="B167" t="s">
        <v>81</v>
      </c>
      <c r="C167" t="s">
        <v>82</v>
      </c>
      <c r="D167" t="s">
        <v>83</v>
      </c>
      <c r="E167" t="s">
        <v>84</v>
      </c>
      <c r="F167" t="s">
        <v>85</v>
      </c>
      <c r="G167" t="s">
        <v>86</v>
      </c>
      <c r="H167" t="s">
        <v>103</v>
      </c>
      <c r="I167" s="25">
        <v>42984</v>
      </c>
      <c r="J167" t="s">
        <v>88</v>
      </c>
      <c r="K167" t="s">
        <v>89</v>
      </c>
      <c r="L167" t="s">
        <v>90</v>
      </c>
      <c r="M167" t="s">
        <v>91</v>
      </c>
      <c r="N167">
        <v>13.9</v>
      </c>
      <c r="P167" t="s">
        <v>92</v>
      </c>
      <c r="Q167">
        <v>2</v>
      </c>
      <c r="R167">
        <v>13.9</v>
      </c>
      <c r="T167" t="s">
        <v>92</v>
      </c>
      <c r="U167">
        <v>2</v>
      </c>
    </row>
    <row r="168" spans="1:21" x14ac:dyDescent="0.35">
      <c r="A168" t="s">
        <v>80</v>
      </c>
      <c r="B168" t="s">
        <v>81</v>
      </c>
      <c r="C168" t="s">
        <v>82</v>
      </c>
      <c r="D168" t="s">
        <v>83</v>
      </c>
      <c r="E168" t="s">
        <v>84</v>
      </c>
      <c r="F168" t="s">
        <v>85</v>
      </c>
      <c r="G168" t="s">
        <v>86</v>
      </c>
      <c r="H168" t="s">
        <v>104</v>
      </c>
      <c r="I168" s="25">
        <v>43390</v>
      </c>
      <c r="J168" t="s">
        <v>88</v>
      </c>
      <c r="K168" t="s">
        <v>89</v>
      </c>
      <c r="L168" t="s">
        <v>90</v>
      </c>
      <c r="M168" t="s">
        <v>91</v>
      </c>
      <c r="N168">
        <v>10.5</v>
      </c>
      <c r="P168" t="s">
        <v>92</v>
      </c>
      <c r="Q168">
        <v>2</v>
      </c>
      <c r="R168">
        <v>10.5</v>
      </c>
      <c r="T168" t="s">
        <v>92</v>
      </c>
      <c r="U168">
        <v>2</v>
      </c>
    </row>
    <row r="169" spans="1:21" x14ac:dyDescent="0.35">
      <c r="A169" t="s">
        <v>80</v>
      </c>
      <c r="B169" t="s">
        <v>81</v>
      </c>
      <c r="C169" t="s">
        <v>82</v>
      </c>
      <c r="D169" t="s">
        <v>83</v>
      </c>
      <c r="E169" t="s">
        <v>84</v>
      </c>
      <c r="F169" t="s">
        <v>85</v>
      </c>
      <c r="G169" t="s">
        <v>86</v>
      </c>
      <c r="H169" t="s">
        <v>105</v>
      </c>
      <c r="I169" s="25">
        <v>43593</v>
      </c>
      <c r="J169" t="s">
        <v>88</v>
      </c>
      <c r="K169" t="s">
        <v>89</v>
      </c>
      <c r="L169" t="s">
        <v>90</v>
      </c>
      <c r="M169" t="s">
        <v>91</v>
      </c>
      <c r="N169">
        <v>15.8</v>
      </c>
      <c r="P169" t="s">
        <v>92</v>
      </c>
      <c r="Q169">
        <v>2</v>
      </c>
      <c r="R169">
        <v>15.8</v>
      </c>
      <c r="T169" t="s">
        <v>92</v>
      </c>
      <c r="U169">
        <v>2</v>
      </c>
    </row>
    <row r="170" spans="1:21" x14ac:dyDescent="0.35">
      <c r="A170" t="s">
        <v>80</v>
      </c>
      <c r="B170" t="s">
        <v>81</v>
      </c>
      <c r="C170" t="s">
        <v>82</v>
      </c>
      <c r="D170" t="s">
        <v>83</v>
      </c>
      <c r="E170" t="s">
        <v>84</v>
      </c>
      <c r="F170" t="s">
        <v>85</v>
      </c>
      <c r="G170" t="s">
        <v>86</v>
      </c>
      <c r="H170" t="s">
        <v>106</v>
      </c>
      <c r="I170" s="25">
        <v>43663</v>
      </c>
      <c r="J170" t="s">
        <v>88</v>
      </c>
      <c r="K170" t="s">
        <v>89</v>
      </c>
      <c r="L170" t="s">
        <v>90</v>
      </c>
      <c r="M170" t="s">
        <v>91</v>
      </c>
      <c r="N170">
        <v>11.7</v>
      </c>
      <c r="P170" t="s">
        <v>92</v>
      </c>
      <c r="Q170">
        <v>2</v>
      </c>
      <c r="R170">
        <v>11.7</v>
      </c>
      <c r="T170" t="s">
        <v>92</v>
      </c>
      <c r="U170">
        <v>2</v>
      </c>
    </row>
    <row r="171" spans="1:21" x14ac:dyDescent="0.35">
      <c r="A171" t="s">
        <v>80</v>
      </c>
      <c r="B171" t="s">
        <v>81</v>
      </c>
      <c r="C171" t="s">
        <v>82</v>
      </c>
      <c r="D171" t="s">
        <v>83</v>
      </c>
      <c r="E171" t="s">
        <v>84</v>
      </c>
      <c r="F171" t="s">
        <v>85</v>
      </c>
      <c r="G171" t="s">
        <v>86</v>
      </c>
      <c r="H171" t="s">
        <v>107</v>
      </c>
      <c r="I171" s="25">
        <v>43914</v>
      </c>
      <c r="J171" t="s">
        <v>88</v>
      </c>
      <c r="K171" t="s">
        <v>89</v>
      </c>
      <c r="L171" t="s">
        <v>90</v>
      </c>
      <c r="M171" t="s">
        <v>91</v>
      </c>
      <c r="N171">
        <v>14.5</v>
      </c>
      <c r="P171" t="s">
        <v>92</v>
      </c>
      <c r="Q171">
        <v>2</v>
      </c>
      <c r="R171">
        <v>14.5</v>
      </c>
      <c r="T171" t="s">
        <v>92</v>
      </c>
      <c r="U171">
        <v>2</v>
      </c>
    </row>
    <row r="172" spans="1:21" x14ac:dyDescent="0.35">
      <c r="A172" t="s">
        <v>80</v>
      </c>
      <c r="B172" t="s">
        <v>81</v>
      </c>
      <c r="C172" t="s">
        <v>82</v>
      </c>
      <c r="D172" t="s">
        <v>83</v>
      </c>
      <c r="E172" t="s">
        <v>84</v>
      </c>
      <c r="F172" t="s">
        <v>85</v>
      </c>
      <c r="G172" t="s">
        <v>86</v>
      </c>
      <c r="H172" t="s">
        <v>108</v>
      </c>
      <c r="I172" s="25">
        <v>43956</v>
      </c>
      <c r="J172" t="s">
        <v>88</v>
      </c>
      <c r="K172" t="s">
        <v>89</v>
      </c>
      <c r="L172" t="s">
        <v>90</v>
      </c>
      <c r="M172" t="s">
        <v>91</v>
      </c>
      <c r="N172">
        <v>7.82</v>
      </c>
      <c r="P172" t="s">
        <v>92</v>
      </c>
      <c r="Q172">
        <v>2</v>
      </c>
      <c r="R172">
        <v>7.82</v>
      </c>
      <c r="T172" t="s">
        <v>92</v>
      </c>
      <c r="U172">
        <v>2</v>
      </c>
    </row>
    <row r="173" spans="1:21" x14ac:dyDescent="0.35">
      <c r="A173" t="s">
        <v>80</v>
      </c>
      <c r="B173" t="s">
        <v>81</v>
      </c>
      <c r="C173" t="s">
        <v>82</v>
      </c>
      <c r="D173" t="s">
        <v>83</v>
      </c>
      <c r="E173" t="s">
        <v>84</v>
      </c>
      <c r="F173" t="s">
        <v>85</v>
      </c>
      <c r="G173" t="s">
        <v>86</v>
      </c>
      <c r="H173" t="s">
        <v>109</v>
      </c>
      <c r="I173" s="25">
        <v>44096</v>
      </c>
      <c r="J173" t="s">
        <v>88</v>
      </c>
      <c r="K173" t="s">
        <v>89</v>
      </c>
      <c r="L173" t="s">
        <v>90</v>
      </c>
      <c r="M173" t="s">
        <v>91</v>
      </c>
      <c r="N173">
        <v>11.3</v>
      </c>
      <c r="P173" t="s">
        <v>92</v>
      </c>
      <c r="Q173">
        <v>2</v>
      </c>
      <c r="R173">
        <v>11.3</v>
      </c>
      <c r="T173" t="s">
        <v>92</v>
      </c>
      <c r="U173">
        <v>2</v>
      </c>
    </row>
    <row r="174" spans="1:21" x14ac:dyDescent="0.35">
      <c r="A174" t="s">
        <v>80</v>
      </c>
      <c r="B174" t="s">
        <v>81</v>
      </c>
      <c r="C174" t="s">
        <v>82</v>
      </c>
      <c r="D174" t="s">
        <v>83</v>
      </c>
      <c r="E174" t="s">
        <v>84</v>
      </c>
      <c r="F174" t="s">
        <v>85</v>
      </c>
      <c r="G174" t="s">
        <v>86</v>
      </c>
      <c r="H174" t="s">
        <v>110</v>
      </c>
      <c r="I174" s="25">
        <v>44278</v>
      </c>
      <c r="J174" t="s">
        <v>88</v>
      </c>
      <c r="K174" t="s">
        <v>89</v>
      </c>
      <c r="L174" t="s">
        <v>90</v>
      </c>
      <c r="M174" t="s">
        <v>91</v>
      </c>
      <c r="N174">
        <v>12.6</v>
      </c>
      <c r="P174" t="s">
        <v>92</v>
      </c>
      <c r="Q174">
        <v>2</v>
      </c>
      <c r="R174">
        <v>12.6</v>
      </c>
      <c r="T174" t="s">
        <v>92</v>
      </c>
      <c r="U174">
        <v>2</v>
      </c>
    </row>
    <row r="175" spans="1:21" x14ac:dyDescent="0.35">
      <c r="A175" t="s">
        <v>80</v>
      </c>
      <c r="B175" t="s">
        <v>81</v>
      </c>
      <c r="C175" t="s">
        <v>82</v>
      </c>
      <c r="D175" t="s">
        <v>83</v>
      </c>
      <c r="E175" t="s">
        <v>84</v>
      </c>
      <c r="F175" t="s">
        <v>85</v>
      </c>
      <c r="G175" t="s">
        <v>86</v>
      </c>
      <c r="H175" t="s">
        <v>111</v>
      </c>
      <c r="I175" s="25">
        <v>44307</v>
      </c>
      <c r="J175" t="s">
        <v>88</v>
      </c>
      <c r="K175" t="s">
        <v>89</v>
      </c>
      <c r="L175" t="s">
        <v>90</v>
      </c>
      <c r="M175" t="s">
        <v>91</v>
      </c>
      <c r="N175">
        <v>12.9</v>
      </c>
      <c r="P175" t="s">
        <v>92</v>
      </c>
      <c r="Q175">
        <v>2</v>
      </c>
      <c r="R175">
        <v>12.9</v>
      </c>
      <c r="T175" t="s">
        <v>92</v>
      </c>
      <c r="U175">
        <v>2</v>
      </c>
    </row>
    <row r="176" spans="1:21" x14ac:dyDescent="0.35">
      <c r="A176" t="s">
        <v>80</v>
      </c>
      <c r="B176" t="s">
        <v>81</v>
      </c>
      <c r="C176" t="s">
        <v>82</v>
      </c>
      <c r="D176" t="s">
        <v>83</v>
      </c>
      <c r="E176" t="s">
        <v>84</v>
      </c>
      <c r="F176" t="s">
        <v>85</v>
      </c>
      <c r="G176" t="s">
        <v>86</v>
      </c>
      <c r="H176" t="s">
        <v>112</v>
      </c>
      <c r="I176" s="25">
        <v>44480</v>
      </c>
      <c r="J176" t="s">
        <v>88</v>
      </c>
      <c r="K176" t="s">
        <v>89</v>
      </c>
      <c r="L176" t="s">
        <v>90</v>
      </c>
      <c r="M176" t="s">
        <v>91</v>
      </c>
      <c r="N176">
        <v>13.4</v>
      </c>
      <c r="P176" t="s">
        <v>92</v>
      </c>
      <c r="Q176">
        <v>2</v>
      </c>
      <c r="R176">
        <v>13.4</v>
      </c>
      <c r="T176" t="s">
        <v>92</v>
      </c>
      <c r="U176">
        <v>2</v>
      </c>
    </row>
    <row r="177" spans="1:21" x14ac:dyDescent="0.35">
      <c r="A177" t="s">
        <v>80</v>
      </c>
      <c r="B177" t="s">
        <v>81</v>
      </c>
      <c r="C177" t="s">
        <v>82</v>
      </c>
      <c r="D177" t="s">
        <v>83</v>
      </c>
      <c r="E177" t="s">
        <v>84</v>
      </c>
      <c r="F177" t="s">
        <v>85</v>
      </c>
      <c r="G177" t="s">
        <v>86</v>
      </c>
      <c r="H177" t="s">
        <v>113</v>
      </c>
      <c r="I177" s="25">
        <v>44685</v>
      </c>
      <c r="J177" t="s">
        <v>88</v>
      </c>
      <c r="K177" t="s">
        <v>89</v>
      </c>
      <c r="L177" t="s">
        <v>90</v>
      </c>
      <c r="M177" t="s">
        <v>91</v>
      </c>
      <c r="N177">
        <v>8.08</v>
      </c>
      <c r="P177" t="s">
        <v>92</v>
      </c>
      <c r="Q177">
        <v>2</v>
      </c>
      <c r="R177">
        <v>8.08</v>
      </c>
      <c r="T177" t="s">
        <v>92</v>
      </c>
      <c r="U177">
        <v>2</v>
      </c>
    </row>
    <row r="178" spans="1:21" x14ac:dyDescent="0.35">
      <c r="A178" t="s">
        <v>80</v>
      </c>
      <c r="B178" t="s">
        <v>81</v>
      </c>
      <c r="C178" t="s">
        <v>82</v>
      </c>
      <c r="D178" t="s">
        <v>83</v>
      </c>
      <c r="E178" t="s">
        <v>84</v>
      </c>
      <c r="F178" t="s">
        <v>85</v>
      </c>
      <c r="G178" t="s">
        <v>86</v>
      </c>
      <c r="H178" t="s">
        <v>114</v>
      </c>
      <c r="I178" s="25">
        <v>44844</v>
      </c>
      <c r="J178" t="s">
        <v>88</v>
      </c>
      <c r="K178" t="s">
        <v>89</v>
      </c>
      <c r="L178" t="s">
        <v>90</v>
      </c>
      <c r="M178" t="s">
        <v>91</v>
      </c>
      <c r="N178">
        <v>11.5</v>
      </c>
      <c r="P178" t="s">
        <v>92</v>
      </c>
      <c r="Q178">
        <v>2</v>
      </c>
      <c r="R178">
        <v>11.5</v>
      </c>
      <c r="T178" t="s">
        <v>92</v>
      </c>
      <c r="U178">
        <v>2</v>
      </c>
    </row>
    <row r="179" spans="1:21" x14ac:dyDescent="0.35">
      <c r="A179" t="s">
        <v>80</v>
      </c>
      <c r="B179" t="s">
        <v>81</v>
      </c>
      <c r="C179" t="s">
        <v>82</v>
      </c>
      <c r="D179" t="s">
        <v>83</v>
      </c>
      <c r="E179" t="s">
        <v>84</v>
      </c>
      <c r="F179" t="s">
        <v>85</v>
      </c>
      <c r="G179" t="s">
        <v>86</v>
      </c>
      <c r="H179" t="s">
        <v>115</v>
      </c>
      <c r="I179" s="25">
        <v>44966</v>
      </c>
      <c r="J179" t="s">
        <v>88</v>
      </c>
      <c r="K179" t="s">
        <v>89</v>
      </c>
      <c r="L179" t="s">
        <v>90</v>
      </c>
      <c r="M179" t="s">
        <v>91</v>
      </c>
      <c r="N179">
        <v>12.4</v>
      </c>
      <c r="P179" t="s">
        <v>92</v>
      </c>
      <c r="Q179">
        <v>2</v>
      </c>
      <c r="R179">
        <v>12.4</v>
      </c>
      <c r="T179" t="s">
        <v>92</v>
      </c>
      <c r="U179">
        <v>2</v>
      </c>
    </row>
    <row r="180" spans="1:21" x14ac:dyDescent="0.35">
      <c r="A180" t="s">
        <v>80</v>
      </c>
      <c r="B180" t="s">
        <v>81</v>
      </c>
      <c r="C180" t="s">
        <v>82</v>
      </c>
      <c r="D180" t="s">
        <v>83</v>
      </c>
      <c r="E180" t="s">
        <v>84</v>
      </c>
      <c r="F180" t="s">
        <v>85</v>
      </c>
      <c r="G180" t="s">
        <v>86</v>
      </c>
      <c r="H180" t="s">
        <v>116</v>
      </c>
      <c r="I180" s="25">
        <v>44116</v>
      </c>
      <c r="J180" t="s">
        <v>88</v>
      </c>
      <c r="K180" t="s">
        <v>89</v>
      </c>
      <c r="L180" t="s">
        <v>90</v>
      </c>
      <c r="M180" t="s">
        <v>91</v>
      </c>
      <c r="N180">
        <v>11.7</v>
      </c>
      <c r="P180" t="s">
        <v>92</v>
      </c>
      <c r="Q180">
        <v>2</v>
      </c>
      <c r="R180">
        <v>11.7</v>
      </c>
      <c r="T180" t="s">
        <v>92</v>
      </c>
      <c r="U180">
        <v>2</v>
      </c>
    </row>
    <row r="181" spans="1:21" x14ac:dyDescent="0.35">
      <c r="A181" t="s">
        <v>80</v>
      </c>
      <c r="B181" t="s">
        <v>81</v>
      </c>
      <c r="C181" t="s">
        <v>82</v>
      </c>
      <c r="D181" t="s">
        <v>83</v>
      </c>
      <c r="E181" t="s">
        <v>84</v>
      </c>
      <c r="F181" t="s">
        <v>85</v>
      </c>
      <c r="G181" t="s">
        <v>86</v>
      </c>
      <c r="H181" t="s">
        <v>117</v>
      </c>
      <c r="I181" s="25">
        <v>44439</v>
      </c>
      <c r="J181" t="s">
        <v>88</v>
      </c>
      <c r="K181" t="s">
        <v>89</v>
      </c>
      <c r="L181" t="s">
        <v>90</v>
      </c>
      <c r="M181" t="s">
        <v>91</v>
      </c>
      <c r="N181">
        <v>9.57</v>
      </c>
      <c r="P181" t="s">
        <v>92</v>
      </c>
      <c r="Q181">
        <v>2</v>
      </c>
      <c r="R181">
        <v>9.57</v>
      </c>
      <c r="T181" t="s">
        <v>92</v>
      </c>
      <c r="U181">
        <v>2</v>
      </c>
    </row>
    <row r="182" spans="1:21" x14ac:dyDescent="0.35">
      <c r="A182" t="s">
        <v>80</v>
      </c>
      <c r="B182" t="s">
        <v>81</v>
      </c>
      <c r="C182" t="s">
        <v>82</v>
      </c>
      <c r="D182" t="s">
        <v>83</v>
      </c>
      <c r="E182" t="s">
        <v>84</v>
      </c>
      <c r="F182" t="s">
        <v>85</v>
      </c>
      <c r="G182" t="s">
        <v>86</v>
      </c>
      <c r="H182" t="s">
        <v>118</v>
      </c>
      <c r="I182" s="25">
        <v>44824</v>
      </c>
      <c r="J182" t="s">
        <v>88</v>
      </c>
      <c r="K182" t="s">
        <v>89</v>
      </c>
      <c r="L182" t="s">
        <v>90</v>
      </c>
      <c r="M182" t="s">
        <v>91</v>
      </c>
      <c r="N182">
        <v>12.3</v>
      </c>
      <c r="P182" t="s">
        <v>92</v>
      </c>
      <c r="Q182">
        <v>2</v>
      </c>
      <c r="R182">
        <v>12.3</v>
      </c>
      <c r="T182" t="s">
        <v>92</v>
      </c>
      <c r="U182">
        <v>2</v>
      </c>
    </row>
    <row r="183" spans="1:21" x14ac:dyDescent="0.35">
      <c r="A183" t="s">
        <v>80</v>
      </c>
      <c r="B183" t="s">
        <v>81</v>
      </c>
      <c r="C183" t="s">
        <v>82</v>
      </c>
      <c r="D183" t="s">
        <v>83</v>
      </c>
      <c r="E183" t="s">
        <v>84</v>
      </c>
      <c r="F183" t="s">
        <v>85</v>
      </c>
      <c r="G183" t="s">
        <v>86</v>
      </c>
      <c r="H183" t="s">
        <v>119</v>
      </c>
      <c r="I183" s="25">
        <v>45393</v>
      </c>
      <c r="J183" t="s">
        <v>88</v>
      </c>
      <c r="K183" t="s">
        <v>89</v>
      </c>
      <c r="L183" t="s">
        <v>90</v>
      </c>
      <c r="M183" t="s">
        <v>91</v>
      </c>
      <c r="N183">
        <v>12.3</v>
      </c>
      <c r="P183" t="s">
        <v>92</v>
      </c>
      <c r="Q183">
        <v>2</v>
      </c>
      <c r="R183">
        <v>12.3</v>
      </c>
      <c r="T183" t="s">
        <v>92</v>
      </c>
      <c r="U183">
        <v>2</v>
      </c>
    </row>
    <row r="184" spans="1:21" x14ac:dyDescent="0.35">
      <c r="A184" t="s">
        <v>80</v>
      </c>
      <c r="B184" t="s">
        <v>81</v>
      </c>
      <c r="C184" t="s">
        <v>82</v>
      </c>
      <c r="D184" t="s">
        <v>83</v>
      </c>
      <c r="E184" t="s">
        <v>84</v>
      </c>
      <c r="F184" t="s">
        <v>85</v>
      </c>
      <c r="G184" t="s">
        <v>86</v>
      </c>
      <c r="H184" t="s">
        <v>120</v>
      </c>
      <c r="I184" s="25">
        <v>42627</v>
      </c>
      <c r="J184" t="s">
        <v>88</v>
      </c>
      <c r="K184" t="s">
        <v>89</v>
      </c>
      <c r="L184" t="s">
        <v>90</v>
      </c>
      <c r="M184" t="s">
        <v>91</v>
      </c>
      <c r="N184">
        <v>13</v>
      </c>
      <c r="P184" t="s">
        <v>92</v>
      </c>
      <c r="Q184">
        <v>2</v>
      </c>
      <c r="R184">
        <v>13</v>
      </c>
      <c r="T184" t="s">
        <v>92</v>
      </c>
      <c r="U184">
        <v>2</v>
      </c>
    </row>
    <row r="185" spans="1:21" x14ac:dyDescent="0.35">
      <c r="A185" t="s">
        <v>80</v>
      </c>
      <c r="B185" t="s">
        <v>81</v>
      </c>
      <c r="C185" t="s">
        <v>82</v>
      </c>
      <c r="D185" t="s">
        <v>83</v>
      </c>
      <c r="E185" t="s">
        <v>84</v>
      </c>
      <c r="F185" t="s">
        <v>85</v>
      </c>
      <c r="G185" t="s">
        <v>86</v>
      </c>
      <c r="H185" t="s">
        <v>121</v>
      </c>
      <c r="I185" s="25">
        <v>43143</v>
      </c>
      <c r="J185" t="s">
        <v>88</v>
      </c>
      <c r="K185" t="s">
        <v>89</v>
      </c>
      <c r="L185" t="s">
        <v>90</v>
      </c>
      <c r="M185" t="s">
        <v>91</v>
      </c>
      <c r="N185">
        <v>14.3</v>
      </c>
      <c r="P185" t="s">
        <v>92</v>
      </c>
      <c r="Q185">
        <v>2</v>
      </c>
      <c r="R185">
        <v>14.3</v>
      </c>
      <c r="T185" t="s">
        <v>92</v>
      </c>
      <c r="U185">
        <v>2</v>
      </c>
    </row>
    <row r="186" spans="1:21" x14ac:dyDescent="0.35">
      <c r="A186" t="s">
        <v>80</v>
      </c>
      <c r="B186" t="s">
        <v>81</v>
      </c>
      <c r="C186" t="s">
        <v>82</v>
      </c>
      <c r="D186" t="s">
        <v>83</v>
      </c>
      <c r="E186" t="s">
        <v>84</v>
      </c>
      <c r="F186" t="s">
        <v>85</v>
      </c>
      <c r="G186" t="s">
        <v>86</v>
      </c>
      <c r="H186" t="s">
        <v>122</v>
      </c>
      <c r="I186" s="25">
        <v>43752</v>
      </c>
      <c r="J186" t="s">
        <v>88</v>
      </c>
      <c r="K186" t="s">
        <v>89</v>
      </c>
      <c r="L186" t="s">
        <v>90</v>
      </c>
      <c r="M186" t="s">
        <v>91</v>
      </c>
      <c r="N186">
        <v>13.6</v>
      </c>
      <c r="P186" t="s">
        <v>92</v>
      </c>
      <c r="Q186">
        <v>2</v>
      </c>
      <c r="R186">
        <v>13.6</v>
      </c>
      <c r="T186" t="s">
        <v>92</v>
      </c>
      <c r="U186">
        <v>2</v>
      </c>
    </row>
    <row r="187" spans="1:21" x14ac:dyDescent="0.35">
      <c r="A187" t="s">
        <v>80</v>
      </c>
      <c r="B187" t="s">
        <v>81</v>
      </c>
      <c r="C187" t="s">
        <v>82</v>
      </c>
      <c r="D187" t="s">
        <v>83</v>
      </c>
      <c r="E187" t="s">
        <v>84</v>
      </c>
      <c r="F187" t="s">
        <v>85</v>
      </c>
      <c r="G187" t="s">
        <v>86</v>
      </c>
      <c r="H187" t="s">
        <v>123</v>
      </c>
      <c r="I187" s="25">
        <v>44327</v>
      </c>
      <c r="J187" t="s">
        <v>88</v>
      </c>
      <c r="K187" t="s">
        <v>89</v>
      </c>
      <c r="L187" t="s">
        <v>90</v>
      </c>
      <c r="M187" t="s">
        <v>91</v>
      </c>
      <c r="N187">
        <v>12.6</v>
      </c>
      <c r="P187" t="s">
        <v>92</v>
      </c>
      <c r="Q187">
        <v>2</v>
      </c>
      <c r="R187">
        <v>12.6</v>
      </c>
      <c r="T187" t="s">
        <v>92</v>
      </c>
      <c r="U187">
        <v>2</v>
      </c>
    </row>
    <row r="188" spans="1:21" x14ac:dyDescent="0.35">
      <c r="A188" t="s">
        <v>80</v>
      </c>
      <c r="B188" t="s">
        <v>81</v>
      </c>
      <c r="C188" t="s">
        <v>82</v>
      </c>
      <c r="D188" t="s">
        <v>83</v>
      </c>
      <c r="E188" t="s">
        <v>84</v>
      </c>
      <c r="F188" t="s">
        <v>85</v>
      </c>
      <c r="G188" t="s">
        <v>86</v>
      </c>
      <c r="H188" t="s">
        <v>124</v>
      </c>
      <c r="I188" s="25">
        <v>45246</v>
      </c>
      <c r="J188" t="s">
        <v>88</v>
      </c>
      <c r="K188" t="s">
        <v>89</v>
      </c>
      <c r="L188" t="s">
        <v>90</v>
      </c>
      <c r="M188" t="s">
        <v>91</v>
      </c>
      <c r="N188">
        <v>13.8</v>
      </c>
      <c r="P188" t="s">
        <v>92</v>
      </c>
      <c r="Q188">
        <v>2</v>
      </c>
      <c r="R188">
        <v>13.8</v>
      </c>
      <c r="T188" t="s">
        <v>92</v>
      </c>
      <c r="U188">
        <v>2</v>
      </c>
    </row>
    <row r="189" spans="1:21" x14ac:dyDescent="0.35">
      <c r="A189" t="s">
        <v>80</v>
      </c>
      <c r="B189" t="s">
        <v>81</v>
      </c>
      <c r="C189" t="s">
        <v>82</v>
      </c>
      <c r="D189" t="s">
        <v>83</v>
      </c>
      <c r="E189" t="s">
        <v>84</v>
      </c>
      <c r="F189" t="s">
        <v>85</v>
      </c>
      <c r="G189" t="s">
        <v>86</v>
      </c>
      <c r="H189" t="s">
        <v>125</v>
      </c>
      <c r="I189" s="25">
        <v>42865</v>
      </c>
      <c r="J189" t="s">
        <v>88</v>
      </c>
      <c r="K189" t="s">
        <v>89</v>
      </c>
      <c r="L189" t="s">
        <v>90</v>
      </c>
      <c r="M189" t="s">
        <v>91</v>
      </c>
      <c r="N189">
        <v>15.4</v>
      </c>
      <c r="P189" t="s">
        <v>92</v>
      </c>
      <c r="Q189">
        <v>2</v>
      </c>
      <c r="R189">
        <v>15.4</v>
      </c>
      <c r="T189" t="s">
        <v>92</v>
      </c>
      <c r="U189">
        <v>2</v>
      </c>
    </row>
    <row r="190" spans="1:21" x14ac:dyDescent="0.35">
      <c r="A190" t="s">
        <v>80</v>
      </c>
      <c r="B190" t="s">
        <v>81</v>
      </c>
      <c r="C190" t="s">
        <v>82</v>
      </c>
      <c r="D190" t="s">
        <v>83</v>
      </c>
      <c r="E190" t="s">
        <v>84</v>
      </c>
      <c r="F190" t="s">
        <v>85</v>
      </c>
      <c r="G190" t="s">
        <v>86</v>
      </c>
      <c r="H190" t="s">
        <v>108</v>
      </c>
      <c r="I190" s="25">
        <v>43963</v>
      </c>
      <c r="J190" t="s">
        <v>88</v>
      </c>
      <c r="K190" t="s">
        <v>89</v>
      </c>
      <c r="L190" t="s">
        <v>90</v>
      </c>
      <c r="M190" t="s">
        <v>91</v>
      </c>
      <c r="N190">
        <v>7.82</v>
      </c>
      <c r="P190" t="s">
        <v>92</v>
      </c>
      <c r="Q190">
        <v>2</v>
      </c>
      <c r="R190">
        <v>7.82</v>
      </c>
      <c r="T190" t="s">
        <v>92</v>
      </c>
      <c r="U190">
        <v>2</v>
      </c>
    </row>
    <row r="191" spans="1:21" x14ac:dyDescent="0.35">
      <c r="A191" t="s">
        <v>80</v>
      </c>
      <c r="B191" t="s">
        <v>81</v>
      </c>
      <c r="C191" t="s">
        <v>82</v>
      </c>
      <c r="D191" t="s">
        <v>83</v>
      </c>
      <c r="E191" t="s">
        <v>84</v>
      </c>
      <c r="F191" t="s">
        <v>85</v>
      </c>
      <c r="G191" t="s">
        <v>86</v>
      </c>
      <c r="H191" t="s">
        <v>126</v>
      </c>
      <c r="I191" s="25">
        <v>44642</v>
      </c>
      <c r="J191" t="s">
        <v>88</v>
      </c>
      <c r="K191" t="s">
        <v>89</v>
      </c>
      <c r="L191" t="s">
        <v>90</v>
      </c>
      <c r="M191" t="s">
        <v>91</v>
      </c>
      <c r="N191">
        <v>13.2</v>
      </c>
      <c r="P191" t="s">
        <v>92</v>
      </c>
      <c r="Q191">
        <v>2</v>
      </c>
      <c r="R191">
        <v>13.2</v>
      </c>
      <c r="T191" t="s">
        <v>92</v>
      </c>
      <c r="U191">
        <v>2</v>
      </c>
    </row>
    <row r="192" spans="1:21" x14ac:dyDescent="0.35">
      <c r="A192" t="s">
        <v>80</v>
      </c>
      <c r="B192" t="s">
        <v>81</v>
      </c>
      <c r="C192" t="s">
        <v>82</v>
      </c>
      <c r="D192" t="s">
        <v>83</v>
      </c>
      <c r="E192" t="s">
        <v>84</v>
      </c>
      <c r="F192" t="s">
        <v>85</v>
      </c>
      <c r="G192" t="s">
        <v>86</v>
      </c>
      <c r="H192" t="s">
        <v>127</v>
      </c>
      <c r="I192" s="25">
        <v>44671</v>
      </c>
      <c r="J192" t="s">
        <v>88</v>
      </c>
      <c r="K192" t="s">
        <v>89</v>
      </c>
      <c r="L192" t="s">
        <v>90</v>
      </c>
      <c r="M192" t="s">
        <v>91</v>
      </c>
      <c r="N192">
        <v>13.7</v>
      </c>
      <c r="P192" t="s">
        <v>92</v>
      </c>
      <c r="Q192">
        <v>2</v>
      </c>
      <c r="R192">
        <v>13.7</v>
      </c>
      <c r="T192" t="s">
        <v>92</v>
      </c>
      <c r="U192">
        <v>2</v>
      </c>
    </row>
    <row r="193" spans="1:21" x14ac:dyDescent="0.35">
      <c r="A193" t="s">
        <v>80</v>
      </c>
      <c r="B193" t="s">
        <v>81</v>
      </c>
      <c r="C193" t="s">
        <v>82</v>
      </c>
      <c r="D193" t="s">
        <v>83</v>
      </c>
      <c r="E193" t="s">
        <v>84</v>
      </c>
      <c r="F193" t="s">
        <v>85</v>
      </c>
      <c r="G193" t="s">
        <v>86</v>
      </c>
      <c r="H193" t="s">
        <v>128</v>
      </c>
      <c r="I193" s="25">
        <v>45050</v>
      </c>
      <c r="J193" t="s">
        <v>88</v>
      </c>
      <c r="K193" t="s">
        <v>89</v>
      </c>
      <c r="L193" t="s">
        <v>90</v>
      </c>
      <c r="M193" t="s">
        <v>91</v>
      </c>
      <c r="N193">
        <v>12.9</v>
      </c>
      <c r="P193" t="s">
        <v>92</v>
      </c>
      <c r="Q193">
        <v>2</v>
      </c>
      <c r="R193">
        <v>12.9</v>
      </c>
      <c r="T193" t="s">
        <v>92</v>
      </c>
      <c r="U193">
        <v>2</v>
      </c>
    </row>
    <row r="194" spans="1:21" x14ac:dyDescent="0.35">
      <c r="A194" t="s">
        <v>80</v>
      </c>
      <c r="B194" t="s">
        <v>81</v>
      </c>
      <c r="C194" t="s">
        <v>82</v>
      </c>
      <c r="D194" t="s">
        <v>83</v>
      </c>
      <c r="E194" t="s">
        <v>84</v>
      </c>
      <c r="F194" t="s">
        <v>85</v>
      </c>
      <c r="G194" t="s">
        <v>86</v>
      </c>
      <c r="H194" t="s">
        <v>129</v>
      </c>
      <c r="I194" s="25">
        <v>45197</v>
      </c>
      <c r="J194" t="s">
        <v>88</v>
      </c>
      <c r="K194" t="s">
        <v>89</v>
      </c>
      <c r="L194" t="s">
        <v>90</v>
      </c>
      <c r="M194" t="s">
        <v>91</v>
      </c>
      <c r="N194">
        <v>11.7</v>
      </c>
      <c r="P194" t="s">
        <v>92</v>
      </c>
      <c r="Q194">
        <v>2</v>
      </c>
      <c r="R194">
        <v>11.7</v>
      </c>
      <c r="T194" t="s">
        <v>92</v>
      </c>
      <c r="U194">
        <v>2</v>
      </c>
    </row>
    <row r="195" spans="1:21" x14ac:dyDescent="0.35">
      <c r="A195" t="s">
        <v>80</v>
      </c>
      <c r="B195" t="s">
        <v>81</v>
      </c>
      <c r="C195" t="s">
        <v>82</v>
      </c>
      <c r="D195" t="s">
        <v>83</v>
      </c>
      <c r="E195" t="s">
        <v>84</v>
      </c>
      <c r="F195" t="s">
        <v>85</v>
      </c>
      <c r="G195" t="s">
        <v>86</v>
      </c>
      <c r="H195" t="s">
        <v>130</v>
      </c>
      <c r="I195" s="25">
        <v>45371</v>
      </c>
      <c r="J195" t="s">
        <v>88</v>
      </c>
      <c r="K195" t="s">
        <v>89</v>
      </c>
      <c r="L195" t="s">
        <v>90</v>
      </c>
      <c r="M195" t="s">
        <v>91</v>
      </c>
      <c r="N195">
        <v>12.6</v>
      </c>
      <c r="P195" t="s">
        <v>92</v>
      </c>
      <c r="Q195">
        <v>2</v>
      </c>
      <c r="R195">
        <v>12.6</v>
      </c>
      <c r="T195" t="s">
        <v>92</v>
      </c>
      <c r="U195">
        <v>2</v>
      </c>
    </row>
    <row r="196" spans="1:21" x14ac:dyDescent="0.35">
      <c r="A196" t="s">
        <v>80</v>
      </c>
      <c r="B196" t="s">
        <v>81</v>
      </c>
      <c r="C196" t="s">
        <v>82</v>
      </c>
      <c r="D196" t="s">
        <v>83</v>
      </c>
      <c r="E196" t="s">
        <v>84</v>
      </c>
      <c r="F196" t="s">
        <v>85</v>
      </c>
      <c r="G196" t="s">
        <v>86</v>
      </c>
      <c r="H196">
        <v>1076583</v>
      </c>
      <c r="I196" s="25">
        <v>42321</v>
      </c>
      <c r="J196" t="s">
        <v>131</v>
      </c>
      <c r="K196" t="s">
        <v>89</v>
      </c>
      <c r="L196" t="s">
        <v>90</v>
      </c>
      <c r="M196" t="s">
        <v>91</v>
      </c>
      <c r="N196">
        <v>10</v>
      </c>
      <c r="R196">
        <v>10</v>
      </c>
    </row>
    <row r="197" spans="1:21" x14ac:dyDescent="0.35">
      <c r="A197" t="s">
        <v>80</v>
      </c>
      <c r="B197" t="s">
        <v>81</v>
      </c>
      <c r="C197" t="s">
        <v>82</v>
      </c>
      <c r="D197" t="s">
        <v>83</v>
      </c>
      <c r="E197" t="s">
        <v>84</v>
      </c>
      <c r="F197" t="s">
        <v>85</v>
      </c>
      <c r="G197" t="s">
        <v>86</v>
      </c>
      <c r="H197">
        <v>1037139</v>
      </c>
      <c r="I197" s="25">
        <v>42223</v>
      </c>
      <c r="J197" t="s">
        <v>131</v>
      </c>
      <c r="K197" t="s">
        <v>89</v>
      </c>
      <c r="L197" t="s">
        <v>90</v>
      </c>
      <c r="M197" t="s">
        <v>91</v>
      </c>
      <c r="N197">
        <v>20</v>
      </c>
      <c r="R197">
        <v>20</v>
      </c>
    </row>
    <row r="198" spans="1:21" x14ac:dyDescent="0.35">
      <c r="A198" t="s">
        <v>80</v>
      </c>
      <c r="B198" t="s">
        <v>81</v>
      </c>
      <c r="C198" t="s">
        <v>82</v>
      </c>
      <c r="D198" t="s">
        <v>83</v>
      </c>
      <c r="E198" t="s">
        <v>84</v>
      </c>
      <c r="F198" t="s">
        <v>85</v>
      </c>
      <c r="G198" t="s">
        <v>86</v>
      </c>
      <c r="H198">
        <v>16894</v>
      </c>
      <c r="I198" s="25">
        <v>39169</v>
      </c>
      <c r="J198" t="s">
        <v>131</v>
      </c>
      <c r="K198" t="s">
        <v>89</v>
      </c>
      <c r="L198" t="s">
        <v>90</v>
      </c>
      <c r="M198" t="s">
        <v>91</v>
      </c>
      <c r="N198">
        <v>12</v>
      </c>
      <c r="R198">
        <v>12</v>
      </c>
    </row>
    <row r="199" spans="1:21" x14ac:dyDescent="0.35">
      <c r="A199" t="s">
        <v>80</v>
      </c>
      <c r="B199" t="s">
        <v>81</v>
      </c>
      <c r="C199" t="s">
        <v>82</v>
      </c>
      <c r="D199" t="s">
        <v>83</v>
      </c>
      <c r="E199" t="s">
        <v>84</v>
      </c>
      <c r="F199" t="s">
        <v>85</v>
      </c>
      <c r="G199" t="s">
        <v>86</v>
      </c>
      <c r="H199">
        <v>195644</v>
      </c>
      <c r="I199" s="25">
        <v>39793</v>
      </c>
      <c r="J199" t="s">
        <v>88</v>
      </c>
      <c r="K199" t="s">
        <v>89</v>
      </c>
      <c r="L199" t="s">
        <v>90</v>
      </c>
      <c r="M199" t="s">
        <v>91</v>
      </c>
      <c r="N199">
        <v>13</v>
      </c>
      <c r="Q199">
        <v>0</v>
      </c>
      <c r="R199">
        <v>13</v>
      </c>
      <c r="S199">
        <v>13</v>
      </c>
    </row>
    <row r="200" spans="1:21" x14ac:dyDescent="0.35">
      <c r="A200" t="s">
        <v>80</v>
      </c>
      <c r="B200" t="s">
        <v>81</v>
      </c>
      <c r="C200" t="s">
        <v>82</v>
      </c>
      <c r="D200" t="s">
        <v>83</v>
      </c>
      <c r="E200" t="s">
        <v>84</v>
      </c>
      <c r="F200" t="s">
        <v>85</v>
      </c>
      <c r="G200" t="s">
        <v>86</v>
      </c>
      <c r="H200">
        <v>252496</v>
      </c>
      <c r="I200" s="25">
        <v>39940</v>
      </c>
      <c r="J200" t="s">
        <v>131</v>
      </c>
      <c r="K200" t="s">
        <v>89</v>
      </c>
      <c r="L200" t="s">
        <v>90</v>
      </c>
      <c r="M200" t="s">
        <v>91</v>
      </c>
      <c r="N200">
        <v>16</v>
      </c>
      <c r="Q200">
        <v>0</v>
      </c>
      <c r="R200">
        <v>16</v>
      </c>
      <c r="S200">
        <v>16</v>
      </c>
    </row>
    <row r="201" spans="1:21" x14ac:dyDescent="0.35">
      <c r="A201" t="s">
        <v>80</v>
      </c>
      <c r="B201" t="s">
        <v>81</v>
      </c>
      <c r="C201" t="s">
        <v>82</v>
      </c>
      <c r="D201" t="s">
        <v>83</v>
      </c>
      <c r="E201" t="s">
        <v>84</v>
      </c>
      <c r="F201" t="s">
        <v>85</v>
      </c>
      <c r="G201" t="s">
        <v>86</v>
      </c>
      <c r="H201">
        <v>402684</v>
      </c>
      <c r="I201" s="25">
        <v>40304</v>
      </c>
      <c r="J201" t="s">
        <v>131</v>
      </c>
      <c r="K201" t="s">
        <v>89</v>
      </c>
      <c r="L201" t="s">
        <v>90</v>
      </c>
      <c r="M201" t="s">
        <v>91</v>
      </c>
      <c r="N201">
        <v>13</v>
      </c>
      <c r="Q201">
        <v>0</v>
      </c>
      <c r="R201">
        <v>13</v>
      </c>
      <c r="S201">
        <v>13</v>
      </c>
    </row>
    <row r="202" spans="1:21" x14ac:dyDescent="0.35">
      <c r="A202" t="s">
        <v>80</v>
      </c>
      <c r="B202" t="s">
        <v>81</v>
      </c>
      <c r="C202" t="s">
        <v>82</v>
      </c>
      <c r="D202" t="s">
        <v>83</v>
      </c>
      <c r="E202" t="s">
        <v>84</v>
      </c>
      <c r="F202" t="s">
        <v>85</v>
      </c>
      <c r="G202" t="s">
        <v>86</v>
      </c>
      <c r="H202">
        <v>718647</v>
      </c>
      <c r="I202" s="25">
        <v>41312</v>
      </c>
      <c r="J202" t="s">
        <v>131</v>
      </c>
      <c r="K202" t="s">
        <v>89</v>
      </c>
      <c r="L202" t="s">
        <v>90</v>
      </c>
      <c r="M202" t="s">
        <v>91</v>
      </c>
      <c r="N202">
        <v>12</v>
      </c>
      <c r="R202">
        <v>12</v>
      </c>
    </row>
    <row r="203" spans="1:21" x14ac:dyDescent="0.35">
      <c r="A203" t="s">
        <v>80</v>
      </c>
      <c r="B203" t="s">
        <v>81</v>
      </c>
      <c r="C203" t="s">
        <v>82</v>
      </c>
      <c r="D203" t="s">
        <v>83</v>
      </c>
      <c r="E203" t="s">
        <v>84</v>
      </c>
      <c r="F203" t="s">
        <v>85</v>
      </c>
      <c r="G203" t="s">
        <v>86</v>
      </c>
      <c r="H203">
        <v>83333</v>
      </c>
      <c r="I203" s="25">
        <v>39428</v>
      </c>
      <c r="J203" t="s">
        <v>131</v>
      </c>
      <c r="K203" t="s">
        <v>89</v>
      </c>
      <c r="L203" t="s">
        <v>90</v>
      </c>
      <c r="M203" t="s">
        <v>91</v>
      </c>
      <c r="N203">
        <v>13</v>
      </c>
      <c r="R203">
        <v>13</v>
      </c>
    </row>
    <row r="204" spans="1:21" x14ac:dyDescent="0.35">
      <c r="A204" t="s">
        <v>80</v>
      </c>
      <c r="B204" t="s">
        <v>81</v>
      </c>
      <c r="C204" t="s">
        <v>82</v>
      </c>
      <c r="D204" t="s">
        <v>83</v>
      </c>
      <c r="E204" t="s">
        <v>84</v>
      </c>
      <c r="F204" t="s">
        <v>85</v>
      </c>
      <c r="G204" t="s">
        <v>86</v>
      </c>
      <c r="H204">
        <v>844352</v>
      </c>
      <c r="I204" s="25">
        <v>41705</v>
      </c>
      <c r="J204" t="s">
        <v>131</v>
      </c>
      <c r="K204" t="s">
        <v>89</v>
      </c>
      <c r="L204" t="s">
        <v>90</v>
      </c>
      <c r="M204" t="s">
        <v>91</v>
      </c>
      <c r="N204">
        <v>12</v>
      </c>
      <c r="R204">
        <v>12</v>
      </c>
    </row>
    <row r="205" spans="1:21" x14ac:dyDescent="0.35">
      <c r="A205" t="s">
        <v>80</v>
      </c>
      <c r="B205" t="s">
        <v>81</v>
      </c>
      <c r="C205" t="s">
        <v>82</v>
      </c>
      <c r="D205" t="s">
        <v>83</v>
      </c>
      <c r="E205" t="s">
        <v>84</v>
      </c>
      <c r="F205" t="s">
        <v>85</v>
      </c>
      <c r="G205" t="s">
        <v>86</v>
      </c>
      <c r="H205">
        <v>936438</v>
      </c>
      <c r="I205" s="25">
        <v>41957</v>
      </c>
      <c r="J205" t="s">
        <v>131</v>
      </c>
      <c r="K205" t="s">
        <v>89</v>
      </c>
      <c r="L205" t="s">
        <v>90</v>
      </c>
      <c r="M205" t="s">
        <v>91</v>
      </c>
      <c r="N205">
        <v>10</v>
      </c>
      <c r="R205">
        <v>10</v>
      </c>
    </row>
    <row r="206" spans="1:21" x14ac:dyDescent="0.35">
      <c r="A206" t="s">
        <v>80</v>
      </c>
      <c r="B206" t="s">
        <v>81</v>
      </c>
      <c r="C206" t="s">
        <v>82</v>
      </c>
      <c r="D206" t="s">
        <v>83</v>
      </c>
      <c r="E206" t="s">
        <v>84</v>
      </c>
      <c r="F206" t="s">
        <v>85</v>
      </c>
      <c r="G206" t="s">
        <v>86</v>
      </c>
      <c r="H206">
        <v>369678</v>
      </c>
      <c r="I206" s="25">
        <v>40220</v>
      </c>
      <c r="J206" t="s">
        <v>131</v>
      </c>
      <c r="K206" t="s">
        <v>89</v>
      </c>
      <c r="L206" t="s">
        <v>90</v>
      </c>
      <c r="M206" t="s">
        <v>91</v>
      </c>
      <c r="N206">
        <v>13</v>
      </c>
      <c r="Q206">
        <v>0</v>
      </c>
      <c r="R206">
        <v>13</v>
      </c>
      <c r="S206">
        <v>13</v>
      </c>
    </row>
    <row r="207" spans="1:21" x14ac:dyDescent="0.35">
      <c r="A207" t="s">
        <v>80</v>
      </c>
      <c r="B207" t="s">
        <v>81</v>
      </c>
      <c r="C207" t="s">
        <v>82</v>
      </c>
      <c r="D207" t="s">
        <v>83</v>
      </c>
      <c r="E207" t="s">
        <v>84</v>
      </c>
      <c r="F207" t="s">
        <v>85</v>
      </c>
      <c r="G207" t="s">
        <v>86</v>
      </c>
      <c r="H207">
        <v>452084</v>
      </c>
      <c r="I207" s="25">
        <v>40431</v>
      </c>
      <c r="J207" t="s">
        <v>131</v>
      </c>
      <c r="K207" t="s">
        <v>89</v>
      </c>
      <c r="L207" t="s">
        <v>90</v>
      </c>
      <c r="M207" t="s">
        <v>91</v>
      </c>
      <c r="N207">
        <v>13</v>
      </c>
      <c r="Q207">
        <v>0</v>
      </c>
      <c r="R207">
        <v>13</v>
      </c>
      <c r="S207">
        <v>13</v>
      </c>
    </row>
    <row r="208" spans="1:21" x14ac:dyDescent="0.35">
      <c r="A208" t="s">
        <v>80</v>
      </c>
      <c r="B208" t="s">
        <v>81</v>
      </c>
      <c r="C208" t="s">
        <v>82</v>
      </c>
      <c r="D208" t="s">
        <v>83</v>
      </c>
      <c r="E208" t="s">
        <v>84</v>
      </c>
      <c r="F208" t="s">
        <v>85</v>
      </c>
      <c r="G208" t="s">
        <v>86</v>
      </c>
      <c r="H208">
        <v>687112</v>
      </c>
      <c r="I208" s="25">
        <v>41221</v>
      </c>
      <c r="J208" t="s">
        <v>131</v>
      </c>
      <c r="K208" t="s">
        <v>89</v>
      </c>
      <c r="L208" t="s">
        <v>90</v>
      </c>
      <c r="M208" t="s">
        <v>91</v>
      </c>
      <c r="N208">
        <v>12</v>
      </c>
      <c r="R208">
        <v>12</v>
      </c>
    </row>
    <row r="209" spans="1:19" x14ac:dyDescent="0.35">
      <c r="A209" t="s">
        <v>80</v>
      </c>
      <c r="B209" t="s">
        <v>81</v>
      </c>
      <c r="C209" t="s">
        <v>82</v>
      </c>
      <c r="D209" t="s">
        <v>83</v>
      </c>
      <c r="E209" t="s">
        <v>84</v>
      </c>
      <c r="F209" t="s">
        <v>85</v>
      </c>
      <c r="G209" t="s">
        <v>86</v>
      </c>
      <c r="H209">
        <v>783665</v>
      </c>
      <c r="I209" s="25">
        <v>41509</v>
      </c>
      <c r="J209" t="s">
        <v>131</v>
      </c>
      <c r="K209" t="s">
        <v>89</v>
      </c>
      <c r="L209" t="s">
        <v>90</v>
      </c>
      <c r="M209" t="s">
        <v>91</v>
      </c>
      <c r="N209">
        <v>13</v>
      </c>
      <c r="R209">
        <v>13</v>
      </c>
    </row>
    <row r="210" spans="1:19" x14ac:dyDescent="0.35">
      <c r="A210" t="s">
        <v>80</v>
      </c>
      <c r="B210" t="s">
        <v>81</v>
      </c>
      <c r="C210" t="s">
        <v>82</v>
      </c>
      <c r="D210" t="s">
        <v>83</v>
      </c>
      <c r="E210" t="s">
        <v>84</v>
      </c>
      <c r="F210" t="s">
        <v>85</v>
      </c>
      <c r="G210" t="s">
        <v>86</v>
      </c>
      <c r="H210">
        <v>966290</v>
      </c>
      <c r="I210" s="25">
        <v>42041</v>
      </c>
      <c r="J210" t="s">
        <v>131</v>
      </c>
      <c r="K210" t="s">
        <v>89</v>
      </c>
      <c r="L210" t="s">
        <v>90</v>
      </c>
      <c r="M210" t="s">
        <v>91</v>
      </c>
      <c r="N210">
        <v>11</v>
      </c>
      <c r="R210">
        <v>11</v>
      </c>
    </row>
    <row r="211" spans="1:19" x14ac:dyDescent="0.35">
      <c r="A211" t="s">
        <v>80</v>
      </c>
      <c r="B211" t="s">
        <v>81</v>
      </c>
      <c r="C211" t="s">
        <v>82</v>
      </c>
      <c r="D211" t="s">
        <v>83</v>
      </c>
      <c r="E211" t="s">
        <v>84</v>
      </c>
      <c r="F211" t="s">
        <v>85</v>
      </c>
      <c r="G211" t="s">
        <v>86</v>
      </c>
      <c r="H211">
        <v>867426</v>
      </c>
      <c r="I211" s="25">
        <v>41775</v>
      </c>
      <c r="J211" t="s">
        <v>131</v>
      </c>
      <c r="K211" t="s">
        <v>89</v>
      </c>
      <c r="L211" t="s">
        <v>90</v>
      </c>
      <c r="M211" t="s">
        <v>91</v>
      </c>
      <c r="N211">
        <v>11</v>
      </c>
      <c r="R211">
        <v>11</v>
      </c>
    </row>
    <row r="212" spans="1:19" x14ac:dyDescent="0.35">
      <c r="A212" t="s">
        <v>80</v>
      </c>
      <c r="B212" t="s">
        <v>81</v>
      </c>
      <c r="C212" t="s">
        <v>82</v>
      </c>
      <c r="D212" t="s">
        <v>83</v>
      </c>
      <c r="E212" t="s">
        <v>84</v>
      </c>
      <c r="F212" t="s">
        <v>85</v>
      </c>
      <c r="G212" t="s">
        <v>86</v>
      </c>
      <c r="H212">
        <v>101309</v>
      </c>
      <c r="I212" s="25">
        <v>39513</v>
      </c>
      <c r="J212" t="s">
        <v>88</v>
      </c>
      <c r="K212" t="s">
        <v>89</v>
      </c>
      <c r="L212" t="s">
        <v>90</v>
      </c>
      <c r="M212" t="s">
        <v>91</v>
      </c>
      <c r="N212">
        <v>13</v>
      </c>
      <c r="Q212">
        <v>0</v>
      </c>
      <c r="R212">
        <v>13</v>
      </c>
      <c r="S212">
        <v>13</v>
      </c>
    </row>
    <row r="213" spans="1:19" x14ac:dyDescent="0.35">
      <c r="A213" t="s">
        <v>80</v>
      </c>
      <c r="B213" t="s">
        <v>81</v>
      </c>
      <c r="C213" t="s">
        <v>82</v>
      </c>
      <c r="D213" t="s">
        <v>83</v>
      </c>
      <c r="E213" t="s">
        <v>84</v>
      </c>
      <c r="F213" t="s">
        <v>85</v>
      </c>
      <c r="G213" t="s">
        <v>86</v>
      </c>
      <c r="H213">
        <v>133722</v>
      </c>
      <c r="I213" s="25">
        <v>39625</v>
      </c>
      <c r="J213" t="s">
        <v>88</v>
      </c>
      <c r="K213" t="s">
        <v>89</v>
      </c>
      <c r="L213" t="s">
        <v>90</v>
      </c>
      <c r="M213" t="s">
        <v>91</v>
      </c>
      <c r="N213">
        <v>14</v>
      </c>
      <c r="Q213">
        <v>0</v>
      </c>
      <c r="R213">
        <v>14</v>
      </c>
      <c r="S213">
        <v>14</v>
      </c>
    </row>
    <row r="214" spans="1:19" x14ac:dyDescent="0.35">
      <c r="A214" t="s">
        <v>80</v>
      </c>
      <c r="B214" t="s">
        <v>81</v>
      </c>
      <c r="C214" t="s">
        <v>82</v>
      </c>
      <c r="D214" t="s">
        <v>83</v>
      </c>
      <c r="E214" t="s">
        <v>84</v>
      </c>
      <c r="F214" t="s">
        <v>85</v>
      </c>
      <c r="G214" t="s">
        <v>86</v>
      </c>
      <c r="H214">
        <v>292090</v>
      </c>
      <c r="I214" s="25">
        <v>40031</v>
      </c>
      <c r="J214" t="s">
        <v>131</v>
      </c>
      <c r="K214" t="s">
        <v>89</v>
      </c>
      <c r="L214" t="s">
        <v>90</v>
      </c>
      <c r="M214" t="s">
        <v>91</v>
      </c>
      <c r="N214">
        <v>11</v>
      </c>
      <c r="Q214">
        <v>0</v>
      </c>
      <c r="R214">
        <v>11</v>
      </c>
      <c r="S214">
        <v>11</v>
      </c>
    </row>
    <row r="215" spans="1:19" x14ac:dyDescent="0.35">
      <c r="A215" t="s">
        <v>80</v>
      </c>
      <c r="B215" t="s">
        <v>81</v>
      </c>
      <c r="C215" t="s">
        <v>82</v>
      </c>
      <c r="D215" t="s">
        <v>83</v>
      </c>
      <c r="E215" t="s">
        <v>84</v>
      </c>
      <c r="F215" t="s">
        <v>85</v>
      </c>
      <c r="G215" t="s">
        <v>86</v>
      </c>
      <c r="H215">
        <v>751468</v>
      </c>
      <c r="I215" s="25">
        <v>41410</v>
      </c>
      <c r="J215" t="s">
        <v>131</v>
      </c>
      <c r="K215" t="s">
        <v>89</v>
      </c>
      <c r="L215" t="s">
        <v>90</v>
      </c>
      <c r="M215" t="s">
        <v>91</v>
      </c>
      <c r="N215">
        <v>13</v>
      </c>
      <c r="R215">
        <v>13</v>
      </c>
    </row>
    <row r="216" spans="1:19" x14ac:dyDescent="0.35">
      <c r="A216" t="s">
        <v>80</v>
      </c>
      <c r="B216" t="s">
        <v>81</v>
      </c>
      <c r="C216" t="s">
        <v>82</v>
      </c>
      <c r="D216" t="s">
        <v>83</v>
      </c>
      <c r="E216" t="s">
        <v>84</v>
      </c>
      <c r="F216" t="s">
        <v>85</v>
      </c>
      <c r="G216" t="s">
        <v>86</v>
      </c>
      <c r="H216">
        <v>899424</v>
      </c>
      <c r="I216" s="25">
        <v>41859</v>
      </c>
      <c r="J216" t="s">
        <v>131</v>
      </c>
      <c r="K216" t="s">
        <v>89</v>
      </c>
      <c r="L216" t="s">
        <v>90</v>
      </c>
      <c r="M216" t="s">
        <v>91</v>
      </c>
      <c r="N216">
        <v>11</v>
      </c>
      <c r="R216">
        <v>11</v>
      </c>
    </row>
    <row r="217" spans="1:19" x14ac:dyDescent="0.35">
      <c r="A217" t="s">
        <v>80</v>
      </c>
      <c r="B217" t="s">
        <v>81</v>
      </c>
      <c r="C217" t="s">
        <v>82</v>
      </c>
      <c r="D217" t="s">
        <v>83</v>
      </c>
      <c r="E217" t="s">
        <v>84</v>
      </c>
      <c r="F217" t="s">
        <v>85</v>
      </c>
      <c r="G217" t="s">
        <v>86</v>
      </c>
      <c r="H217">
        <v>1001313</v>
      </c>
      <c r="I217" s="25">
        <v>42139</v>
      </c>
      <c r="J217" t="s">
        <v>131</v>
      </c>
      <c r="K217" t="s">
        <v>89</v>
      </c>
      <c r="L217" t="s">
        <v>90</v>
      </c>
      <c r="M217" t="s">
        <v>91</v>
      </c>
      <c r="N217">
        <v>13</v>
      </c>
      <c r="R217">
        <v>13</v>
      </c>
    </row>
    <row r="218" spans="1:19" x14ac:dyDescent="0.35">
      <c r="A218" t="s">
        <v>80</v>
      </c>
      <c r="B218" t="s">
        <v>81</v>
      </c>
      <c r="C218" t="s">
        <v>82</v>
      </c>
      <c r="D218" t="s">
        <v>83</v>
      </c>
      <c r="E218" t="s">
        <v>84</v>
      </c>
      <c r="F218" t="s">
        <v>85</v>
      </c>
      <c r="G218" t="s">
        <v>86</v>
      </c>
      <c r="H218">
        <v>160967</v>
      </c>
      <c r="I218" s="25">
        <v>39701</v>
      </c>
      <c r="J218" t="s">
        <v>131</v>
      </c>
      <c r="K218" t="s">
        <v>89</v>
      </c>
      <c r="L218" t="s">
        <v>90</v>
      </c>
      <c r="M218" t="s">
        <v>91</v>
      </c>
      <c r="N218">
        <v>12</v>
      </c>
      <c r="Q218">
        <v>0</v>
      </c>
      <c r="R218">
        <v>12</v>
      </c>
      <c r="S218">
        <v>12</v>
      </c>
    </row>
    <row r="219" spans="1:19" x14ac:dyDescent="0.35">
      <c r="A219" t="s">
        <v>80</v>
      </c>
      <c r="B219" t="s">
        <v>81</v>
      </c>
      <c r="C219" t="s">
        <v>82</v>
      </c>
      <c r="D219" t="s">
        <v>83</v>
      </c>
      <c r="E219" t="s">
        <v>84</v>
      </c>
      <c r="F219" t="s">
        <v>85</v>
      </c>
      <c r="G219" t="s">
        <v>86</v>
      </c>
      <c r="H219">
        <v>216509</v>
      </c>
      <c r="I219" s="25">
        <v>39856</v>
      </c>
      <c r="J219" t="s">
        <v>131</v>
      </c>
      <c r="K219" t="s">
        <v>89</v>
      </c>
      <c r="L219" t="s">
        <v>90</v>
      </c>
      <c r="M219" t="s">
        <v>91</v>
      </c>
      <c r="N219">
        <v>14</v>
      </c>
      <c r="Q219">
        <v>0</v>
      </c>
      <c r="R219">
        <v>14</v>
      </c>
      <c r="S219">
        <v>14</v>
      </c>
    </row>
    <row r="220" spans="1:19" x14ac:dyDescent="0.35">
      <c r="A220" t="s">
        <v>80</v>
      </c>
      <c r="B220" t="s">
        <v>81</v>
      </c>
      <c r="C220" t="s">
        <v>82</v>
      </c>
      <c r="D220" t="s">
        <v>83</v>
      </c>
      <c r="E220" t="s">
        <v>84</v>
      </c>
      <c r="F220" t="s">
        <v>85</v>
      </c>
      <c r="G220" t="s">
        <v>86</v>
      </c>
      <c r="H220">
        <v>33058</v>
      </c>
      <c r="I220" s="25">
        <v>39246</v>
      </c>
      <c r="J220" t="s">
        <v>131</v>
      </c>
      <c r="K220" t="s">
        <v>89</v>
      </c>
      <c r="L220" t="s">
        <v>90</v>
      </c>
      <c r="M220" t="s">
        <v>91</v>
      </c>
      <c r="N220">
        <v>24</v>
      </c>
      <c r="R220">
        <v>24</v>
      </c>
    </row>
    <row r="221" spans="1:19" x14ac:dyDescent="0.35">
      <c r="A221" t="s">
        <v>80</v>
      </c>
      <c r="B221" t="s">
        <v>81</v>
      </c>
      <c r="C221" t="s">
        <v>82</v>
      </c>
      <c r="D221" t="s">
        <v>83</v>
      </c>
      <c r="E221" t="s">
        <v>84</v>
      </c>
      <c r="F221" t="s">
        <v>85</v>
      </c>
      <c r="G221" t="s">
        <v>86</v>
      </c>
      <c r="H221">
        <v>332966</v>
      </c>
      <c r="I221" s="25">
        <v>40121</v>
      </c>
      <c r="J221" t="s">
        <v>131</v>
      </c>
      <c r="K221" t="s">
        <v>89</v>
      </c>
      <c r="L221" t="s">
        <v>90</v>
      </c>
      <c r="M221" t="s">
        <v>91</v>
      </c>
      <c r="N221">
        <v>10</v>
      </c>
      <c r="Q221">
        <v>0</v>
      </c>
      <c r="R221">
        <v>10</v>
      </c>
      <c r="S221">
        <v>10</v>
      </c>
    </row>
    <row r="222" spans="1:19" x14ac:dyDescent="0.35">
      <c r="A222" t="s">
        <v>80</v>
      </c>
      <c r="B222" t="s">
        <v>81</v>
      </c>
      <c r="C222" t="s">
        <v>82</v>
      </c>
      <c r="D222" t="s">
        <v>83</v>
      </c>
      <c r="E222" t="s">
        <v>84</v>
      </c>
      <c r="F222" t="s">
        <v>85</v>
      </c>
      <c r="G222" t="s">
        <v>86</v>
      </c>
      <c r="H222">
        <v>49421</v>
      </c>
      <c r="I222" s="25">
        <v>39304</v>
      </c>
      <c r="J222" t="s">
        <v>131</v>
      </c>
      <c r="K222" t="s">
        <v>89</v>
      </c>
      <c r="L222" t="s">
        <v>90</v>
      </c>
      <c r="M222" t="s">
        <v>91</v>
      </c>
      <c r="N222">
        <v>64</v>
      </c>
      <c r="R222">
        <v>64</v>
      </c>
    </row>
    <row r="223" spans="1:19" x14ac:dyDescent="0.35">
      <c r="A223" t="s">
        <v>80</v>
      </c>
      <c r="B223" t="s">
        <v>81</v>
      </c>
      <c r="C223" t="s">
        <v>82</v>
      </c>
      <c r="D223" t="s">
        <v>83</v>
      </c>
      <c r="E223" t="s">
        <v>84</v>
      </c>
      <c r="F223" t="s">
        <v>85</v>
      </c>
      <c r="G223" t="s">
        <v>86</v>
      </c>
      <c r="H223">
        <v>524146</v>
      </c>
      <c r="I223" s="25">
        <v>40676</v>
      </c>
      <c r="J223" t="s">
        <v>131</v>
      </c>
      <c r="K223" t="s">
        <v>89</v>
      </c>
      <c r="L223" t="s">
        <v>90</v>
      </c>
      <c r="M223" t="s">
        <v>91</v>
      </c>
      <c r="N223">
        <v>14</v>
      </c>
      <c r="Q223">
        <v>0</v>
      </c>
      <c r="R223">
        <v>14</v>
      </c>
      <c r="S223">
        <v>14</v>
      </c>
    </row>
    <row r="224" spans="1:19" x14ac:dyDescent="0.35">
      <c r="A224" t="s">
        <v>80</v>
      </c>
      <c r="B224" t="s">
        <v>81</v>
      </c>
      <c r="C224" t="s">
        <v>82</v>
      </c>
      <c r="D224" t="s">
        <v>83</v>
      </c>
      <c r="E224" t="s">
        <v>84</v>
      </c>
      <c r="F224" t="s">
        <v>85</v>
      </c>
      <c r="G224" t="s">
        <v>86</v>
      </c>
      <c r="H224">
        <v>629512</v>
      </c>
      <c r="I224" s="25">
        <v>41046</v>
      </c>
      <c r="J224" t="s">
        <v>131</v>
      </c>
      <c r="K224" t="s">
        <v>89</v>
      </c>
      <c r="L224" t="s">
        <v>90</v>
      </c>
      <c r="M224" t="s">
        <v>91</v>
      </c>
      <c r="N224">
        <v>13</v>
      </c>
      <c r="R224">
        <v>13</v>
      </c>
    </row>
    <row r="225" spans="1:21" x14ac:dyDescent="0.35">
      <c r="A225" t="s">
        <v>80</v>
      </c>
      <c r="B225" t="s">
        <v>81</v>
      </c>
      <c r="C225" t="s">
        <v>82</v>
      </c>
      <c r="D225" t="s">
        <v>83</v>
      </c>
      <c r="E225" t="s">
        <v>84</v>
      </c>
      <c r="F225" t="s">
        <v>85</v>
      </c>
      <c r="G225" t="s">
        <v>86</v>
      </c>
      <c r="H225">
        <v>810924</v>
      </c>
      <c r="I225" s="25">
        <v>41593</v>
      </c>
      <c r="J225" t="s">
        <v>131</v>
      </c>
      <c r="K225" t="s">
        <v>89</v>
      </c>
      <c r="L225" t="s">
        <v>90</v>
      </c>
      <c r="M225" t="s">
        <v>91</v>
      </c>
      <c r="N225">
        <v>12</v>
      </c>
      <c r="R225">
        <v>12</v>
      </c>
    </row>
    <row r="226" spans="1:21" x14ac:dyDescent="0.35">
      <c r="A226" t="s">
        <v>132</v>
      </c>
      <c r="B226" t="s">
        <v>133</v>
      </c>
      <c r="C226" t="s">
        <v>82</v>
      </c>
      <c r="D226" t="s">
        <v>134</v>
      </c>
      <c r="E226" t="s">
        <v>135</v>
      </c>
      <c r="F226" t="s">
        <v>85</v>
      </c>
      <c r="G226" t="s">
        <v>136</v>
      </c>
      <c r="H226">
        <v>7530191</v>
      </c>
      <c r="I226" s="25">
        <v>39100</v>
      </c>
      <c r="J226" t="s">
        <v>131</v>
      </c>
      <c r="K226" t="s">
        <v>89</v>
      </c>
      <c r="L226" t="s">
        <v>90</v>
      </c>
      <c r="M226" t="s">
        <v>91</v>
      </c>
      <c r="N226">
        <v>15.9</v>
      </c>
      <c r="O226" t="s">
        <v>137</v>
      </c>
      <c r="P226">
        <v>15.9</v>
      </c>
      <c r="Q226">
        <v>2</v>
      </c>
      <c r="R226">
        <v>7.95</v>
      </c>
      <c r="S226" t="s">
        <v>138</v>
      </c>
      <c r="T226" t="s">
        <v>137</v>
      </c>
      <c r="U226">
        <v>15.9</v>
      </c>
    </row>
    <row r="227" spans="1:21" x14ac:dyDescent="0.35">
      <c r="A227" t="s">
        <v>132</v>
      </c>
      <c r="B227" t="s">
        <v>133</v>
      </c>
      <c r="C227" t="s">
        <v>82</v>
      </c>
      <c r="D227" t="s">
        <v>134</v>
      </c>
      <c r="E227" t="s">
        <v>135</v>
      </c>
      <c r="F227" t="s">
        <v>85</v>
      </c>
      <c r="G227" t="s">
        <v>136</v>
      </c>
      <c r="H227">
        <v>8530612</v>
      </c>
      <c r="I227" s="25">
        <v>39513</v>
      </c>
      <c r="J227" t="s">
        <v>131</v>
      </c>
      <c r="K227" t="s">
        <v>89</v>
      </c>
      <c r="L227" t="s">
        <v>90</v>
      </c>
      <c r="M227" t="s">
        <v>91</v>
      </c>
      <c r="N227">
        <v>13.1</v>
      </c>
      <c r="O227" t="s">
        <v>92</v>
      </c>
      <c r="P227">
        <v>13.1</v>
      </c>
      <c r="Q227">
        <v>2</v>
      </c>
      <c r="R227">
        <v>13.1</v>
      </c>
      <c r="S227">
        <v>13.1</v>
      </c>
      <c r="T227" t="s">
        <v>92</v>
      </c>
      <c r="U227">
        <v>2</v>
      </c>
    </row>
    <row r="228" spans="1:21" x14ac:dyDescent="0.35">
      <c r="A228" t="s">
        <v>132</v>
      </c>
      <c r="B228" t="s">
        <v>133</v>
      </c>
      <c r="C228" t="s">
        <v>82</v>
      </c>
      <c r="D228" t="s">
        <v>134</v>
      </c>
      <c r="E228" t="s">
        <v>135</v>
      </c>
      <c r="F228" t="s">
        <v>85</v>
      </c>
      <c r="G228" t="s">
        <v>136</v>
      </c>
      <c r="H228">
        <v>7531431</v>
      </c>
      <c r="I228" s="25">
        <v>39282</v>
      </c>
      <c r="J228" t="s">
        <v>131</v>
      </c>
      <c r="K228" t="s">
        <v>89</v>
      </c>
      <c r="L228" t="s">
        <v>90</v>
      </c>
      <c r="M228" t="s">
        <v>91</v>
      </c>
      <c r="N228">
        <v>12.8</v>
      </c>
      <c r="O228" t="s">
        <v>92</v>
      </c>
      <c r="P228">
        <v>12.8</v>
      </c>
      <c r="Q228">
        <v>2</v>
      </c>
      <c r="R228">
        <v>12.8</v>
      </c>
      <c r="S228">
        <v>12.8</v>
      </c>
      <c r="T228" t="s">
        <v>92</v>
      </c>
      <c r="U228">
        <v>2</v>
      </c>
    </row>
    <row r="229" spans="1:21" x14ac:dyDescent="0.35">
      <c r="A229" t="s">
        <v>132</v>
      </c>
      <c r="B229" t="s">
        <v>133</v>
      </c>
      <c r="C229" t="s">
        <v>82</v>
      </c>
      <c r="D229" t="s">
        <v>134</v>
      </c>
      <c r="E229" t="s">
        <v>135</v>
      </c>
      <c r="F229" t="s">
        <v>85</v>
      </c>
      <c r="G229" t="s">
        <v>136</v>
      </c>
      <c r="H229">
        <v>8530801</v>
      </c>
      <c r="I229" s="25">
        <v>39541</v>
      </c>
      <c r="J229" t="s">
        <v>131</v>
      </c>
      <c r="K229" t="s">
        <v>89</v>
      </c>
      <c r="L229" t="s">
        <v>90</v>
      </c>
      <c r="M229" t="s">
        <v>91</v>
      </c>
      <c r="N229">
        <v>13</v>
      </c>
      <c r="O229" t="s">
        <v>92</v>
      </c>
      <c r="P229">
        <v>13</v>
      </c>
      <c r="Q229">
        <v>2</v>
      </c>
      <c r="R229">
        <v>13</v>
      </c>
      <c r="S229">
        <v>13</v>
      </c>
      <c r="T229" t="s">
        <v>92</v>
      </c>
      <c r="U229">
        <v>2</v>
      </c>
    </row>
    <row r="230" spans="1:21" x14ac:dyDescent="0.35">
      <c r="A230" t="s">
        <v>132</v>
      </c>
      <c r="B230" t="s">
        <v>133</v>
      </c>
      <c r="C230" t="s">
        <v>82</v>
      </c>
      <c r="D230" t="s">
        <v>134</v>
      </c>
      <c r="E230" t="s">
        <v>135</v>
      </c>
      <c r="F230" t="s">
        <v>85</v>
      </c>
      <c r="G230" t="s">
        <v>136</v>
      </c>
      <c r="H230">
        <v>7530632</v>
      </c>
      <c r="I230" s="25">
        <v>39163</v>
      </c>
      <c r="J230" t="s">
        <v>131</v>
      </c>
      <c r="K230" t="s">
        <v>89</v>
      </c>
      <c r="L230" t="s">
        <v>90</v>
      </c>
      <c r="M230" t="s">
        <v>91</v>
      </c>
      <c r="N230">
        <v>15.9</v>
      </c>
      <c r="O230" t="s">
        <v>92</v>
      </c>
      <c r="P230">
        <v>15.9</v>
      </c>
      <c r="Q230">
        <v>2</v>
      </c>
      <c r="R230">
        <v>15.9</v>
      </c>
      <c r="S230">
        <v>15.9</v>
      </c>
      <c r="T230" t="s">
        <v>92</v>
      </c>
      <c r="U230">
        <v>2</v>
      </c>
    </row>
    <row r="231" spans="1:21" x14ac:dyDescent="0.35">
      <c r="A231" t="s">
        <v>132</v>
      </c>
      <c r="B231" t="s">
        <v>133</v>
      </c>
      <c r="C231" t="s">
        <v>82</v>
      </c>
      <c r="D231" t="s">
        <v>134</v>
      </c>
      <c r="E231" t="s">
        <v>135</v>
      </c>
      <c r="F231" t="s">
        <v>85</v>
      </c>
      <c r="G231" t="s">
        <v>136</v>
      </c>
      <c r="H231">
        <v>8530282</v>
      </c>
      <c r="I231" s="25">
        <v>39478</v>
      </c>
      <c r="J231" t="s">
        <v>131</v>
      </c>
      <c r="K231" t="s">
        <v>89</v>
      </c>
      <c r="L231" t="s">
        <v>90</v>
      </c>
      <c r="M231" t="s">
        <v>91</v>
      </c>
      <c r="N231">
        <v>14.2</v>
      </c>
      <c r="O231" t="s">
        <v>92</v>
      </c>
      <c r="P231">
        <v>14.2</v>
      </c>
      <c r="Q231">
        <v>2</v>
      </c>
      <c r="R231">
        <v>14.2</v>
      </c>
      <c r="S231">
        <v>14.2</v>
      </c>
      <c r="T231" t="s">
        <v>92</v>
      </c>
      <c r="U231">
        <v>2</v>
      </c>
    </row>
    <row r="232" spans="1:21" x14ac:dyDescent="0.35">
      <c r="A232" t="s">
        <v>132</v>
      </c>
      <c r="B232" t="s">
        <v>133</v>
      </c>
      <c r="C232" t="s">
        <v>82</v>
      </c>
      <c r="D232" t="s">
        <v>134</v>
      </c>
      <c r="E232" t="s">
        <v>135</v>
      </c>
      <c r="F232" t="s">
        <v>85</v>
      </c>
      <c r="G232" t="s">
        <v>136</v>
      </c>
      <c r="H232">
        <v>7530985</v>
      </c>
      <c r="I232" s="25">
        <v>39219</v>
      </c>
      <c r="J232" t="s">
        <v>131</v>
      </c>
      <c r="K232" t="s">
        <v>89</v>
      </c>
      <c r="L232" t="s">
        <v>90</v>
      </c>
      <c r="M232" t="s">
        <v>91</v>
      </c>
      <c r="N232">
        <v>16.100000000000001</v>
      </c>
      <c r="O232" t="s">
        <v>92</v>
      </c>
      <c r="P232">
        <v>16.100000000000001</v>
      </c>
      <c r="Q232">
        <v>2</v>
      </c>
      <c r="R232">
        <v>16.100000000000001</v>
      </c>
      <c r="S232">
        <v>16.100000000000001</v>
      </c>
      <c r="T232" t="s">
        <v>92</v>
      </c>
      <c r="U232">
        <v>2</v>
      </c>
    </row>
    <row r="233" spans="1:21" x14ac:dyDescent="0.35">
      <c r="A233" t="s">
        <v>132</v>
      </c>
      <c r="B233" t="s">
        <v>133</v>
      </c>
      <c r="C233" t="s">
        <v>82</v>
      </c>
      <c r="D233" t="s">
        <v>134</v>
      </c>
      <c r="E233" t="s">
        <v>135</v>
      </c>
      <c r="F233" t="s">
        <v>85</v>
      </c>
      <c r="G233" t="s">
        <v>136</v>
      </c>
      <c r="H233">
        <v>7531958</v>
      </c>
      <c r="I233" s="25">
        <v>39352</v>
      </c>
      <c r="J233" t="s">
        <v>131</v>
      </c>
      <c r="K233" t="s">
        <v>89</v>
      </c>
      <c r="L233" t="s">
        <v>90</v>
      </c>
      <c r="M233" t="s">
        <v>91</v>
      </c>
      <c r="N233">
        <v>14</v>
      </c>
      <c r="O233" t="s">
        <v>92</v>
      </c>
      <c r="P233">
        <v>14</v>
      </c>
      <c r="Q233">
        <v>2</v>
      </c>
      <c r="R233">
        <v>14</v>
      </c>
      <c r="S233">
        <v>14</v>
      </c>
      <c r="T233" t="s">
        <v>92</v>
      </c>
      <c r="U233">
        <v>2</v>
      </c>
    </row>
    <row r="234" spans="1:21" x14ac:dyDescent="0.35">
      <c r="A234" t="s">
        <v>132</v>
      </c>
      <c r="B234" t="s">
        <v>133</v>
      </c>
      <c r="C234" t="s">
        <v>82</v>
      </c>
      <c r="D234" t="s">
        <v>134</v>
      </c>
      <c r="E234" t="s">
        <v>135</v>
      </c>
      <c r="F234" t="s">
        <v>85</v>
      </c>
      <c r="G234" t="s">
        <v>136</v>
      </c>
      <c r="H234">
        <v>7532396</v>
      </c>
      <c r="I234" s="25">
        <v>39401</v>
      </c>
      <c r="J234" t="s">
        <v>131</v>
      </c>
      <c r="K234" t="s">
        <v>89</v>
      </c>
      <c r="L234" t="s">
        <v>90</v>
      </c>
      <c r="M234" t="s">
        <v>91</v>
      </c>
      <c r="N234">
        <v>14.2</v>
      </c>
      <c r="O234" t="s">
        <v>92</v>
      </c>
      <c r="P234">
        <v>14.2</v>
      </c>
      <c r="Q234">
        <v>2</v>
      </c>
      <c r="R234">
        <v>14.2</v>
      </c>
      <c r="S234">
        <v>14.2</v>
      </c>
      <c r="T234" t="s">
        <v>92</v>
      </c>
      <c r="U234">
        <v>2</v>
      </c>
    </row>
    <row r="235" spans="1:21" x14ac:dyDescent="0.35">
      <c r="A235" t="s">
        <v>132</v>
      </c>
      <c r="B235" t="s">
        <v>133</v>
      </c>
      <c r="C235" t="s">
        <v>82</v>
      </c>
      <c r="D235" t="s">
        <v>134</v>
      </c>
      <c r="E235" t="s">
        <v>135</v>
      </c>
      <c r="F235" t="s">
        <v>85</v>
      </c>
      <c r="G235" t="s">
        <v>136</v>
      </c>
      <c r="H235">
        <v>8530044</v>
      </c>
      <c r="I235" s="25">
        <v>39450</v>
      </c>
      <c r="J235" t="s">
        <v>131</v>
      </c>
      <c r="K235" t="s">
        <v>89</v>
      </c>
      <c r="L235" t="s">
        <v>90</v>
      </c>
      <c r="M235" t="s">
        <v>91</v>
      </c>
      <c r="N235">
        <v>12.2</v>
      </c>
      <c r="O235" t="s">
        <v>92</v>
      </c>
      <c r="P235">
        <v>12.2</v>
      </c>
      <c r="Q235">
        <v>2</v>
      </c>
      <c r="R235">
        <v>12.2</v>
      </c>
      <c r="S235">
        <v>12.2</v>
      </c>
      <c r="T235" t="s">
        <v>92</v>
      </c>
      <c r="U235">
        <v>2</v>
      </c>
    </row>
    <row r="236" spans="1:21" x14ac:dyDescent="0.35">
      <c r="Q236" t="s">
        <v>28</v>
      </c>
      <c r="R236">
        <f>MEDIAN(R156:R235)</f>
        <v>13</v>
      </c>
    </row>
    <row r="237" spans="1:21" x14ac:dyDescent="0.35">
      <c r="Q237" t="s">
        <v>29</v>
      </c>
      <c r="R237">
        <f>STDEV(R156:R235)</f>
        <v>6.2009637419609174</v>
      </c>
    </row>
    <row r="238" spans="1:21" x14ac:dyDescent="0.35">
      <c r="Q238" t="s">
        <v>139</v>
      </c>
      <c r="R238">
        <f>2*R237</f>
        <v>12.401927483921835</v>
      </c>
    </row>
    <row r="239" spans="1:21" x14ac:dyDescent="0.35">
      <c r="Q239" t="s">
        <v>140</v>
      </c>
      <c r="R239">
        <f>R236+R238</f>
        <v>25.401927483921835</v>
      </c>
    </row>
    <row r="240" spans="1:21" x14ac:dyDescent="0.35">
      <c r="Q240" t="s">
        <v>141</v>
      </c>
      <c r="R240">
        <v>64</v>
      </c>
    </row>
    <row r="242" spans="1:21" x14ac:dyDescent="0.35">
      <c r="A242" s="29" t="s">
        <v>142</v>
      </c>
      <c r="B242" s="29"/>
      <c r="C242" s="29"/>
      <c r="D242" s="29"/>
      <c r="E242" s="29"/>
      <c r="F242" s="29"/>
      <c r="G242" s="29"/>
      <c r="H242" s="29"/>
      <c r="I242" s="29"/>
      <c r="J242" s="29"/>
      <c r="K242" s="29"/>
      <c r="L242" s="29"/>
      <c r="M242" s="29"/>
      <c r="N242" s="29"/>
      <c r="O242" s="29"/>
      <c r="P242" s="29"/>
      <c r="Q242" s="29"/>
    </row>
    <row r="244" spans="1:21" x14ac:dyDescent="0.35">
      <c r="A244" t="s">
        <v>59</v>
      </c>
      <c r="B244" t="s">
        <v>60</v>
      </c>
      <c r="C244" t="s">
        <v>61</v>
      </c>
      <c r="D244" t="s">
        <v>62</v>
      </c>
      <c r="E244" t="s">
        <v>63</v>
      </c>
      <c r="F244" t="s">
        <v>64</v>
      </c>
      <c r="G244" t="s">
        <v>65</v>
      </c>
      <c r="H244" t="s">
        <v>66</v>
      </c>
      <c r="I244" t="s">
        <v>67</v>
      </c>
      <c r="J244" t="s">
        <v>68</v>
      </c>
      <c r="K244" t="s">
        <v>69</v>
      </c>
      <c r="L244" t="s">
        <v>70</v>
      </c>
      <c r="M244" t="s">
        <v>71</v>
      </c>
      <c r="N244" t="s">
        <v>72</v>
      </c>
      <c r="O244" t="s">
        <v>73</v>
      </c>
      <c r="P244" t="s">
        <v>74</v>
      </c>
      <c r="Q244" t="s">
        <v>75</v>
      </c>
      <c r="R244" t="s">
        <v>76</v>
      </c>
      <c r="S244" t="s">
        <v>77</v>
      </c>
      <c r="T244" t="s">
        <v>78</v>
      </c>
      <c r="U244" t="s">
        <v>79</v>
      </c>
    </row>
    <row r="245" spans="1:21" x14ac:dyDescent="0.35">
      <c r="A245" t="s">
        <v>80</v>
      </c>
      <c r="B245" t="s">
        <v>81</v>
      </c>
      <c r="C245" t="s">
        <v>82</v>
      </c>
      <c r="D245" t="s">
        <v>83</v>
      </c>
      <c r="E245" t="s">
        <v>84</v>
      </c>
      <c r="F245" t="s">
        <v>85</v>
      </c>
      <c r="G245" t="s">
        <v>86</v>
      </c>
      <c r="H245" t="s">
        <v>87</v>
      </c>
      <c r="I245" s="25">
        <v>42779</v>
      </c>
      <c r="J245" t="s">
        <v>88</v>
      </c>
      <c r="K245" t="s">
        <v>89</v>
      </c>
      <c r="L245" t="s">
        <v>90</v>
      </c>
      <c r="M245" t="s">
        <v>91</v>
      </c>
      <c r="N245">
        <v>14.9</v>
      </c>
      <c r="P245" t="s">
        <v>92</v>
      </c>
      <c r="Q245">
        <v>2</v>
      </c>
      <c r="R245">
        <v>14.9</v>
      </c>
      <c r="T245" t="s">
        <v>92</v>
      </c>
      <c r="U245">
        <v>2</v>
      </c>
    </row>
    <row r="246" spans="1:21" x14ac:dyDescent="0.35">
      <c r="A246" t="s">
        <v>80</v>
      </c>
      <c r="B246" t="s">
        <v>81</v>
      </c>
      <c r="C246" t="s">
        <v>82</v>
      </c>
      <c r="D246" t="s">
        <v>83</v>
      </c>
      <c r="E246" t="s">
        <v>84</v>
      </c>
      <c r="F246" t="s">
        <v>85</v>
      </c>
      <c r="G246" t="s">
        <v>86</v>
      </c>
      <c r="H246" t="s">
        <v>93</v>
      </c>
      <c r="I246" s="25">
        <v>42809</v>
      </c>
      <c r="J246" t="s">
        <v>88</v>
      </c>
      <c r="K246" t="s">
        <v>89</v>
      </c>
      <c r="L246" t="s">
        <v>90</v>
      </c>
      <c r="M246" t="s">
        <v>91</v>
      </c>
      <c r="N246">
        <v>14.2</v>
      </c>
      <c r="P246" t="s">
        <v>92</v>
      </c>
      <c r="Q246">
        <v>2</v>
      </c>
      <c r="R246">
        <v>14.2</v>
      </c>
      <c r="T246" t="s">
        <v>92</v>
      </c>
      <c r="U246">
        <v>2</v>
      </c>
    </row>
    <row r="247" spans="1:21" x14ac:dyDescent="0.35">
      <c r="A247" t="s">
        <v>80</v>
      </c>
      <c r="B247" t="s">
        <v>81</v>
      </c>
      <c r="C247" t="s">
        <v>82</v>
      </c>
      <c r="D247" t="s">
        <v>83</v>
      </c>
      <c r="E247" t="s">
        <v>84</v>
      </c>
      <c r="F247" t="s">
        <v>85</v>
      </c>
      <c r="G247" t="s">
        <v>86</v>
      </c>
      <c r="H247" t="s">
        <v>94</v>
      </c>
      <c r="I247" s="25">
        <v>42921</v>
      </c>
      <c r="J247" t="s">
        <v>88</v>
      </c>
      <c r="K247" t="s">
        <v>89</v>
      </c>
      <c r="L247" t="s">
        <v>90</v>
      </c>
      <c r="M247" t="s">
        <v>91</v>
      </c>
      <c r="N247">
        <v>12.9</v>
      </c>
      <c r="P247" t="s">
        <v>92</v>
      </c>
      <c r="Q247">
        <v>2</v>
      </c>
      <c r="R247">
        <v>12.9</v>
      </c>
      <c r="T247" t="s">
        <v>92</v>
      </c>
      <c r="U247">
        <v>2</v>
      </c>
    </row>
    <row r="248" spans="1:21" x14ac:dyDescent="0.35">
      <c r="A248" t="s">
        <v>80</v>
      </c>
      <c r="B248" t="s">
        <v>81</v>
      </c>
      <c r="C248" t="s">
        <v>82</v>
      </c>
      <c r="D248" t="s">
        <v>83</v>
      </c>
      <c r="E248" t="s">
        <v>84</v>
      </c>
      <c r="F248" t="s">
        <v>85</v>
      </c>
      <c r="G248" t="s">
        <v>86</v>
      </c>
      <c r="H248" t="s">
        <v>95</v>
      </c>
      <c r="I248" s="25">
        <v>43181</v>
      </c>
      <c r="J248" t="s">
        <v>88</v>
      </c>
      <c r="K248" t="s">
        <v>89</v>
      </c>
      <c r="L248" t="s">
        <v>90</v>
      </c>
      <c r="M248" t="s">
        <v>91</v>
      </c>
      <c r="N248">
        <v>17.7</v>
      </c>
      <c r="P248" t="s">
        <v>92</v>
      </c>
      <c r="Q248">
        <v>2</v>
      </c>
      <c r="R248">
        <v>17.7</v>
      </c>
      <c r="T248" t="s">
        <v>92</v>
      </c>
      <c r="U248">
        <v>2</v>
      </c>
    </row>
    <row r="249" spans="1:21" x14ac:dyDescent="0.35">
      <c r="A249" t="s">
        <v>80</v>
      </c>
      <c r="B249" t="s">
        <v>81</v>
      </c>
      <c r="C249" t="s">
        <v>82</v>
      </c>
      <c r="D249" t="s">
        <v>83</v>
      </c>
      <c r="E249" t="s">
        <v>84</v>
      </c>
      <c r="F249" t="s">
        <v>85</v>
      </c>
      <c r="G249" t="s">
        <v>86</v>
      </c>
      <c r="H249" t="s">
        <v>96</v>
      </c>
      <c r="I249" s="25">
        <v>43235</v>
      </c>
      <c r="J249" t="s">
        <v>88</v>
      </c>
      <c r="K249" t="s">
        <v>89</v>
      </c>
      <c r="L249" t="s">
        <v>90</v>
      </c>
      <c r="M249" t="s">
        <v>91</v>
      </c>
      <c r="N249">
        <v>15.9</v>
      </c>
      <c r="P249" t="s">
        <v>92</v>
      </c>
      <c r="Q249">
        <v>2</v>
      </c>
      <c r="R249">
        <v>15.9</v>
      </c>
      <c r="T249" t="s">
        <v>92</v>
      </c>
      <c r="U249">
        <v>2</v>
      </c>
    </row>
    <row r="250" spans="1:21" x14ac:dyDescent="0.35">
      <c r="A250" t="s">
        <v>80</v>
      </c>
      <c r="B250" t="s">
        <v>81</v>
      </c>
      <c r="C250" t="s">
        <v>82</v>
      </c>
      <c r="D250" t="s">
        <v>83</v>
      </c>
      <c r="E250" t="s">
        <v>84</v>
      </c>
      <c r="F250" t="s">
        <v>85</v>
      </c>
      <c r="G250" t="s">
        <v>86</v>
      </c>
      <c r="H250" t="s">
        <v>97</v>
      </c>
      <c r="I250" s="25">
        <v>43292</v>
      </c>
      <c r="J250" t="s">
        <v>88</v>
      </c>
      <c r="K250" t="s">
        <v>89</v>
      </c>
      <c r="L250" t="s">
        <v>90</v>
      </c>
      <c r="M250" t="s">
        <v>91</v>
      </c>
      <c r="N250">
        <v>17.100000000000001</v>
      </c>
      <c r="P250" t="s">
        <v>92</v>
      </c>
      <c r="Q250">
        <v>2</v>
      </c>
      <c r="R250">
        <v>17.100000000000001</v>
      </c>
      <c r="T250" t="s">
        <v>92</v>
      </c>
      <c r="U250">
        <v>2</v>
      </c>
    </row>
    <row r="251" spans="1:21" x14ac:dyDescent="0.35">
      <c r="A251" t="s">
        <v>80</v>
      </c>
      <c r="B251" t="s">
        <v>81</v>
      </c>
      <c r="C251" t="s">
        <v>82</v>
      </c>
      <c r="D251" t="s">
        <v>83</v>
      </c>
      <c r="E251" t="s">
        <v>84</v>
      </c>
      <c r="F251" t="s">
        <v>85</v>
      </c>
      <c r="G251" t="s">
        <v>86</v>
      </c>
      <c r="H251" t="s">
        <v>98</v>
      </c>
      <c r="I251" s="25">
        <v>43517</v>
      </c>
      <c r="J251" t="s">
        <v>88</v>
      </c>
      <c r="K251" t="s">
        <v>89</v>
      </c>
      <c r="L251" t="s">
        <v>90</v>
      </c>
      <c r="M251" t="s">
        <v>91</v>
      </c>
      <c r="N251">
        <v>16.5</v>
      </c>
      <c r="P251" t="s">
        <v>92</v>
      </c>
      <c r="Q251">
        <v>2</v>
      </c>
      <c r="R251">
        <v>16.5</v>
      </c>
      <c r="T251" t="s">
        <v>92</v>
      </c>
      <c r="U251">
        <v>2</v>
      </c>
    </row>
    <row r="252" spans="1:21" x14ac:dyDescent="0.35">
      <c r="A252" t="s">
        <v>80</v>
      </c>
      <c r="B252" t="s">
        <v>81</v>
      </c>
      <c r="C252" t="s">
        <v>82</v>
      </c>
      <c r="D252" t="s">
        <v>83</v>
      </c>
      <c r="E252" t="s">
        <v>84</v>
      </c>
      <c r="F252" t="s">
        <v>85</v>
      </c>
      <c r="G252" t="s">
        <v>86</v>
      </c>
      <c r="H252" t="s">
        <v>99</v>
      </c>
      <c r="I252" s="25">
        <v>43530</v>
      </c>
      <c r="J252" t="s">
        <v>88</v>
      </c>
      <c r="K252" t="s">
        <v>89</v>
      </c>
      <c r="L252" t="s">
        <v>90</v>
      </c>
      <c r="M252" t="s">
        <v>91</v>
      </c>
      <c r="N252">
        <v>12.6</v>
      </c>
      <c r="P252" t="s">
        <v>92</v>
      </c>
      <c r="Q252">
        <v>2</v>
      </c>
      <c r="R252">
        <v>12.6</v>
      </c>
      <c r="T252" t="s">
        <v>92</v>
      </c>
      <c r="U252">
        <v>2</v>
      </c>
    </row>
    <row r="253" spans="1:21" x14ac:dyDescent="0.35">
      <c r="A253" t="s">
        <v>80</v>
      </c>
      <c r="B253" t="s">
        <v>81</v>
      </c>
      <c r="C253" t="s">
        <v>82</v>
      </c>
      <c r="D253" t="s">
        <v>83</v>
      </c>
      <c r="E253" t="s">
        <v>84</v>
      </c>
      <c r="F253" t="s">
        <v>85</v>
      </c>
      <c r="G253" t="s">
        <v>86</v>
      </c>
      <c r="H253" t="s">
        <v>100</v>
      </c>
      <c r="I253" s="25">
        <v>42438</v>
      </c>
      <c r="J253" t="s">
        <v>88</v>
      </c>
      <c r="K253" t="s">
        <v>89</v>
      </c>
      <c r="L253" t="s">
        <v>90</v>
      </c>
      <c r="M253" t="s">
        <v>91</v>
      </c>
      <c r="N253">
        <v>12.6</v>
      </c>
      <c r="P253" t="s">
        <v>92</v>
      </c>
      <c r="Q253">
        <v>2</v>
      </c>
      <c r="R253">
        <v>12.6</v>
      </c>
      <c r="T253" t="s">
        <v>92</v>
      </c>
      <c r="U253">
        <v>2</v>
      </c>
    </row>
    <row r="254" spans="1:21" x14ac:dyDescent="0.35">
      <c r="A254" t="s">
        <v>80</v>
      </c>
      <c r="B254" t="s">
        <v>81</v>
      </c>
      <c r="C254" t="s">
        <v>82</v>
      </c>
      <c r="D254" t="s">
        <v>83</v>
      </c>
      <c r="E254" t="s">
        <v>84</v>
      </c>
      <c r="F254" t="s">
        <v>85</v>
      </c>
      <c r="G254" t="s">
        <v>86</v>
      </c>
      <c r="H254" t="s">
        <v>101</v>
      </c>
      <c r="I254" s="25">
        <v>42516</v>
      </c>
      <c r="J254" t="s">
        <v>88</v>
      </c>
      <c r="K254" t="s">
        <v>89</v>
      </c>
      <c r="L254" t="s">
        <v>90</v>
      </c>
      <c r="M254" t="s">
        <v>91</v>
      </c>
      <c r="N254">
        <v>13.5</v>
      </c>
      <c r="P254" t="s">
        <v>92</v>
      </c>
      <c r="Q254">
        <v>2</v>
      </c>
      <c r="R254">
        <v>13.5</v>
      </c>
      <c r="T254" t="s">
        <v>92</v>
      </c>
      <c r="U254">
        <v>2</v>
      </c>
    </row>
    <row r="255" spans="1:21" x14ac:dyDescent="0.35">
      <c r="A255" t="s">
        <v>80</v>
      </c>
      <c r="B255" t="s">
        <v>81</v>
      </c>
      <c r="C255" t="s">
        <v>82</v>
      </c>
      <c r="D255" t="s">
        <v>83</v>
      </c>
      <c r="E255" t="s">
        <v>84</v>
      </c>
      <c r="F255" t="s">
        <v>85</v>
      </c>
      <c r="G255" t="s">
        <v>86</v>
      </c>
      <c r="H255" t="s">
        <v>102</v>
      </c>
      <c r="I255" s="25">
        <v>42557</v>
      </c>
      <c r="J255" t="s">
        <v>88</v>
      </c>
      <c r="K255" t="s">
        <v>89</v>
      </c>
      <c r="L255" t="s">
        <v>90</v>
      </c>
      <c r="M255" t="s">
        <v>91</v>
      </c>
      <c r="N255">
        <v>13.1</v>
      </c>
      <c r="P255" t="s">
        <v>92</v>
      </c>
      <c r="Q255">
        <v>2</v>
      </c>
      <c r="R255">
        <v>13.1</v>
      </c>
      <c r="T255" t="s">
        <v>92</v>
      </c>
      <c r="U255">
        <v>2</v>
      </c>
    </row>
    <row r="256" spans="1:21" x14ac:dyDescent="0.35">
      <c r="A256" t="s">
        <v>80</v>
      </c>
      <c r="B256" t="s">
        <v>81</v>
      </c>
      <c r="C256" t="s">
        <v>82</v>
      </c>
      <c r="D256" t="s">
        <v>83</v>
      </c>
      <c r="E256" t="s">
        <v>84</v>
      </c>
      <c r="F256" t="s">
        <v>85</v>
      </c>
      <c r="G256" t="s">
        <v>86</v>
      </c>
      <c r="H256" t="s">
        <v>103</v>
      </c>
      <c r="I256" s="25">
        <v>42984</v>
      </c>
      <c r="J256" t="s">
        <v>88</v>
      </c>
      <c r="K256" t="s">
        <v>89</v>
      </c>
      <c r="L256" t="s">
        <v>90</v>
      </c>
      <c r="M256" t="s">
        <v>91</v>
      </c>
      <c r="N256">
        <v>13.9</v>
      </c>
      <c r="P256" t="s">
        <v>92</v>
      </c>
      <c r="Q256">
        <v>2</v>
      </c>
      <c r="R256">
        <v>13.9</v>
      </c>
      <c r="T256" t="s">
        <v>92</v>
      </c>
      <c r="U256">
        <v>2</v>
      </c>
    </row>
    <row r="257" spans="1:21" x14ac:dyDescent="0.35">
      <c r="A257" t="s">
        <v>80</v>
      </c>
      <c r="B257" t="s">
        <v>81</v>
      </c>
      <c r="C257" t="s">
        <v>82</v>
      </c>
      <c r="D257" t="s">
        <v>83</v>
      </c>
      <c r="E257" t="s">
        <v>84</v>
      </c>
      <c r="F257" t="s">
        <v>85</v>
      </c>
      <c r="G257" t="s">
        <v>86</v>
      </c>
      <c r="H257" t="s">
        <v>104</v>
      </c>
      <c r="I257" s="25">
        <v>43390</v>
      </c>
      <c r="J257" t="s">
        <v>88</v>
      </c>
      <c r="K257" t="s">
        <v>89</v>
      </c>
      <c r="L257" t="s">
        <v>90</v>
      </c>
      <c r="M257" t="s">
        <v>91</v>
      </c>
      <c r="N257">
        <v>10.5</v>
      </c>
      <c r="P257" t="s">
        <v>92</v>
      </c>
      <c r="Q257">
        <v>2</v>
      </c>
      <c r="R257">
        <v>10.5</v>
      </c>
      <c r="T257" t="s">
        <v>92</v>
      </c>
      <c r="U257">
        <v>2</v>
      </c>
    </row>
    <row r="258" spans="1:21" x14ac:dyDescent="0.35">
      <c r="A258" t="s">
        <v>80</v>
      </c>
      <c r="B258" t="s">
        <v>81</v>
      </c>
      <c r="C258" t="s">
        <v>82</v>
      </c>
      <c r="D258" t="s">
        <v>83</v>
      </c>
      <c r="E258" t="s">
        <v>84</v>
      </c>
      <c r="F258" t="s">
        <v>85</v>
      </c>
      <c r="G258" t="s">
        <v>86</v>
      </c>
      <c r="H258" t="s">
        <v>105</v>
      </c>
      <c r="I258" s="25">
        <v>43593</v>
      </c>
      <c r="J258" t="s">
        <v>88</v>
      </c>
      <c r="K258" t="s">
        <v>89</v>
      </c>
      <c r="L258" t="s">
        <v>90</v>
      </c>
      <c r="M258" t="s">
        <v>91</v>
      </c>
      <c r="N258">
        <v>15.8</v>
      </c>
      <c r="P258" t="s">
        <v>92</v>
      </c>
      <c r="Q258">
        <v>2</v>
      </c>
      <c r="R258">
        <v>15.8</v>
      </c>
      <c r="T258" t="s">
        <v>92</v>
      </c>
      <c r="U258">
        <v>2</v>
      </c>
    </row>
    <row r="259" spans="1:21" x14ac:dyDescent="0.35">
      <c r="A259" t="s">
        <v>80</v>
      </c>
      <c r="B259" t="s">
        <v>81</v>
      </c>
      <c r="C259" t="s">
        <v>82</v>
      </c>
      <c r="D259" t="s">
        <v>83</v>
      </c>
      <c r="E259" t="s">
        <v>84</v>
      </c>
      <c r="F259" t="s">
        <v>85</v>
      </c>
      <c r="G259" t="s">
        <v>86</v>
      </c>
      <c r="H259" t="s">
        <v>106</v>
      </c>
      <c r="I259" s="25">
        <v>43663</v>
      </c>
      <c r="J259" t="s">
        <v>88</v>
      </c>
      <c r="K259" t="s">
        <v>89</v>
      </c>
      <c r="L259" t="s">
        <v>90</v>
      </c>
      <c r="M259" t="s">
        <v>91</v>
      </c>
      <c r="N259">
        <v>11.7</v>
      </c>
      <c r="P259" t="s">
        <v>92</v>
      </c>
      <c r="Q259">
        <v>2</v>
      </c>
      <c r="R259">
        <v>11.7</v>
      </c>
      <c r="T259" t="s">
        <v>92</v>
      </c>
      <c r="U259">
        <v>2</v>
      </c>
    </row>
    <row r="260" spans="1:21" x14ac:dyDescent="0.35">
      <c r="A260" t="s">
        <v>80</v>
      </c>
      <c r="B260" t="s">
        <v>81</v>
      </c>
      <c r="C260" t="s">
        <v>82</v>
      </c>
      <c r="D260" t="s">
        <v>83</v>
      </c>
      <c r="E260" t="s">
        <v>84</v>
      </c>
      <c r="F260" t="s">
        <v>85</v>
      </c>
      <c r="G260" t="s">
        <v>86</v>
      </c>
      <c r="H260" t="s">
        <v>107</v>
      </c>
      <c r="I260" s="25">
        <v>43914</v>
      </c>
      <c r="J260" t="s">
        <v>88</v>
      </c>
      <c r="K260" t="s">
        <v>89</v>
      </c>
      <c r="L260" t="s">
        <v>90</v>
      </c>
      <c r="M260" t="s">
        <v>91</v>
      </c>
      <c r="N260">
        <v>14.5</v>
      </c>
      <c r="P260" t="s">
        <v>92</v>
      </c>
      <c r="Q260">
        <v>2</v>
      </c>
      <c r="R260">
        <v>14.5</v>
      </c>
      <c r="T260" t="s">
        <v>92</v>
      </c>
      <c r="U260">
        <v>2</v>
      </c>
    </row>
    <row r="261" spans="1:21" x14ac:dyDescent="0.35">
      <c r="A261" t="s">
        <v>80</v>
      </c>
      <c r="B261" t="s">
        <v>81</v>
      </c>
      <c r="C261" t="s">
        <v>82</v>
      </c>
      <c r="D261" t="s">
        <v>83</v>
      </c>
      <c r="E261" t="s">
        <v>84</v>
      </c>
      <c r="F261" t="s">
        <v>85</v>
      </c>
      <c r="G261" t="s">
        <v>86</v>
      </c>
      <c r="H261" t="s">
        <v>108</v>
      </c>
      <c r="I261" s="25">
        <v>43956</v>
      </c>
      <c r="J261" t="s">
        <v>88</v>
      </c>
      <c r="K261" t="s">
        <v>89</v>
      </c>
      <c r="L261" t="s">
        <v>90</v>
      </c>
      <c r="M261" t="s">
        <v>91</v>
      </c>
      <c r="N261">
        <v>7.82</v>
      </c>
      <c r="P261" t="s">
        <v>92</v>
      </c>
      <c r="Q261">
        <v>2</v>
      </c>
      <c r="R261">
        <v>7.82</v>
      </c>
      <c r="T261" t="s">
        <v>92</v>
      </c>
      <c r="U261">
        <v>2</v>
      </c>
    </row>
    <row r="262" spans="1:21" x14ac:dyDescent="0.35">
      <c r="A262" t="s">
        <v>80</v>
      </c>
      <c r="B262" t="s">
        <v>81</v>
      </c>
      <c r="C262" t="s">
        <v>82</v>
      </c>
      <c r="D262" t="s">
        <v>83</v>
      </c>
      <c r="E262" t="s">
        <v>84</v>
      </c>
      <c r="F262" t="s">
        <v>85</v>
      </c>
      <c r="G262" t="s">
        <v>86</v>
      </c>
      <c r="H262" t="s">
        <v>109</v>
      </c>
      <c r="I262" s="25">
        <v>44096</v>
      </c>
      <c r="J262" t="s">
        <v>88</v>
      </c>
      <c r="K262" t="s">
        <v>89</v>
      </c>
      <c r="L262" t="s">
        <v>90</v>
      </c>
      <c r="M262" t="s">
        <v>91</v>
      </c>
      <c r="N262">
        <v>11.3</v>
      </c>
      <c r="P262" t="s">
        <v>92</v>
      </c>
      <c r="Q262">
        <v>2</v>
      </c>
      <c r="R262">
        <v>11.3</v>
      </c>
      <c r="T262" t="s">
        <v>92</v>
      </c>
      <c r="U262">
        <v>2</v>
      </c>
    </row>
    <row r="263" spans="1:21" x14ac:dyDescent="0.35">
      <c r="A263" t="s">
        <v>80</v>
      </c>
      <c r="B263" t="s">
        <v>81</v>
      </c>
      <c r="C263" t="s">
        <v>82</v>
      </c>
      <c r="D263" t="s">
        <v>83</v>
      </c>
      <c r="E263" t="s">
        <v>84</v>
      </c>
      <c r="F263" t="s">
        <v>85</v>
      </c>
      <c r="G263" t="s">
        <v>86</v>
      </c>
      <c r="H263" t="s">
        <v>110</v>
      </c>
      <c r="I263" s="25">
        <v>44278</v>
      </c>
      <c r="J263" t="s">
        <v>88</v>
      </c>
      <c r="K263" t="s">
        <v>89</v>
      </c>
      <c r="L263" t="s">
        <v>90</v>
      </c>
      <c r="M263" t="s">
        <v>91</v>
      </c>
      <c r="N263">
        <v>12.6</v>
      </c>
      <c r="P263" t="s">
        <v>92</v>
      </c>
      <c r="Q263">
        <v>2</v>
      </c>
      <c r="R263">
        <v>12.6</v>
      </c>
      <c r="T263" t="s">
        <v>92</v>
      </c>
      <c r="U263">
        <v>2</v>
      </c>
    </row>
    <row r="264" spans="1:21" x14ac:dyDescent="0.35">
      <c r="A264" t="s">
        <v>80</v>
      </c>
      <c r="B264" t="s">
        <v>81</v>
      </c>
      <c r="C264" t="s">
        <v>82</v>
      </c>
      <c r="D264" t="s">
        <v>83</v>
      </c>
      <c r="E264" t="s">
        <v>84</v>
      </c>
      <c r="F264" t="s">
        <v>85</v>
      </c>
      <c r="G264" t="s">
        <v>86</v>
      </c>
      <c r="H264" t="s">
        <v>111</v>
      </c>
      <c r="I264" s="25">
        <v>44307</v>
      </c>
      <c r="J264" t="s">
        <v>88</v>
      </c>
      <c r="K264" t="s">
        <v>89</v>
      </c>
      <c r="L264" t="s">
        <v>90</v>
      </c>
      <c r="M264" t="s">
        <v>91</v>
      </c>
      <c r="N264">
        <v>12.9</v>
      </c>
      <c r="P264" t="s">
        <v>92</v>
      </c>
      <c r="Q264">
        <v>2</v>
      </c>
      <c r="R264">
        <v>12.9</v>
      </c>
      <c r="T264" t="s">
        <v>92</v>
      </c>
      <c r="U264">
        <v>2</v>
      </c>
    </row>
    <row r="265" spans="1:21" x14ac:dyDescent="0.35">
      <c r="A265" t="s">
        <v>80</v>
      </c>
      <c r="B265" t="s">
        <v>81</v>
      </c>
      <c r="C265" t="s">
        <v>82</v>
      </c>
      <c r="D265" t="s">
        <v>83</v>
      </c>
      <c r="E265" t="s">
        <v>84</v>
      </c>
      <c r="F265" t="s">
        <v>85</v>
      </c>
      <c r="G265" t="s">
        <v>86</v>
      </c>
      <c r="H265" t="s">
        <v>112</v>
      </c>
      <c r="I265" s="25">
        <v>44480</v>
      </c>
      <c r="J265" t="s">
        <v>88</v>
      </c>
      <c r="K265" t="s">
        <v>89</v>
      </c>
      <c r="L265" t="s">
        <v>90</v>
      </c>
      <c r="M265" t="s">
        <v>91</v>
      </c>
      <c r="N265">
        <v>13.4</v>
      </c>
      <c r="P265" t="s">
        <v>92</v>
      </c>
      <c r="Q265">
        <v>2</v>
      </c>
      <c r="R265">
        <v>13.4</v>
      </c>
      <c r="T265" t="s">
        <v>92</v>
      </c>
      <c r="U265">
        <v>2</v>
      </c>
    </row>
    <row r="266" spans="1:21" x14ac:dyDescent="0.35">
      <c r="A266" t="s">
        <v>80</v>
      </c>
      <c r="B266" t="s">
        <v>81</v>
      </c>
      <c r="C266" t="s">
        <v>82</v>
      </c>
      <c r="D266" t="s">
        <v>83</v>
      </c>
      <c r="E266" t="s">
        <v>84</v>
      </c>
      <c r="F266" t="s">
        <v>85</v>
      </c>
      <c r="G266" t="s">
        <v>86</v>
      </c>
      <c r="H266" t="s">
        <v>113</v>
      </c>
      <c r="I266" s="25">
        <v>44685</v>
      </c>
      <c r="J266" t="s">
        <v>88</v>
      </c>
      <c r="K266" t="s">
        <v>89</v>
      </c>
      <c r="L266" t="s">
        <v>90</v>
      </c>
      <c r="M266" t="s">
        <v>91</v>
      </c>
      <c r="N266">
        <v>8.08</v>
      </c>
      <c r="P266" t="s">
        <v>92</v>
      </c>
      <c r="Q266">
        <v>2</v>
      </c>
      <c r="R266">
        <v>8.08</v>
      </c>
      <c r="T266" t="s">
        <v>92</v>
      </c>
      <c r="U266">
        <v>2</v>
      </c>
    </row>
    <row r="267" spans="1:21" x14ac:dyDescent="0.35">
      <c r="A267" t="s">
        <v>80</v>
      </c>
      <c r="B267" t="s">
        <v>81</v>
      </c>
      <c r="C267" t="s">
        <v>82</v>
      </c>
      <c r="D267" t="s">
        <v>83</v>
      </c>
      <c r="E267" t="s">
        <v>84</v>
      </c>
      <c r="F267" t="s">
        <v>85</v>
      </c>
      <c r="G267" t="s">
        <v>86</v>
      </c>
      <c r="H267" t="s">
        <v>114</v>
      </c>
      <c r="I267" s="25">
        <v>44844</v>
      </c>
      <c r="J267" t="s">
        <v>88</v>
      </c>
      <c r="K267" t="s">
        <v>89</v>
      </c>
      <c r="L267" t="s">
        <v>90</v>
      </c>
      <c r="M267" t="s">
        <v>91</v>
      </c>
      <c r="N267">
        <v>11.5</v>
      </c>
      <c r="P267" t="s">
        <v>92</v>
      </c>
      <c r="Q267">
        <v>2</v>
      </c>
      <c r="R267">
        <v>11.5</v>
      </c>
      <c r="T267" t="s">
        <v>92</v>
      </c>
      <c r="U267">
        <v>2</v>
      </c>
    </row>
    <row r="268" spans="1:21" x14ac:dyDescent="0.35">
      <c r="A268" t="s">
        <v>80</v>
      </c>
      <c r="B268" t="s">
        <v>81</v>
      </c>
      <c r="C268" t="s">
        <v>82</v>
      </c>
      <c r="D268" t="s">
        <v>83</v>
      </c>
      <c r="E268" t="s">
        <v>84</v>
      </c>
      <c r="F268" t="s">
        <v>85</v>
      </c>
      <c r="G268" t="s">
        <v>86</v>
      </c>
      <c r="H268" t="s">
        <v>115</v>
      </c>
      <c r="I268" s="25">
        <v>44966</v>
      </c>
      <c r="J268" t="s">
        <v>88</v>
      </c>
      <c r="K268" t="s">
        <v>89</v>
      </c>
      <c r="L268" t="s">
        <v>90</v>
      </c>
      <c r="M268" t="s">
        <v>91</v>
      </c>
      <c r="N268">
        <v>12.4</v>
      </c>
      <c r="P268" t="s">
        <v>92</v>
      </c>
      <c r="Q268">
        <v>2</v>
      </c>
      <c r="R268">
        <v>12.4</v>
      </c>
      <c r="T268" t="s">
        <v>92</v>
      </c>
      <c r="U268">
        <v>2</v>
      </c>
    </row>
    <row r="269" spans="1:21" x14ac:dyDescent="0.35">
      <c r="A269" t="s">
        <v>80</v>
      </c>
      <c r="B269" t="s">
        <v>81</v>
      </c>
      <c r="C269" t="s">
        <v>82</v>
      </c>
      <c r="D269" t="s">
        <v>83</v>
      </c>
      <c r="E269" t="s">
        <v>84</v>
      </c>
      <c r="F269" t="s">
        <v>85</v>
      </c>
      <c r="G269" t="s">
        <v>86</v>
      </c>
      <c r="H269" t="s">
        <v>116</v>
      </c>
      <c r="I269" s="25">
        <v>44116</v>
      </c>
      <c r="J269" t="s">
        <v>88</v>
      </c>
      <c r="K269" t="s">
        <v>89</v>
      </c>
      <c r="L269" t="s">
        <v>90</v>
      </c>
      <c r="M269" t="s">
        <v>91</v>
      </c>
      <c r="N269">
        <v>11.7</v>
      </c>
      <c r="P269" t="s">
        <v>92</v>
      </c>
      <c r="Q269">
        <v>2</v>
      </c>
      <c r="R269">
        <v>11.7</v>
      </c>
      <c r="T269" t="s">
        <v>92</v>
      </c>
      <c r="U269">
        <v>2</v>
      </c>
    </row>
    <row r="270" spans="1:21" x14ac:dyDescent="0.35">
      <c r="A270" t="s">
        <v>80</v>
      </c>
      <c r="B270" t="s">
        <v>81</v>
      </c>
      <c r="C270" t="s">
        <v>82</v>
      </c>
      <c r="D270" t="s">
        <v>83</v>
      </c>
      <c r="E270" t="s">
        <v>84</v>
      </c>
      <c r="F270" t="s">
        <v>85</v>
      </c>
      <c r="G270" t="s">
        <v>86</v>
      </c>
      <c r="H270" t="s">
        <v>117</v>
      </c>
      <c r="I270" s="25">
        <v>44439</v>
      </c>
      <c r="J270" t="s">
        <v>88</v>
      </c>
      <c r="K270" t="s">
        <v>89</v>
      </c>
      <c r="L270" t="s">
        <v>90</v>
      </c>
      <c r="M270" t="s">
        <v>91</v>
      </c>
      <c r="N270">
        <v>9.57</v>
      </c>
      <c r="P270" t="s">
        <v>92</v>
      </c>
      <c r="Q270">
        <v>2</v>
      </c>
      <c r="R270">
        <v>9.57</v>
      </c>
      <c r="T270" t="s">
        <v>92</v>
      </c>
      <c r="U270">
        <v>2</v>
      </c>
    </row>
    <row r="271" spans="1:21" x14ac:dyDescent="0.35">
      <c r="A271" t="s">
        <v>80</v>
      </c>
      <c r="B271" t="s">
        <v>81</v>
      </c>
      <c r="C271" t="s">
        <v>82</v>
      </c>
      <c r="D271" t="s">
        <v>83</v>
      </c>
      <c r="E271" t="s">
        <v>84</v>
      </c>
      <c r="F271" t="s">
        <v>85</v>
      </c>
      <c r="G271" t="s">
        <v>86</v>
      </c>
      <c r="H271" t="s">
        <v>118</v>
      </c>
      <c r="I271" s="25">
        <v>44824</v>
      </c>
      <c r="J271" t="s">
        <v>88</v>
      </c>
      <c r="K271" t="s">
        <v>89</v>
      </c>
      <c r="L271" t="s">
        <v>90</v>
      </c>
      <c r="M271" t="s">
        <v>91</v>
      </c>
      <c r="N271">
        <v>12.3</v>
      </c>
      <c r="P271" t="s">
        <v>92</v>
      </c>
      <c r="Q271">
        <v>2</v>
      </c>
      <c r="R271">
        <v>12.3</v>
      </c>
      <c r="T271" t="s">
        <v>92</v>
      </c>
      <c r="U271">
        <v>2</v>
      </c>
    </row>
    <row r="272" spans="1:21" x14ac:dyDescent="0.35">
      <c r="A272" t="s">
        <v>80</v>
      </c>
      <c r="B272" t="s">
        <v>81</v>
      </c>
      <c r="C272" t="s">
        <v>82</v>
      </c>
      <c r="D272" t="s">
        <v>83</v>
      </c>
      <c r="E272" t="s">
        <v>84</v>
      </c>
      <c r="F272" t="s">
        <v>85</v>
      </c>
      <c r="G272" t="s">
        <v>86</v>
      </c>
      <c r="H272" t="s">
        <v>119</v>
      </c>
      <c r="I272" s="25">
        <v>45393</v>
      </c>
      <c r="J272" t="s">
        <v>88</v>
      </c>
      <c r="K272" t="s">
        <v>89</v>
      </c>
      <c r="L272" t="s">
        <v>90</v>
      </c>
      <c r="M272" t="s">
        <v>91</v>
      </c>
      <c r="N272">
        <v>12.3</v>
      </c>
      <c r="P272" t="s">
        <v>92</v>
      </c>
      <c r="Q272">
        <v>2</v>
      </c>
      <c r="R272">
        <v>12.3</v>
      </c>
      <c r="T272" t="s">
        <v>92</v>
      </c>
      <c r="U272">
        <v>2</v>
      </c>
    </row>
    <row r="273" spans="1:21" x14ac:dyDescent="0.35">
      <c r="A273" t="s">
        <v>80</v>
      </c>
      <c r="B273" t="s">
        <v>81</v>
      </c>
      <c r="C273" t="s">
        <v>82</v>
      </c>
      <c r="D273" t="s">
        <v>83</v>
      </c>
      <c r="E273" t="s">
        <v>84</v>
      </c>
      <c r="F273" t="s">
        <v>85</v>
      </c>
      <c r="G273" t="s">
        <v>86</v>
      </c>
      <c r="H273" t="s">
        <v>120</v>
      </c>
      <c r="I273" s="25">
        <v>42627</v>
      </c>
      <c r="J273" t="s">
        <v>88</v>
      </c>
      <c r="K273" t="s">
        <v>89</v>
      </c>
      <c r="L273" t="s">
        <v>90</v>
      </c>
      <c r="M273" t="s">
        <v>91</v>
      </c>
      <c r="N273">
        <v>13</v>
      </c>
      <c r="P273" t="s">
        <v>92</v>
      </c>
      <c r="Q273">
        <v>2</v>
      </c>
      <c r="R273">
        <v>13</v>
      </c>
      <c r="T273" t="s">
        <v>92</v>
      </c>
      <c r="U273">
        <v>2</v>
      </c>
    </row>
    <row r="274" spans="1:21" x14ac:dyDescent="0.35">
      <c r="A274" t="s">
        <v>80</v>
      </c>
      <c r="B274" t="s">
        <v>81</v>
      </c>
      <c r="C274" t="s">
        <v>82</v>
      </c>
      <c r="D274" t="s">
        <v>83</v>
      </c>
      <c r="E274" t="s">
        <v>84</v>
      </c>
      <c r="F274" t="s">
        <v>85</v>
      </c>
      <c r="G274" t="s">
        <v>86</v>
      </c>
      <c r="H274" t="s">
        <v>121</v>
      </c>
      <c r="I274" s="25">
        <v>43143</v>
      </c>
      <c r="J274" t="s">
        <v>88</v>
      </c>
      <c r="K274" t="s">
        <v>89</v>
      </c>
      <c r="L274" t="s">
        <v>90</v>
      </c>
      <c r="M274" t="s">
        <v>91</v>
      </c>
      <c r="N274">
        <v>14.3</v>
      </c>
      <c r="P274" t="s">
        <v>92</v>
      </c>
      <c r="Q274">
        <v>2</v>
      </c>
      <c r="R274">
        <v>14.3</v>
      </c>
      <c r="T274" t="s">
        <v>92</v>
      </c>
      <c r="U274">
        <v>2</v>
      </c>
    </row>
    <row r="275" spans="1:21" x14ac:dyDescent="0.35">
      <c r="A275" t="s">
        <v>80</v>
      </c>
      <c r="B275" t="s">
        <v>81</v>
      </c>
      <c r="C275" t="s">
        <v>82</v>
      </c>
      <c r="D275" t="s">
        <v>83</v>
      </c>
      <c r="E275" t="s">
        <v>84</v>
      </c>
      <c r="F275" t="s">
        <v>85</v>
      </c>
      <c r="G275" t="s">
        <v>86</v>
      </c>
      <c r="H275" t="s">
        <v>122</v>
      </c>
      <c r="I275" s="25">
        <v>43752</v>
      </c>
      <c r="J275" t="s">
        <v>88</v>
      </c>
      <c r="K275" t="s">
        <v>89</v>
      </c>
      <c r="L275" t="s">
        <v>90</v>
      </c>
      <c r="M275" t="s">
        <v>91</v>
      </c>
      <c r="N275">
        <v>13.6</v>
      </c>
      <c r="P275" t="s">
        <v>92</v>
      </c>
      <c r="Q275">
        <v>2</v>
      </c>
      <c r="R275">
        <v>13.6</v>
      </c>
      <c r="T275" t="s">
        <v>92</v>
      </c>
      <c r="U275">
        <v>2</v>
      </c>
    </row>
    <row r="276" spans="1:21" x14ac:dyDescent="0.35">
      <c r="A276" t="s">
        <v>80</v>
      </c>
      <c r="B276" t="s">
        <v>81</v>
      </c>
      <c r="C276" t="s">
        <v>82</v>
      </c>
      <c r="D276" t="s">
        <v>83</v>
      </c>
      <c r="E276" t="s">
        <v>84</v>
      </c>
      <c r="F276" t="s">
        <v>85</v>
      </c>
      <c r="G276" t="s">
        <v>86</v>
      </c>
      <c r="H276" t="s">
        <v>123</v>
      </c>
      <c r="I276" s="25">
        <v>44327</v>
      </c>
      <c r="J276" t="s">
        <v>88</v>
      </c>
      <c r="K276" t="s">
        <v>89</v>
      </c>
      <c r="L276" t="s">
        <v>90</v>
      </c>
      <c r="M276" t="s">
        <v>91</v>
      </c>
      <c r="N276">
        <v>12.6</v>
      </c>
      <c r="P276" t="s">
        <v>92</v>
      </c>
      <c r="Q276">
        <v>2</v>
      </c>
      <c r="R276">
        <v>12.6</v>
      </c>
      <c r="T276" t="s">
        <v>92</v>
      </c>
      <c r="U276">
        <v>2</v>
      </c>
    </row>
    <row r="277" spans="1:21" x14ac:dyDescent="0.35">
      <c r="A277" t="s">
        <v>80</v>
      </c>
      <c r="B277" t="s">
        <v>81</v>
      </c>
      <c r="C277" t="s">
        <v>82</v>
      </c>
      <c r="D277" t="s">
        <v>83</v>
      </c>
      <c r="E277" t="s">
        <v>84</v>
      </c>
      <c r="F277" t="s">
        <v>85</v>
      </c>
      <c r="G277" t="s">
        <v>86</v>
      </c>
      <c r="H277" t="s">
        <v>124</v>
      </c>
      <c r="I277" s="25">
        <v>45246</v>
      </c>
      <c r="J277" t="s">
        <v>88</v>
      </c>
      <c r="K277" t="s">
        <v>89</v>
      </c>
      <c r="L277" t="s">
        <v>90</v>
      </c>
      <c r="M277" t="s">
        <v>91</v>
      </c>
      <c r="N277">
        <v>13.8</v>
      </c>
      <c r="P277" t="s">
        <v>92</v>
      </c>
      <c r="Q277">
        <v>2</v>
      </c>
      <c r="R277">
        <v>13.8</v>
      </c>
      <c r="T277" t="s">
        <v>92</v>
      </c>
      <c r="U277">
        <v>2</v>
      </c>
    </row>
    <row r="278" spans="1:21" x14ac:dyDescent="0.35">
      <c r="A278" t="s">
        <v>80</v>
      </c>
      <c r="B278" t="s">
        <v>81</v>
      </c>
      <c r="C278" t="s">
        <v>82</v>
      </c>
      <c r="D278" t="s">
        <v>83</v>
      </c>
      <c r="E278" t="s">
        <v>84</v>
      </c>
      <c r="F278" t="s">
        <v>85</v>
      </c>
      <c r="G278" t="s">
        <v>86</v>
      </c>
      <c r="H278" t="s">
        <v>125</v>
      </c>
      <c r="I278" s="25">
        <v>42865</v>
      </c>
      <c r="J278" t="s">
        <v>88</v>
      </c>
      <c r="K278" t="s">
        <v>89</v>
      </c>
      <c r="L278" t="s">
        <v>90</v>
      </c>
      <c r="M278" t="s">
        <v>91</v>
      </c>
      <c r="N278">
        <v>15.4</v>
      </c>
      <c r="P278" t="s">
        <v>92</v>
      </c>
      <c r="Q278">
        <v>2</v>
      </c>
      <c r="R278">
        <v>15.4</v>
      </c>
      <c r="T278" t="s">
        <v>92</v>
      </c>
      <c r="U278">
        <v>2</v>
      </c>
    </row>
    <row r="279" spans="1:21" x14ac:dyDescent="0.35">
      <c r="A279" t="s">
        <v>80</v>
      </c>
      <c r="B279" t="s">
        <v>81</v>
      </c>
      <c r="C279" t="s">
        <v>82</v>
      </c>
      <c r="D279" t="s">
        <v>83</v>
      </c>
      <c r="E279" t="s">
        <v>84</v>
      </c>
      <c r="F279" t="s">
        <v>85</v>
      </c>
      <c r="G279" t="s">
        <v>86</v>
      </c>
      <c r="H279" t="s">
        <v>108</v>
      </c>
      <c r="I279" s="25">
        <v>43963</v>
      </c>
      <c r="J279" t="s">
        <v>88</v>
      </c>
      <c r="K279" t="s">
        <v>89</v>
      </c>
      <c r="L279" t="s">
        <v>90</v>
      </c>
      <c r="M279" t="s">
        <v>91</v>
      </c>
      <c r="N279">
        <v>7.82</v>
      </c>
      <c r="P279" t="s">
        <v>92</v>
      </c>
      <c r="Q279">
        <v>2</v>
      </c>
      <c r="R279">
        <v>7.82</v>
      </c>
      <c r="T279" t="s">
        <v>92</v>
      </c>
      <c r="U279">
        <v>2</v>
      </c>
    </row>
    <row r="280" spans="1:21" x14ac:dyDescent="0.35">
      <c r="A280" t="s">
        <v>80</v>
      </c>
      <c r="B280" t="s">
        <v>81</v>
      </c>
      <c r="C280" t="s">
        <v>82</v>
      </c>
      <c r="D280" t="s">
        <v>83</v>
      </c>
      <c r="E280" t="s">
        <v>84</v>
      </c>
      <c r="F280" t="s">
        <v>85</v>
      </c>
      <c r="G280" t="s">
        <v>86</v>
      </c>
      <c r="H280" t="s">
        <v>126</v>
      </c>
      <c r="I280" s="25">
        <v>44642</v>
      </c>
      <c r="J280" t="s">
        <v>88</v>
      </c>
      <c r="K280" t="s">
        <v>89</v>
      </c>
      <c r="L280" t="s">
        <v>90</v>
      </c>
      <c r="M280" t="s">
        <v>91</v>
      </c>
      <c r="N280">
        <v>13.2</v>
      </c>
      <c r="P280" t="s">
        <v>92</v>
      </c>
      <c r="Q280">
        <v>2</v>
      </c>
      <c r="R280">
        <v>13.2</v>
      </c>
      <c r="T280" t="s">
        <v>92</v>
      </c>
      <c r="U280">
        <v>2</v>
      </c>
    </row>
    <row r="281" spans="1:21" x14ac:dyDescent="0.35">
      <c r="A281" t="s">
        <v>80</v>
      </c>
      <c r="B281" t="s">
        <v>81</v>
      </c>
      <c r="C281" t="s">
        <v>82</v>
      </c>
      <c r="D281" t="s">
        <v>83</v>
      </c>
      <c r="E281" t="s">
        <v>84</v>
      </c>
      <c r="F281" t="s">
        <v>85</v>
      </c>
      <c r="G281" t="s">
        <v>86</v>
      </c>
      <c r="H281" t="s">
        <v>127</v>
      </c>
      <c r="I281" s="25">
        <v>44671</v>
      </c>
      <c r="J281" t="s">
        <v>88</v>
      </c>
      <c r="K281" t="s">
        <v>89</v>
      </c>
      <c r="L281" t="s">
        <v>90</v>
      </c>
      <c r="M281" t="s">
        <v>91</v>
      </c>
      <c r="N281">
        <v>13.7</v>
      </c>
      <c r="P281" t="s">
        <v>92</v>
      </c>
      <c r="Q281">
        <v>2</v>
      </c>
      <c r="R281">
        <v>13.7</v>
      </c>
      <c r="T281" t="s">
        <v>92</v>
      </c>
      <c r="U281">
        <v>2</v>
      </c>
    </row>
    <row r="282" spans="1:21" x14ac:dyDescent="0.35">
      <c r="A282" t="s">
        <v>80</v>
      </c>
      <c r="B282" t="s">
        <v>81</v>
      </c>
      <c r="C282" t="s">
        <v>82</v>
      </c>
      <c r="D282" t="s">
        <v>83</v>
      </c>
      <c r="E282" t="s">
        <v>84</v>
      </c>
      <c r="F282" t="s">
        <v>85</v>
      </c>
      <c r="G282" t="s">
        <v>86</v>
      </c>
      <c r="H282" t="s">
        <v>128</v>
      </c>
      <c r="I282" s="25">
        <v>45050</v>
      </c>
      <c r="J282" t="s">
        <v>88</v>
      </c>
      <c r="K282" t="s">
        <v>89</v>
      </c>
      <c r="L282" t="s">
        <v>90</v>
      </c>
      <c r="M282" t="s">
        <v>91</v>
      </c>
      <c r="N282">
        <v>12.9</v>
      </c>
      <c r="P282" t="s">
        <v>92</v>
      </c>
      <c r="Q282">
        <v>2</v>
      </c>
      <c r="R282">
        <v>12.9</v>
      </c>
      <c r="T282" t="s">
        <v>92</v>
      </c>
      <c r="U282">
        <v>2</v>
      </c>
    </row>
    <row r="283" spans="1:21" x14ac:dyDescent="0.35">
      <c r="A283" t="s">
        <v>80</v>
      </c>
      <c r="B283" t="s">
        <v>81</v>
      </c>
      <c r="C283" t="s">
        <v>82</v>
      </c>
      <c r="D283" t="s">
        <v>83</v>
      </c>
      <c r="E283" t="s">
        <v>84</v>
      </c>
      <c r="F283" t="s">
        <v>85</v>
      </c>
      <c r="G283" t="s">
        <v>86</v>
      </c>
      <c r="H283" t="s">
        <v>129</v>
      </c>
      <c r="I283" s="25">
        <v>45197</v>
      </c>
      <c r="J283" t="s">
        <v>88</v>
      </c>
      <c r="K283" t="s">
        <v>89</v>
      </c>
      <c r="L283" t="s">
        <v>90</v>
      </c>
      <c r="M283" t="s">
        <v>91</v>
      </c>
      <c r="N283">
        <v>11.7</v>
      </c>
      <c r="P283" t="s">
        <v>92</v>
      </c>
      <c r="Q283">
        <v>2</v>
      </c>
      <c r="R283">
        <v>11.7</v>
      </c>
      <c r="T283" t="s">
        <v>92</v>
      </c>
      <c r="U283">
        <v>2</v>
      </c>
    </row>
    <row r="284" spans="1:21" x14ac:dyDescent="0.35">
      <c r="A284" t="s">
        <v>80</v>
      </c>
      <c r="B284" t="s">
        <v>81</v>
      </c>
      <c r="C284" t="s">
        <v>82</v>
      </c>
      <c r="D284" t="s">
        <v>83</v>
      </c>
      <c r="E284" t="s">
        <v>84</v>
      </c>
      <c r="F284" t="s">
        <v>85</v>
      </c>
      <c r="G284" t="s">
        <v>86</v>
      </c>
      <c r="H284" t="s">
        <v>130</v>
      </c>
      <c r="I284" s="25">
        <v>45371</v>
      </c>
      <c r="J284" t="s">
        <v>88</v>
      </c>
      <c r="K284" t="s">
        <v>89</v>
      </c>
      <c r="L284" t="s">
        <v>90</v>
      </c>
      <c r="M284" t="s">
        <v>91</v>
      </c>
      <c r="N284">
        <v>12.6</v>
      </c>
      <c r="P284" t="s">
        <v>92</v>
      </c>
      <c r="Q284">
        <v>2</v>
      </c>
      <c r="R284">
        <v>12.6</v>
      </c>
      <c r="T284" t="s">
        <v>92</v>
      </c>
      <c r="U284">
        <v>2</v>
      </c>
    </row>
    <row r="285" spans="1:21" x14ac:dyDescent="0.35">
      <c r="A285" t="s">
        <v>80</v>
      </c>
      <c r="B285" t="s">
        <v>81</v>
      </c>
      <c r="C285" t="s">
        <v>82</v>
      </c>
      <c r="D285" t="s">
        <v>83</v>
      </c>
      <c r="E285" t="s">
        <v>84</v>
      </c>
      <c r="F285" t="s">
        <v>85</v>
      </c>
      <c r="G285" t="s">
        <v>86</v>
      </c>
      <c r="H285">
        <v>1076583</v>
      </c>
      <c r="I285" s="25">
        <v>42321</v>
      </c>
      <c r="J285" t="s">
        <v>131</v>
      </c>
      <c r="K285" t="s">
        <v>89</v>
      </c>
      <c r="L285" t="s">
        <v>90</v>
      </c>
      <c r="M285" t="s">
        <v>91</v>
      </c>
      <c r="N285">
        <v>10</v>
      </c>
      <c r="R285">
        <v>10</v>
      </c>
    </row>
    <row r="286" spans="1:21" x14ac:dyDescent="0.35">
      <c r="A286" t="s">
        <v>80</v>
      </c>
      <c r="B286" t="s">
        <v>81</v>
      </c>
      <c r="C286" t="s">
        <v>82</v>
      </c>
      <c r="D286" t="s">
        <v>83</v>
      </c>
      <c r="E286" t="s">
        <v>84</v>
      </c>
      <c r="F286" t="s">
        <v>85</v>
      </c>
      <c r="G286" t="s">
        <v>86</v>
      </c>
      <c r="H286">
        <v>1037139</v>
      </c>
      <c r="I286" s="25">
        <v>42223</v>
      </c>
      <c r="J286" t="s">
        <v>131</v>
      </c>
      <c r="K286" t="s">
        <v>89</v>
      </c>
      <c r="L286" t="s">
        <v>90</v>
      </c>
      <c r="M286" t="s">
        <v>91</v>
      </c>
      <c r="N286">
        <v>20</v>
      </c>
      <c r="R286">
        <v>20</v>
      </c>
    </row>
    <row r="287" spans="1:21" x14ac:dyDescent="0.35">
      <c r="A287" t="s">
        <v>80</v>
      </c>
      <c r="B287" t="s">
        <v>81</v>
      </c>
      <c r="C287" t="s">
        <v>82</v>
      </c>
      <c r="D287" t="s">
        <v>83</v>
      </c>
      <c r="E287" t="s">
        <v>84</v>
      </c>
      <c r="F287" t="s">
        <v>85</v>
      </c>
      <c r="G287" t="s">
        <v>86</v>
      </c>
      <c r="H287">
        <v>16894</v>
      </c>
      <c r="I287" s="25">
        <v>39169</v>
      </c>
      <c r="J287" t="s">
        <v>131</v>
      </c>
      <c r="K287" t="s">
        <v>89</v>
      </c>
      <c r="L287" t="s">
        <v>90</v>
      </c>
      <c r="M287" t="s">
        <v>91</v>
      </c>
      <c r="N287">
        <v>12</v>
      </c>
      <c r="R287">
        <v>12</v>
      </c>
    </row>
    <row r="288" spans="1:21" x14ac:dyDescent="0.35">
      <c r="A288" t="s">
        <v>80</v>
      </c>
      <c r="B288" t="s">
        <v>81</v>
      </c>
      <c r="C288" t="s">
        <v>82</v>
      </c>
      <c r="D288" t="s">
        <v>83</v>
      </c>
      <c r="E288" t="s">
        <v>84</v>
      </c>
      <c r="F288" t="s">
        <v>85</v>
      </c>
      <c r="G288" t="s">
        <v>86</v>
      </c>
      <c r="H288">
        <v>195644</v>
      </c>
      <c r="I288" s="25">
        <v>39793</v>
      </c>
      <c r="J288" t="s">
        <v>88</v>
      </c>
      <c r="K288" t="s">
        <v>89</v>
      </c>
      <c r="L288" t="s">
        <v>90</v>
      </c>
      <c r="M288" t="s">
        <v>91</v>
      </c>
      <c r="N288">
        <v>13</v>
      </c>
      <c r="Q288">
        <v>0</v>
      </c>
      <c r="R288">
        <v>13</v>
      </c>
      <c r="S288">
        <v>13</v>
      </c>
    </row>
    <row r="289" spans="1:19" x14ac:dyDescent="0.35">
      <c r="A289" t="s">
        <v>80</v>
      </c>
      <c r="B289" t="s">
        <v>81</v>
      </c>
      <c r="C289" t="s">
        <v>82</v>
      </c>
      <c r="D289" t="s">
        <v>83</v>
      </c>
      <c r="E289" t="s">
        <v>84</v>
      </c>
      <c r="F289" t="s">
        <v>85</v>
      </c>
      <c r="G289" t="s">
        <v>86</v>
      </c>
      <c r="H289">
        <v>252496</v>
      </c>
      <c r="I289" s="25">
        <v>39940</v>
      </c>
      <c r="J289" t="s">
        <v>131</v>
      </c>
      <c r="K289" t="s">
        <v>89</v>
      </c>
      <c r="L289" t="s">
        <v>90</v>
      </c>
      <c r="M289" t="s">
        <v>91</v>
      </c>
      <c r="N289">
        <v>16</v>
      </c>
      <c r="Q289">
        <v>0</v>
      </c>
      <c r="R289">
        <v>16</v>
      </c>
      <c r="S289">
        <v>16</v>
      </c>
    </row>
    <row r="290" spans="1:19" x14ac:dyDescent="0.35">
      <c r="A290" t="s">
        <v>80</v>
      </c>
      <c r="B290" t="s">
        <v>81</v>
      </c>
      <c r="C290" t="s">
        <v>82</v>
      </c>
      <c r="D290" t="s">
        <v>83</v>
      </c>
      <c r="E290" t="s">
        <v>84</v>
      </c>
      <c r="F290" t="s">
        <v>85</v>
      </c>
      <c r="G290" t="s">
        <v>86</v>
      </c>
      <c r="H290">
        <v>402684</v>
      </c>
      <c r="I290" s="25">
        <v>40304</v>
      </c>
      <c r="J290" t="s">
        <v>131</v>
      </c>
      <c r="K290" t="s">
        <v>89</v>
      </c>
      <c r="L290" t="s">
        <v>90</v>
      </c>
      <c r="M290" t="s">
        <v>91</v>
      </c>
      <c r="N290">
        <v>13</v>
      </c>
      <c r="Q290">
        <v>0</v>
      </c>
      <c r="R290">
        <v>13</v>
      </c>
      <c r="S290">
        <v>13</v>
      </c>
    </row>
    <row r="291" spans="1:19" x14ac:dyDescent="0.35">
      <c r="A291" t="s">
        <v>80</v>
      </c>
      <c r="B291" t="s">
        <v>81</v>
      </c>
      <c r="C291" t="s">
        <v>82</v>
      </c>
      <c r="D291" t="s">
        <v>83</v>
      </c>
      <c r="E291" t="s">
        <v>84</v>
      </c>
      <c r="F291" t="s">
        <v>85</v>
      </c>
      <c r="G291" t="s">
        <v>86</v>
      </c>
      <c r="H291">
        <v>718647</v>
      </c>
      <c r="I291" s="25">
        <v>41312</v>
      </c>
      <c r="J291" t="s">
        <v>131</v>
      </c>
      <c r="K291" t="s">
        <v>89</v>
      </c>
      <c r="L291" t="s">
        <v>90</v>
      </c>
      <c r="M291" t="s">
        <v>91</v>
      </c>
      <c r="N291">
        <v>12</v>
      </c>
      <c r="R291">
        <v>12</v>
      </c>
    </row>
    <row r="292" spans="1:19" x14ac:dyDescent="0.35">
      <c r="A292" t="s">
        <v>80</v>
      </c>
      <c r="B292" t="s">
        <v>81</v>
      </c>
      <c r="C292" t="s">
        <v>82</v>
      </c>
      <c r="D292" t="s">
        <v>83</v>
      </c>
      <c r="E292" t="s">
        <v>84</v>
      </c>
      <c r="F292" t="s">
        <v>85</v>
      </c>
      <c r="G292" t="s">
        <v>86</v>
      </c>
      <c r="H292">
        <v>83333</v>
      </c>
      <c r="I292" s="25">
        <v>39428</v>
      </c>
      <c r="J292" t="s">
        <v>131</v>
      </c>
      <c r="K292" t="s">
        <v>89</v>
      </c>
      <c r="L292" t="s">
        <v>90</v>
      </c>
      <c r="M292" t="s">
        <v>91</v>
      </c>
      <c r="N292">
        <v>13</v>
      </c>
      <c r="R292">
        <v>13</v>
      </c>
    </row>
    <row r="293" spans="1:19" x14ac:dyDescent="0.35">
      <c r="A293" t="s">
        <v>80</v>
      </c>
      <c r="B293" t="s">
        <v>81</v>
      </c>
      <c r="C293" t="s">
        <v>82</v>
      </c>
      <c r="D293" t="s">
        <v>83</v>
      </c>
      <c r="E293" t="s">
        <v>84</v>
      </c>
      <c r="F293" t="s">
        <v>85</v>
      </c>
      <c r="G293" t="s">
        <v>86</v>
      </c>
      <c r="H293">
        <v>844352</v>
      </c>
      <c r="I293" s="25">
        <v>41705</v>
      </c>
      <c r="J293" t="s">
        <v>131</v>
      </c>
      <c r="K293" t="s">
        <v>89</v>
      </c>
      <c r="L293" t="s">
        <v>90</v>
      </c>
      <c r="M293" t="s">
        <v>91</v>
      </c>
      <c r="N293">
        <v>12</v>
      </c>
      <c r="R293">
        <v>12</v>
      </c>
    </row>
    <row r="294" spans="1:19" x14ac:dyDescent="0.35">
      <c r="A294" t="s">
        <v>80</v>
      </c>
      <c r="B294" t="s">
        <v>81</v>
      </c>
      <c r="C294" t="s">
        <v>82</v>
      </c>
      <c r="D294" t="s">
        <v>83</v>
      </c>
      <c r="E294" t="s">
        <v>84</v>
      </c>
      <c r="F294" t="s">
        <v>85</v>
      </c>
      <c r="G294" t="s">
        <v>86</v>
      </c>
      <c r="H294">
        <v>936438</v>
      </c>
      <c r="I294" s="25">
        <v>41957</v>
      </c>
      <c r="J294" t="s">
        <v>131</v>
      </c>
      <c r="K294" t="s">
        <v>89</v>
      </c>
      <c r="L294" t="s">
        <v>90</v>
      </c>
      <c r="M294" t="s">
        <v>91</v>
      </c>
      <c r="N294">
        <v>10</v>
      </c>
      <c r="R294">
        <v>10</v>
      </c>
    </row>
    <row r="295" spans="1:19" x14ac:dyDescent="0.35">
      <c r="A295" t="s">
        <v>80</v>
      </c>
      <c r="B295" t="s">
        <v>81</v>
      </c>
      <c r="C295" t="s">
        <v>82</v>
      </c>
      <c r="D295" t="s">
        <v>83</v>
      </c>
      <c r="E295" t="s">
        <v>84</v>
      </c>
      <c r="F295" t="s">
        <v>85</v>
      </c>
      <c r="G295" t="s">
        <v>86</v>
      </c>
      <c r="H295">
        <v>369678</v>
      </c>
      <c r="I295" s="25">
        <v>40220</v>
      </c>
      <c r="J295" t="s">
        <v>131</v>
      </c>
      <c r="K295" t="s">
        <v>89</v>
      </c>
      <c r="L295" t="s">
        <v>90</v>
      </c>
      <c r="M295" t="s">
        <v>91</v>
      </c>
      <c r="N295">
        <v>13</v>
      </c>
      <c r="Q295">
        <v>0</v>
      </c>
      <c r="R295">
        <v>13</v>
      </c>
      <c r="S295">
        <v>13</v>
      </c>
    </row>
    <row r="296" spans="1:19" x14ac:dyDescent="0.35">
      <c r="A296" t="s">
        <v>80</v>
      </c>
      <c r="B296" t="s">
        <v>81</v>
      </c>
      <c r="C296" t="s">
        <v>82</v>
      </c>
      <c r="D296" t="s">
        <v>83</v>
      </c>
      <c r="E296" t="s">
        <v>84</v>
      </c>
      <c r="F296" t="s">
        <v>85</v>
      </c>
      <c r="G296" t="s">
        <v>86</v>
      </c>
      <c r="H296">
        <v>452084</v>
      </c>
      <c r="I296" s="25">
        <v>40431</v>
      </c>
      <c r="J296" t="s">
        <v>131</v>
      </c>
      <c r="K296" t="s">
        <v>89</v>
      </c>
      <c r="L296" t="s">
        <v>90</v>
      </c>
      <c r="M296" t="s">
        <v>91</v>
      </c>
      <c r="N296">
        <v>13</v>
      </c>
      <c r="Q296">
        <v>0</v>
      </c>
      <c r="R296">
        <v>13</v>
      </c>
      <c r="S296">
        <v>13</v>
      </c>
    </row>
    <row r="297" spans="1:19" x14ac:dyDescent="0.35">
      <c r="A297" t="s">
        <v>80</v>
      </c>
      <c r="B297" t="s">
        <v>81</v>
      </c>
      <c r="C297" t="s">
        <v>82</v>
      </c>
      <c r="D297" t="s">
        <v>83</v>
      </c>
      <c r="E297" t="s">
        <v>84</v>
      </c>
      <c r="F297" t="s">
        <v>85</v>
      </c>
      <c r="G297" t="s">
        <v>86</v>
      </c>
      <c r="H297">
        <v>687112</v>
      </c>
      <c r="I297" s="25">
        <v>41221</v>
      </c>
      <c r="J297" t="s">
        <v>131</v>
      </c>
      <c r="K297" t="s">
        <v>89</v>
      </c>
      <c r="L297" t="s">
        <v>90</v>
      </c>
      <c r="M297" t="s">
        <v>91</v>
      </c>
      <c r="N297">
        <v>12</v>
      </c>
      <c r="R297">
        <v>12</v>
      </c>
    </row>
    <row r="298" spans="1:19" x14ac:dyDescent="0.35">
      <c r="A298" t="s">
        <v>80</v>
      </c>
      <c r="B298" t="s">
        <v>81</v>
      </c>
      <c r="C298" t="s">
        <v>82</v>
      </c>
      <c r="D298" t="s">
        <v>83</v>
      </c>
      <c r="E298" t="s">
        <v>84</v>
      </c>
      <c r="F298" t="s">
        <v>85</v>
      </c>
      <c r="G298" t="s">
        <v>86</v>
      </c>
      <c r="H298">
        <v>783665</v>
      </c>
      <c r="I298" s="25">
        <v>41509</v>
      </c>
      <c r="J298" t="s">
        <v>131</v>
      </c>
      <c r="K298" t="s">
        <v>89</v>
      </c>
      <c r="L298" t="s">
        <v>90</v>
      </c>
      <c r="M298" t="s">
        <v>91</v>
      </c>
      <c r="N298">
        <v>13</v>
      </c>
      <c r="R298">
        <v>13</v>
      </c>
    </row>
    <row r="299" spans="1:19" x14ac:dyDescent="0.35">
      <c r="A299" t="s">
        <v>80</v>
      </c>
      <c r="B299" t="s">
        <v>81</v>
      </c>
      <c r="C299" t="s">
        <v>82</v>
      </c>
      <c r="D299" t="s">
        <v>83</v>
      </c>
      <c r="E299" t="s">
        <v>84</v>
      </c>
      <c r="F299" t="s">
        <v>85</v>
      </c>
      <c r="G299" t="s">
        <v>86</v>
      </c>
      <c r="H299">
        <v>966290</v>
      </c>
      <c r="I299" s="25">
        <v>42041</v>
      </c>
      <c r="J299" t="s">
        <v>131</v>
      </c>
      <c r="K299" t="s">
        <v>89</v>
      </c>
      <c r="L299" t="s">
        <v>90</v>
      </c>
      <c r="M299" t="s">
        <v>91</v>
      </c>
      <c r="N299">
        <v>11</v>
      </c>
      <c r="R299">
        <v>11</v>
      </c>
    </row>
    <row r="300" spans="1:19" x14ac:dyDescent="0.35">
      <c r="A300" t="s">
        <v>80</v>
      </c>
      <c r="B300" t="s">
        <v>81</v>
      </c>
      <c r="C300" t="s">
        <v>82</v>
      </c>
      <c r="D300" t="s">
        <v>83</v>
      </c>
      <c r="E300" t="s">
        <v>84</v>
      </c>
      <c r="F300" t="s">
        <v>85</v>
      </c>
      <c r="G300" t="s">
        <v>86</v>
      </c>
      <c r="H300">
        <v>867426</v>
      </c>
      <c r="I300" s="25">
        <v>41775</v>
      </c>
      <c r="J300" t="s">
        <v>131</v>
      </c>
      <c r="K300" t="s">
        <v>89</v>
      </c>
      <c r="L300" t="s">
        <v>90</v>
      </c>
      <c r="M300" t="s">
        <v>91</v>
      </c>
      <c r="N300">
        <v>11</v>
      </c>
      <c r="R300">
        <v>11</v>
      </c>
    </row>
    <row r="301" spans="1:19" x14ac:dyDescent="0.35">
      <c r="A301" t="s">
        <v>80</v>
      </c>
      <c r="B301" t="s">
        <v>81</v>
      </c>
      <c r="C301" t="s">
        <v>82</v>
      </c>
      <c r="D301" t="s">
        <v>83</v>
      </c>
      <c r="E301" t="s">
        <v>84</v>
      </c>
      <c r="F301" t="s">
        <v>85</v>
      </c>
      <c r="G301" t="s">
        <v>86</v>
      </c>
      <c r="H301">
        <v>101309</v>
      </c>
      <c r="I301" s="25">
        <v>39513</v>
      </c>
      <c r="J301" t="s">
        <v>88</v>
      </c>
      <c r="K301" t="s">
        <v>89</v>
      </c>
      <c r="L301" t="s">
        <v>90</v>
      </c>
      <c r="M301" t="s">
        <v>91</v>
      </c>
      <c r="N301">
        <v>13</v>
      </c>
      <c r="Q301">
        <v>0</v>
      </c>
      <c r="R301">
        <v>13</v>
      </c>
      <c r="S301">
        <v>13</v>
      </c>
    </row>
    <row r="302" spans="1:19" x14ac:dyDescent="0.35">
      <c r="A302" t="s">
        <v>80</v>
      </c>
      <c r="B302" t="s">
        <v>81</v>
      </c>
      <c r="C302" t="s">
        <v>82</v>
      </c>
      <c r="D302" t="s">
        <v>83</v>
      </c>
      <c r="E302" t="s">
        <v>84</v>
      </c>
      <c r="F302" t="s">
        <v>85</v>
      </c>
      <c r="G302" t="s">
        <v>86</v>
      </c>
      <c r="H302">
        <v>133722</v>
      </c>
      <c r="I302" s="25">
        <v>39625</v>
      </c>
      <c r="J302" t="s">
        <v>88</v>
      </c>
      <c r="K302" t="s">
        <v>89</v>
      </c>
      <c r="L302" t="s">
        <v>90</v>
      </c>
      <c r="M302" t="s">
        <v>91</v>
      </c>
      <c r="N302">
        <v>14</v>
      </c>
      <c r="Q302">
        <v>0</v>
      </c>
      <c r="R302">
        <v>14</v>
      </c>
      <c r="S302">
        <v>14</v>
      </c>
    </row>
    <row r="303" spans="1:19" x14ac:dyDescent="0.35">
      <c r="A303" t="s">
        <v>80</v>
      </c>
      <c r="B303" t="s">
        <v>81</v>
      </c>
      <c r="C303" t="s">
        <v>82</v>
      </c>
      <c r="D303" t="s">
        <v>83</v>
      </c>
      <c r="E303" t="s">
        <v>84</v>
      </c>
      <c r="F303" t="s">
        <v>85</v>
      </c>
      <c r="G303" t="s">
        <v>86</v>
      </c>
      <c r="H303">
        <v>292090</v>
      </c>
      <c r="I303" s="25">
        <v>40031</v>
      </c>
      <c r="J303" t="s">
        <v>131</v>
      </c>
      <c r="K303" t="s">
        <v>89</v>
      </c>
      <c r="L303" t="s">
        <v>90</v>
      </c>
      <c r="M303" t="s">
        <v>91</v>
      </c>
      <c r="N303">
        <v>11</v>
      </c>
      <c r="Q303">
        <v>0</v>
      </c>
      <c r="R303">
        <v>11</v>
      </c>
      <c r="S303">
        <v>11</v>
      </c>
    </row>
    <row r="304" spans="1:19" x14ac:dyDescent="0.35">
      <c r="A304" t="s">
        <v>80</v>
      </c>
      <c r="B304" t="s">
        <v>81</v>
      </c>
      <c r="C304" t="s">
        <v>82</v>
      </c>
      <c r="D304" t="s">
        <v>83</v>
      </c>
      <c r="E304" t="s">
        <v>84</v>
      </c>
      <c r="F304" t="s">
        <v>85</v>
      </c>
      <c r="G304" t="s">
        <v>86</v>
      </c>
      <c r="H304">
        <v>751468</v>
      </c>
      <c r="I304" s="25">
        <v>41410</v>
      </c>
      <c r="J304" t="s">
        <v>131</v>
      </c>
      <c r="K304" t="s">
        <v>89</v>
      </c>
      <c r="L304" t="s">
        <v>90</v>
      </c>
      <c r="M304" t="s">
        <v>91</v>
      </c>
      <c r="N304">
        <v>13</v>
      </c>
      <c r="R304">
        <v>13</v>
      </c>
    </row>
    <row r="305" spans="1:21" x14ac:dyDescent="0.35">
      <c r="A305" t="s">
        <v>80</v>
      </c>
      <c r="B305" t="s">
        <v>81</v>
      </c>
      <c r="C305" t="s">
        <v>82</v>
      </c>
      <c r="D305" t="s">
        <v>83</v>
      </c>
      <c r="E305" t="s">
        <v>84</v>
      </c>
      <c r="F305" t="s">
        <v>85</v>
      </c>
      <c r="G305" t="s">
        <v>86</v>
      </c>
      <c r="H305">
        <v>899424</v>
      </c>
      <c r="I305" s="25">
        <v>41859</v>
      </c>
      <c r="J305" t="s">
        <v>131</v>
      </c>
      <c r="K305" t="s">
        <v>89</v>
      </c>
      <c r="L305" t="s">
        <v>90</v>
      </c>
      <c r="M305" t="s">
        <v>91</v>
      </c>
      <c r="N305">
        <v>11</v>
      </c>
      <c r="R305">
        <v>11</v>
      </c>
    </row>
    <row r="306" spans="1:21" x14ac:dyDescent="0.35">
      <c r="A306" t="s">
        <v>80</v>
      </c>
      <c r="B306" t="s">
        <v>81</v>
      </c>
      <c r="C306" t="s">
        <v>82</v>
      </c>
      <c r="D306" t="s">
        <v>83</v>
      </c>
      <c r="E306" t="s">
        <v>84</v>
      </c>
      <c r="F306" t="s">
        <v>85</v>
      </c>
      <c r="G306" t="s">
        <v>86</v>
      </c>
      <c r="H306">
        <v>1001313</v>
      </c>
      <c r="I306" s="25">
        <v>42139</v>
      </c>
      <c r="J306" t="s">
        <v>131</v>
      </c>
      <c r="K306" t="s">
        <v>89</v>
      </c>
      <c r="L306" t="s">
        <v>90</v>
      </c>
      <c r="M306" t="s">
        <v>91</v>
      </c>
      <c r="N306">
        <v>13</v>
      </c>
      <c r="R306">
        <v>13</v>
      </c>
    </row>
    <row r="307" spans="1:21" x14ac:dyDescent="0.35">
      <c r="A307" t="s">
        <v>80</v>
      </c>
      <c r="B307" t="s">
        <v>81</v>
      </c>
      <c r="C307" t="s">
        <v>82</v>
      </c>
      <c r="D307" t="s">
        <v>83</v>
      </c>
      <c r="E307" t="s">
        <v>84</v>
      </c>
      <c r="F307" t="s">
        <v>85</v>
      </c>
      <c r="G307" t="s">
        <v>86</v>
      </c>
      <c r="H307">
        <v>160967</v>
      </c>
      <c r="I307" s="25">
        <v>39701</v>
      </c>
      <c r="J307" t="s">
        <v>131</v>
      </c>
      <c r="K307" t="s">
        <v>89</v>
      </c>
      <c r="L307" t="s">
        <v>90</v>
      </c>
      <c r="M307" t="s">
        <v>91</v>
      </c>
      <c r="N307">
        <v>12</v>
      </c>
      <c r="Q307">
        <v>0</v>
      </c>
      <c r="R307">
        <v>12</v>
      </c>
      <c r="S307">
        <v>12</v>
      </c>
    </row>
    <row r="308" spans="1:21" x14ac:dyDescent="0.35">
      <c r="A308" t="s">
        <v>80</v>
      </c>
      <c r="B308" t="s">
        <v>81</v>
      </c>
      <c r="C308" t="s">
        <v>82</v>
      </c>
      <c r="D308" t="s">
        <v>83</v>
      </c>
      <c r="E308" t="s">
        <v>84</v>
      </c>
      <c r="F308" t="s">
        <v>85</v>
      </c>
      <c r="G308" t="s">
        <v>86</v>
      </c>
      <c r="H308">
        <v>216509</v>
      </c>
      <c r="I308" s="25">
        <v>39856</v>
      </c>
      <c r="J308" t="s">
        <v>131</v>
      </c>
      <c r="K308" t="s">
        <v>89</v>
      </c>
      <c r="L308" t="s">
        <v>90</v>
      </c>
      <c r="M308" t="s">
        <v>91</v>
      </c>
      <c r="N308">
        <v>14</v>
      </c>
      <c r="Q308">
        <v>0</v>
      </c>
      <c r="R308">
        <v>14</v>
      </c>
      <c r="S308">
        <v>14</v>
      </c>
    </row>
    <row r="309" spans="1:21" x14ac:dyDescent="0.35">
      <c r="A309" t="s">
        <v>80</v>
      </c>
      <c r="B309" t="s">
        <v>81</v>
      </c>
      <c r="C309" t="s">
        <v>82</v>
      </c>
      <c r="D309" t="s">
        <v>83</v>
      </c>
      <c r="E309" t="s">
        <v>84</v>
      </c>
      <c r="F309" t="s">
        <v>85</v>
      </c>
      <c r="G309" t="s">
        <v>86</v>
      </c>
      <c r="H309">
        <v>33058</v>
      </c>
      <c r="I309" s="25">
        <v>39246</v>
      </c>
      <c r="J309" t="s">
        <v>131</v>
      </c>
      <c r="K309" t="s">
        <v>89</v>
      </c>
      <c r="L309" t="s">
        <v>90</v>
      </c>
      <c r="M309" t="s">
        <v>91</v>
      </c>
      <c r="N309">
        <v>24</v>
      </c>
      <c r="R309">
        <v>24</v>
      </c>
    </row>
    <row r="310" spans="1:21" x14ac:dyDescent="0.35">
      <c r="A310" t="s">
        <v>80</v>
      </c>
      <c r="B310" t="s">
        <v>81</v>
      </c>
      <c r="C310" t="s">
        <v>82</v>
      </c>
      <c r="D310" t="s">
        <v>83</v>
      </c>
      <c r="E310" t="s">
        <v>84</v>
      </c>
      <c r="F310" t="s">
        <v>85</v>
      </c>
      <c r="G310" t="s">
        <v>86</v>
      </c>
      <c r="H310">
        <v>332966</v>
      </c>
      <c r="I310" s="25">
        <v>40121</v>
      </c>
      <c r="J310" t="s">
        <v>131</v>
      </c>
      <c r="K310" t="s">
        <v>89</v>
      </c>
      <c r="L310" t="s">
        <v>90</v>
      </c>
      <c r="M310" t="s">
        <v>91</v>
      </c>
      <c r="N310">
        <v>10</v>
      </c>
      <c r="Q310">
        <v>0</v>
      </c>
      <c r="R310">
        <v>10</v>
      </c>
      <c r="S310">
        <v>10</v>
      </c>
    </row>
    <row r="311" spans="1:21" x14ac:dyDescent="0.35">
      <c r="A311" t="s">
        <v>80</v>
      </c>
      <c r="B311" t="s">
        <v>81</v>
      </c>
      <c r="C311" t="s">
        <v>82</v>
      </c>
      <c r="D311" t="s">
        <v>83</v>
      </c>
      <c r="E311" t="s">
        <v>84</v>
      </c>
      <c r="F311" t="s">
        <v>85</v>
      </c>
      <c r="G311" t="s">
        <v>86</v>
      </c>
      <c r="H311">
        <v>49421</v>
      </c>
      <c r="I311" s="25">
        <v>39304</v>
      </c>
      <c r="J311" t="s">
        <v>131</v>
      </c>
      <c r="K311" t="s">
        <v>89</v>
      </c>
      <c r="L311" t="s">
        <v>90</v>
      </c>
      <c r="M311" t="s">
        <v>91</v>
      </c>
      <c r="N311">
        <v>64</v>
      </c>
    </row>
    <row r="312" spans="1:21" x14ac:dyDescent="0.35">
      <c r="A312" t="s">
        <v>80</v>
      </c>
      <c r="B312" t="s">
        <v>81</v>
      </c>
      <c r="C312" t="s">
        <v>82</v>
      </c>
      <c r="D312" t="s">
        <v>83</v>
      </c>
      <c r="E312" t="s">
        <v>84</v>
      </c>
      <c r="F312" t="s">
        <v>85</v>
      </c>
      <c r="G312" t="s">
        <v>86</v>
      </c>
      <c r="H312">
        <v>524146</v>
      </c>
      <c r="I312" s="25">
        <v>40676</v>
      </c>
      <c r="J312" t="s">
        <v>131</v>
      </c>
      <c r="K312" t="s">
        <v>89</v>
      </c>
      <c r="L312" t="s">
        <v>90</v>
      </c>
      <c r="M312" t="s">
        <v>91</v>
      </c>
      <c r="N312">
        <v>14</v>
      </c>
      <c r="Q312">
        <v>0</v>
      </c>
      <c r="R312">
        <v>14</v>
      </c>
      <c r="S312">
        <v>14</v>
      </c>
    </row>
    <row r="313" spans="1:21" x14ac:dyDescent="0.35">
      <c r="A313" t="s">
        <v>80</v>
      </c>
      <c r="B313" t="s">
        <v>81</v>
      </c>
      <c r="C313" t="s">
        <v>82</v>
      </c>
      <c r="D313" t="s">
        <v>83</v>
      </c>
      <c r="E313" t="s">
        <v>84</v>
      </c>
      <c r="F313" t="s">
        <v>85</v>
      </c>
      <c r="G313" t="s">
        <v>86</v>
      </c>
      <c r="H313">
        <v>629512</v>
      </c>
      <c r="I313" s="25">
        <v>41046</v>
      </c>
      <c r="J313" t="s">
        <v>131</v>
      </c>
      <c r="K313" t="s">
        <v>89</v>
      </c>
      <c r="L313" t="s">
        <v>90</v>
      </c>
      <c r="M313" t="s">
        <v>91</v>
      </c>
      <c r="N313">
        <v>13</v>
      </c>
      <c r="R313">
        <v>13</v>
      </c>
    </row>
    <row r="314" spans="1:21" x14ac:dyDescent="0.35">
      <c r="A314" t="s">
        <v>80</v>
      </c>
      <c r="B314" t="s">
        <v>81</v>
      </c>
      <c r="C314" t="s">
        <v>82</v>
      </c>
      <c r="D314" t="s">
        <v>83</v>
      </c>
      <c r="E314" t="s">
        <v>84</v>
      </c>
      <c r="F314" t="s">
        <v>85</v>
      </c>
      <c r="G314" t="s">
        <v>86</v>
      </c>
      <c r="H314">
        <v>810924</v>
      </c>
      <c r="I314" s="25">
        <v>41593</v>
      </c>
      <c r="J314" t="s">
        <v>131</v>
      </c>
      <c r="K314" t="s">
        <v>89</v>
      </c>
      <c r="L314" t="s">
        <v>90</v>
      </c>
      <c r="M314" t="s">
        <v>91</v>
      </c>
      <c r="N314">
        <v>12</v>
      </c>
      <c r="R314">
        <v>12</v>
      </c>
    </row>
    <row r="315" spans="1:21" x14ac:dyDescent="0.35">
      <c r="A315" t="s">
        <v>132</v>
      </c>
      <c r="B315" t="s">
        <v>133</v>
      </c>
      <c r="C315" t="s">
        <v>82</v>
      </c>
      <c r="D315" t="s">
        <v>134</v>
      </c>
      <c r="E315" t="s">
        <v>135</v>
      </c>
      <c r="F315" t="s">
        <v>85</v>
      </c>
      <c r="G315" t="s">
        <v>136</v>
      </c>
      <c r="H315">
        <v>7530191</v>
      </c>
      <c r="I315" s="25">
        <v>39100</v>
      </c>
      <c r="J315" t="s">
        <v>131</v>
      </c>
      <c r="K315" t="s">
        <v>89</v>
      </c>
      <c r="L315" t="s">
        <v>90</v>
      </c>
      <c r="M315" t="s">
        <v>91</v>
      </c>
      <c r="N315">
        <v>15.9</v>
      </c>
      <c r="O315" t="s">
        <v>137</v>
      </c>
      <c r="P315">
        <v>15.9</v>
      </c>
      <c r="Q315">
        <v>2</v>
      </c>
      <c r="R315">
        <v>7.95</v>
      </c>
      <c r="S315" t="s">
        <v>138</v>
      </c>
      <c r="T315" t="s">
        <v>137</v>
      </c>
      <c r="U315">
        <v>15.9</v>
      </c>
    </row>
    <row r="316" spans="1:21" x14ac:dyDescent="0.35">
      <c r="A316" t="s">
        <v>132</v>
      </c>
      <c r="B316" t="s">
        <v>133</v>
      </c>
      <c r="C316" t="s">
        <v>82</v>
      </c>
      <c r="D316" t="s">
        <v>134</v>
      </c>
      <c r="E316" t="s">
        <v>135</v>
      </c>
      <c r="F316" t="s">
        <v>85</v>
      </c>
      <c r="G316" t="s">
        <v>136</v>
      </c>
      <c r="H316">
        <v>8530612</v>
      </c>
      <c r="I316" s="25">
        <v>39513</v>
      </c>
      <c r="J316" t="s">
        <v>131</v>
      </c>
      <c r="K316" t="s">
        <v>89</v>
      </c>
      <c r="L316" t="s">
        <v>90</v>
      </c>
      <c r="M316" t="s">
        <v>91</v>
      </c>
      <c r="N316">
        <v>13.1</v>
      </c>
      <c r="O316" t="s">
        <v>92</v>
      </c>
      <c r="P316">
        <v>13.1</v>
      </c>
      <c r="Q316">
        <v>2</v>
      </c>
      <c r="R316">
        <v>13.1</v>
      </c>
      <c r="S316">
        <v>13.1</v>
      </c>
      <c r="T316" t="s">
        <v>92</v>
      </c>
      <c r="U316">
        <v>2</v>
      </c>
    </row>
    <row r="317" spans="1:21" x14ac:dyDescent="0.35">
      <c r="A317" t="s">
        <v>132</v>
      </c>
      <c r="B317" t="s">
        <v>133</v>
      </c>
      <c r="C317" t="s">
        <v>82</v>
      </c>
      <c r="D317" t="s">
        <v>134</v>
      </c>
      <c r="E317" t="s">
        <v>135</v>
      </c>
      <c r="F317" t="s">
        <v>85</v>
      </c>
      <c r="G317" t="s">
        <v>136</v>
      </c>
      <c r="H317">
        <v>7531431</v>
      </c>
      <c r="I317" s="25">
        <v>39282</v>
      </c>
      <c r="J317" t="s">
        <v>131</v>
      </c>
      <c r="K317" t="s">
        <v>89</v>
      </c>
      <c r="L317" t="s">
        <v>90</v>
      </c>
      <c r="M317" t="s">
        <v>91</v>
      </c>
      <c r="N317">
        <v>12.8</v>
      </c>
      <c r="O317" t="s">
        <v>92</v>
      </c>
      <c r="P317">
        <v>12.8</v>
      </c>
      <c r="Q317">
        <v>2</v>
      </c>
      <c r="R317">
        <v>12.8</v>
      </c>
      <c r="S317">
        <v>12.8</v>
      </c>
      <c r="T317" t="s">
        <v>92</v>
      </c>
      <c r="U317">
        <v>2</v>
      </c>
    </row>
    <row r="318" spans="1:21" x14ac:dyDescent="0.35">
      <c r="A318" t="s">
        <v>132</v>
      </c>
      <c r="B318" t="s">
        <v>133</v>
      </c>
      <c r="C318" t="s">
        <v>82</v>
      </c>
      <c r="D318" t="s">
        <v>134</v>
      </c>
      <c r="E318" t="s">
        <v>135</v>
      </c>
      <c r="F318" t="s">
        <v>85</v>
      </c>
      <c r="G318" t="s">
        <v>136</v>
      </c>
      <c r="H318">
        <v>8530801</v>
      </c>
      <c r="I318" s="25">
        <v>39541</v>
      </c>
      <c r="J318" t="s">
        <v>131</v>
      </c>
      <c r="K318" t="s">
        <v>89</v>
      </c>
      <c r="L318" t="s">
        <v>90</v>
      </c>
      <c r="M318" t="s">
        <v>91</v>
      </c>
      <c r="N318">
        <v>13</v>
      </c>
      <c r="O318" t="s">
        <v>92</v>
      </c>
      <c r="P318">
        <v>13</v>
      </c>
      <c r="Q318">
        <v>2</v>
      </c>
      <c r="R318">
        <v>13</v>
      </c>
      <c r="S318">
        <v>13</v>
      </c>
      <c r="T318" t="s">
        <v>92</v>
      </c>
      <c r="U318">
        <v>2</v>
      </c>
    </row>
    <row r="319" spans="1:21" x14ac:dyDescent="0.35">
      <c r="A319" t="s">
        <v>132</v>
      </c>
      <c r="B319" t="s">
        <v>133</v>
      </c>
      <c r="C319" t="s">
        <v>82</v>
      </c>
      <c r="D319" t="s">
        <v>134</v>
      </c>
      <c r="E319" t="s">
        <v>135</v>
      </c>
      <c r="F319" t="s">
        <v>85</v>
      </c>
      <c r="G319" t="s">
        <v>136</v>
      </c>
      <c r="H319">
        <v>7530632</v>
      </c>
      <c r="I319" s="25">
        <v>39163</v>
      </c>
      <c r="J319" t="s">
        <v>131</v>
      </c>
      <c r="K319" t="s">
        <v>89</v>
      </c>
      <c r="L319" t="s">
        <v>90</v>
      </c>
      <c r="M319" t="s">
        <v>91</v>
      </c>
      <c r="N319">
        <v>15.9</v>
      </c>
      <c r="O319" t="s">
        <v>92</v>
      </c>
      <c r="P319">
        <v>15.9</v>
      </c>
      <c r="Q319">
        <v>2</v>
      </c>
      <c r="R319">
        <v>15.9</v>
      </c>
      <c r="S319">
        <v>15.9</v>
      </c>
      <c r="T319" t="s">
        <v>92</v>
      </c>
      <c r="U319">
        <v>2</v>
      </c>
    </row>
    <row r="320" spans="1:21" x14ac:dyDescent="0.35">
      <c r="A320" t="s">
        <v>132</v>
      </c>
      <c r="B320" t="s">
        <v>133</v>
      </c>
      <c r="C320" t="s">
        <v>82</v>
      </c>
      <c r="D320" t="s">
        <v>134</v>
      </c>
      <c r="E320" t="s">
        <v>135</v>
      </c>
      <c r="F320" t="s">
        <v>85</v>
      </c>
      <c r="G320" t="s">
        <v>136</v>
      </c>
      <c r="H320">
        <v>8530282</v>
      </c>
      <c r="I320" s="25">
        <v>39478</v>
      </c>
      <c r="J320" t="s">
        <v>131</v>
      </c>
      <c r="K320" t="s">
        <v>89</v>
      </c>
      <c r="L320" t="s">
        <v>90</v>
      </c>
      <c r="M320" t="s">
        <v>91</v>
      </c>
      <c r="N320">
        <v>14.2</v>
      </c>
      <c r="O320" t="s">
        <v>92</v>
      </c>
      <c r="P320">
        <v>14.2</v>
      </c>
      <c r="Q320">
        <v>2</v>
      </c>
      <c r="R320">
        <v>14.2</v>
      </c>
      <c r="S320">
        <v>14.2</v>
      </c>
      <c r="T320" t="s">
        <v>92</v>
      </c>
      <c r="U320">
        <v>2</v>
      </c>
    </row>
    <row r="321" spans="1:21" x14ac:dyDescent="0.35">
      <c r="A321" t="s">
        <v>132</v>
      </c>
      <c r="B321" t="s">
        <v>133</v>
      </c>
      <c r="C321" t="s">
        <v>82</v>
      </c>
      <c r="D321" t="s">
        <v>134</v>
      </c>
      <c r="E321" t="s">
        <v>135</v>
      </c>
      <c r="F321" t="s">
        <v>85</v>
      </c>
      <c r="G321" t="s">
        <v>136</v>
      </c>
      <c r="H321">
        <v>7530985</v>
      </c>
      <c r="I321" s="25">
        <v>39219</v>
      </c>
      <c r="J321" t="s">
        <v>131</v>
      </c>
      <c r="K321" t="s">
        <v>89</v>
      </c>
      <c r="L321" t="s">
        <v>90</v>
      </c>
      <c r="M321" t="s">
        <v>91</v>
      </c>
      <c r="N321">
        <v>16.100000000000001</v>
      </c>
      <c r="O321" t="s">
        <v>92</v>
      </c>
      <c r="P321">
        <v>16.100000000000001</v>
      </c>
      <c r="Q321">
        <v>2</v>
      </c>
      <c r="R321">
        <v>16.100000000000001</v>
      </c>
      <c r="S321">
        <v>16.100000000000001</v>
      </c>
      <c r="T321" t="s">
        <v>92</v>
      </c>
      <c r="U321">
        <v>2</v>
      </c>
    </row>
    <row r="322" spans="1:21" x14ac:dyDescent="0.35">
      <c r="A322" t="s">
        <v>132</v>
      </c>
      <c r="B322" t="s">
        <v>133</v>
      </c>
      <c r="C322" t="s">
        <v>82</v>
      </c>
      <c r="D322" t="s">
        <v>134</v>
      </c>
      <c r="E322" t="s">
        <v>135</v>
      </c>
      <c r="F322" t="s">
        <v>85</v>
      </c>
      <c r="G322" t="s">
        <v>136</v>
      </c>
      <c r="H322">
        <v>7531958</v>
      </c>
      <c r="I322" s="25">
        <v>39352</v>
      </c>
      <c r="J322" t="s">
        <v>131</v>
      </c>
      <c r="K322" t="s">
        <v>89</v>
      </c>
      <c r="L322" t="s">
        <v>90</v>
      </c>
      <c r="M322" t="s">
        <v>91</v>
      </c>
      <c r="N322">
        <v>14</v>
      </c>
      <c r="O322" t="s">
        <v>92</v>
      </c>
      <c r="P322">
        <v>14</v>
      </c>
      <c r="Q322">
        <v>2</v>
      </c>
      <c r="R322">
        <v>14</v>
      </c>
      <c r="S322">
        <v>14</v>
      </c>
      <c r="T322" t="s">
        <v>92</v>
      </c>
      <c r="U322">
        <v>2</v>
      </c>
    </row>
    <row r="323" spans="1:21" x14ac:dyDescent="0.35">
      <c r="A323" t="s">
        <v>132</v>
      </c>
      <c r="B323" t="s">
        <v>133</v>
      </c>
      <c r="C323" t="s">
        <v>82</v>
      </c>
      <c r="D323" t="s">
        <v>134</v>
      </c>
      <c r="E323" t="s">
        <v>135</v>
      </c>
      <c r="F323" t="s">
        <v>85</v>
      </c>
      <c r="G323" t="s">
        <v>136</v>
      </c>
      <c r="H323">
        <v>7532396</v>
      </c>
      <c r="I323" s="25">
        <v>39401</v>
      </c>
      <c r="J323" t="s">
        <v>131</v>
      </c>
      <c r="K323" t="s">
        <v>89</v>
      </c>
      <c r="L323" t="s">
        <v>90</v>
      </c>
      <c r="M323" t="s">
        <v>91</v>
      </c>
      <c r="N323">
        <v>14.2</v>
      </c>
      <c r="O323" t="s">
        <v>92</v>
      </c>
      <c r="P323">
        <v>14.2</v>
      </c>
      <c r="Q323">
        <v>2</v>
      </c>
      <c r="R323">
        <v>14.2</v>
      </c>
      <c r="S323">
        <v>14.2</v>
      </c>
      <c r="T323" t="s">
        <v>92</v>
      </c>
      <c r="U323">
        <v>2</v>
      </c>
    </row>
    <row r="324" spans="1:21" x14ac:dyDescent="0.35">
      <c r="A324" t="s">
        <v>132</v>
      </c>
      <c r="B324" t="s">
        <v>133</v>
      </c>
      <c r="C324" t="s">
        <v>82</v>
      </c>
      <c r="D324" t="s">
        <v>134</v>
      </c>
      <c r="E324" t="s">
        <v>135</v>
      </c>
      <c r="F324" t="s">
        <v>85</v>
      </c>
      <c r="G324" t="s">
        <v>136</v>
      </c>
      <c r="H324">
        <v>8530044</v>
      </c>
      <c r="I324" s="25">
        <v>39450</v>
      </c>
      <c r="J324" t="s">
        <v>131</v>
      </c>
      <c r="K324" t="s">
        <v>89</v>
      </c>
      <c r="L324" t="s">
        <v>90</v>
      </c>
      <c r="M324" t="s">
        <v>91</v>
      </c>
      <c r="N324">
        <v>12.2</v>
      </c>
      <c r="O324" t="s">
        <v>92</v>
      </c>
      <c r="P324">
        <v>12.2</v>
      </c>
      <c r="Q324">
        <v>2</v>
      </c>
      <c r="R324">
        <v>12.2</v>
      </c>
      <c r="S324">
        <v>12.2</v>
      </c>
      <c r="T324" t="s">
        <v>92</v>
      </c>
      <c r="U324">
        <v>2</v>
      </c>
    </row>
    <row r="325" spans="1:21" x14ac:dyDescent="0.35">
      <c r="Q325" t="s">
        <v>28</v>
      </c>
      <c r="R325">
        <f>MEDIAN(R245:R324)</f>
        <v>13</v>
      </c>
    </row>
    <row r="326" spans="1:21" x14ac:dyDescent="0.35">
      <c r="Q326" t="s">
        <v>29</v>
      </c>
      <c r="R326">
        <f>STDEV(R245:R324)</f>
        <v>2.460454639579996</v>
      </c>
    </row>
    <row r="327" spans="1:21" x14ac:dyDescent="0.35">
      <c r="Q327" t="s">
        <v>139</v>
      </c>
      <c r="R327">
        <f>2*R326</f>
        <v>4.920909279159992</v>
      </c>
    </row>
    <row r="328" spans="1:21" x14ac:dyDescent="0.35">
      <c r="Q328" t="s">
        <v>140</v>
      </c>
      <c r="R328">
        <f>R325+R327</f>
        <v>17.920909279159993</v>
      </c>
    </row>
    <row r="329" spans="1:21" x14ac:dyDescent="0.35">
      <c r="Q329" t="s">
        <v>143</v>
      </c>
      <c r="R329" t="s">
        <v>144</v>
      </c>
    </row>
    <row r="331" spans="1:21" x14ac:dyDescent="0.35">
      <c r="A331" s="33" t="s">
        <v>145</v>
      </c>
      <c r="B331" s="33"/>
      <c r="C331" s="33"/>
      <c r="D331" s="33"/>
      <c r="E331" s="33"/>
      <c r="F331" s="33"/>
      <c r="G331" s="33"/>
      <c r="H331" s="33"/>
      <c r="I331" s="33"/>
      <c r="J331" s="33"/>
      <c r="K331" s="33"/>
      <c r="L331" s="33"/>
      <c r="M331" s="33"/>
      <c r="N331" s="33"/>
      <c r="O331" s="33"/>
    </row>
    <row r="333" spans="1:21" x14ac:dyDescent="0.35">
      <c r="A333" t="s">
        <v>59</v>
      </c>
      <c r="B333" t="s">
        <v>60</v>
      </c>
      <c r="C333" t="s">
        <v>61</v>
      </c>
      <c r="D333" t="s">
        <v>62</v>
      </c>
      <c r="E333" t="s">
        <v>63</v>
      </c>
      <c r="F333" t="s">
        <v>64</v>
      </c>
      <c r="G333" t="s">
        <v>65</v>
      </c>
      <c r="H333" t="s">
        <v>66</v>
      </c>
      <c r="I333" t="s">
        <v>67</v>
      </c>
      <c r="J333" t="s">
        <v>68</v>
      </c>
      <c r="K333" t="s">
        <v>69</v>
      </c>
      <c r="L333" t="s">
        <v>70</v>
      </c>
      <c r="M333" t="s">
        <v>71</v>
      </c>
      <c r="N333" t="s">
        <v>72</v>
      </c>
      <c r="O333" t="s">
        <v>73</v>
      </c>
      <c r="P333" t="s">
        <v>74</v>
      </c>
      <c r="Q333" t="s">
        <v>75</v>
      </c>
      <c r="R333" t="s">
        <v>76</v>
      </c>
      <c r="S333" t="s">
        <v>77</v>
      </c>
      <c r="T333" t="s">
        <v>78</v>
      </c>
      <c r="U333" t="s">
        <v>79</v>
      </c>
    </row>
    <row r="334" spans="1:21" x14ac:dyDescent="0.35">
      <c r="A334" t="s">
        <v>80</v>
      </c>
      <c r="B334" t="s">
        <v>81</v>
      </c>
      <c r="C334" t="s">
        <v>82</v>
      </c>
      <c r="D334" t="s">
        <v>83</v>
      </c>
      <c r="E334" t="s">
        <v>84</v>
      </c>
      <c r="F334" t="s">
        <v>85</v>
      </c>
      <c r="G334" t="s">
        <v>86</v>
      </c>
      <c r="H334" t="s">
        <v>87</v>
      </c>
      <c r="I334" s="25">
        <v>42779</v>
      </c>
      <c r="J334" t="s">
        <v>88</v>
      </c>
      <c r="K334" t="s">
        <v>89</v>
      </c>
      <c r="L334" t="s">
        <v>90</v>
      </c>
      <c r="M334" t="s">
        <v>91</v>
      </c>
      <c r="N334">
        <v>14.9</v>
      </c>
      <c r="P334" t="s">
        <v>92</v>
      </c>
      <c r="Q334">
        <v>2</v>
      </c>
      <c r="R334">
        <v>14.9</v>
      </c>
      <c r="T334" t="s">
        <v>92</v>
      </c>
      <c r="U334">
        <v>2</v>
      </c>
    </row>
    <row r="335" spans="1:21" x14ac:dyDescent="0.35">
      <c r="A335" t="s">
        <v>80</v>
      </c>
      <c r="B335" t="s">
        <v>81</v>
      </c>
      <c r="C335" t="s">
        <v>82</v>
      </c>
      <c r="D335" t="s">
        <v>83</v>
      </c>
      <c r="E335" t="s">
        <v>84</v>
      </c>
      <c r="F335" t="s">
        <v>85</v>
      </c>
      <c r="G335" t="s">
        <v>86</v>
      </c>
      <c r="H335" t="s">
        <v>93</v>
      </c>
      <c r="I335" s="25">
        <v>42809</v>
      </c>
      <c r="J335" t="s">
        <v>88</v>
      </c>
      <c r="K335" t="s">
        <v>89</v>
      </c>
      <c r="L335" t="s">
        <v>90</v>
      </c>
      <c r="M335" t="s">
        <v>91</v>
      </c>
      <c r="N335">
        <v>14.2</v>
      </c>
      <c r="P335" t="s">
        <v>92</v>
      </c>
      <c r="Q335">
        <v>2</v>
      </c>
      <c r="R335">
        <v>14.2</v>
      </c>
      <c r="T335" t="s">
        <v>92</v>
      </c>
      <c r="U335">
        <v>2</v>
      </c>
    </row>
    <row r="336" spans="1:21" x14ac:dyDescent="0.35">
      <c r="A336" t="s">
        <v>80</v>
      </c>
      <c r="B336" t="s">
        <v>81</v>
      </c>
      <c r="C336" t="s">
        <v>82</v>
      </c>
      <c r="D336" t="s">
        <v>83</v>
      </c>
      <c r="E336" t="s">
        <v>84</v>
      </c>
      <c r="F336" t="s">
        <v>85</v>
      </c>
      <c r="G336" t="s">
        <v>86</v>
      </c>
      <c r="H336" t="s">
        <v>94</v>
      </c>
      <c r="I336" s="25">
        <v>42921</v>
      </c>
      <c r="J336" t="s">
        <v>88</v>
      </c>
      <c r="K336" t="s">
        <v>89</v>
      </c>
      <c r="L336" t="s">
        <v>90</v>
      </c>
      <c r="M336" t="s">
        <v>91</v>
      </c>
      <c r="N336">
        <v>12.9</v>
      </c>
      <c r="P336" t="s">
        <v>92</v>
      </c>
      <c r="Q336">
        <v>2</v>
      </c>
      <c r="R336">
        <v>12.9</v>
      </c>
      <c r="T336" t="s">
        <v>92</v>
      </c>
      <c r="U336">
        <v>2</v>
      </c>
    </row>
    <row r="337" spans="1:21" x14ac:dyDescent="0.35">
      <c r="A337" t="s">
        <v>80</v>
      </c>
      <c r="B337" t="s">
        <v>81</v>
      </c>
      <c r="C337" t="s">
        <v>82</v>
      </c>
      <c r="D337" t="s">
        <v>83</v>
      </c>
      <c r="E337" t="s">
        <v>84</v>
      </c>
      <c r="F337" t="s">
        <v>85</v>
      </c>
      <c r="G337" t="s">
        <v>86</v>
      </c>
      <c r="H337" t="s">
        <v>95</v>
      </c>
      <c r="I337" s="25">
        <v>43181</v>
      </c>
      <c r="J337" t="s">
        <v>88</v>
      </c>
      <c r="K337" t="s">
        <v>89</v>
      </c>
      <c r="L337" t="s">
        <v>90</v>
      </c>
      <c r="M337" t="s">
        <v>91</v>
      </c>
      <c r="N337">
        <v>17.7</v>
      </c>
      <c r="P337" t="s">
        <v>92</v>
      </c>
      <c r="Q337">
        <v>2</v>
      </c>
      <c r="R337">
        <v>17.7</v>
      </c>
      <c r="T337" t="s">
        <v>92</v>
      </c>
      <c r="U337">
        <v>2</v>
      </c>
    </row>
    <row r="338" spans="1:21" x14ac:dyDescent="0.35">
      <c r="A338" t="s">
        <v>80</v>
      </c>
      <c r="B338" t="s">
        <v>81</v>
      </c>
      <c r="C338" t="s">
        <v>82</v>
      </c>
      <c r="D338" t="s">
        <v>83</v>
      </c>
      <c r="E338" t="s">
        <v>84</v>
      </c>
      <c r="F338" t="s">
        <v>85</v>
      </c>
      <c r="G338" t="s">
        <v>86</v>
      </c>
      <c r="H338" t="s">
        <v>96</v>
      </c>
      <c r="I338" s="25">
        <v>43235</v>
      </c>
      <c r="J338" t="s">
        <v>88</v>
      </c>
      <c r="K338" t="s">
        <v>89</v>
      </c>
      <c r="L338" t="s">
        <v>90</v>
      </c>
      <c r="M338" t="s">
        <v>91</v>
      </c>
      <c r="N338">
        <v>15.9</v>
      </c>
      <c r="P338" t="s">
        <v>92</v>
      </c>
      <c r="Q338">
        <v>2</v>
      </c>
      <c r="R338">
        <v>15.9</v>
      </c>
      <c r="T338" t="s">
        <v>92</v>
      </c>
      <c r="U338">
        <v>2</v>
      </c>
    </row>
    <row r="339" spans="1:21" x14ac:dyDescent="0.35">
      <c r="A339" t="s">
        <v>80</v>
      </c>
      <c r="B339" t="s">
        <v>81</v>
      </c>
      <c r="C339" t="s">
        <v>82</v>
      </c>
      <c r="D339" t="s">
        <v>83</v>
      </c>
      <c r="E339" t="s">
        <v>84</v>
      </c>
      <c r="F339" t="s">
        <v>85</v>
      </c>
      <c r="G339" t="s">
        <v>86</v>
      </c>
      <c r="H339" t="s">
        <v>97</v>
      </c>
      <c r="I339" s="25">
        <v>43292</v>
      </c>
      <c r="J339" t="s">
        <v>88</v>
      </c>
      <c r="K339" t="s">
        <v>89</v>
      </c>
      <c r="L339" t="s">
        <v>90</v>
      </c>
      <c r="M339" t="s">
        <v>91</v>
      </c>
      <c r="N339">
        <v>17.100000000000001</v>
      </c>
      <c r="P339" t="s">
        <v>92</v>
      </c>
      <c r="Q339">
        <v>2</v>
      </c>
      <c r="R339">
        <v>17.100000000000001</v>
      </c>
      <c r="T339" t="s">
        <v>92</v>
      </c>
      <c r="U339">
        <v>2</v>
      </c>
    </row>
    <row r="340" spans="1:21" x14ac:dyDescent="0.35">
      <c r="A340" t="s">
        <v>80</v>
      </c>
      <c r="B340" t="s">
        <v>81</v>
      </c>
      <c r="C340" t="s">
        <v>82</v>
      </c>
      <c r="D340" t="s">
        <v>83</v>
      </c>
      <c r="E340" t="s">
        <v>84</v>
      </c>
      <c r="F340" t="s">
        <v>85</v>
      </c>
      <c r="G340" t="s">
        <v>86</v>
      </c>
      <c r="H340" t="s">
        <v>98</v>
      </c>
      <c r="I340" s="25">
        <v>43517</v>
      </c>
      <c r="J340" t="s">
        <v>88</v>
      </c>
      <c r="K340" t="s">
        <v>89</v>
      </c>
      <c r="L340" t="s">
        <v>90</v>
      </c>
      <c r="M340" t="s">
        <v>91</v>
      </c>
      <c r="N340">
        <v>16.5</v>
      </c>
      <c r="P340" t="s">
        <v>92</v>
      </c>
      <c r="Q340">
        <v>2</v>
      </c>
      <c r="R340">
        <v>16.5</v>
      </c>
      <c r="T340" t="s">
        <v>92</v>
      </c>
      <c r="U340">
        <v>2</v>
      </c>
    </row>
    <row r="341" spans="1:21" x14ac:dyDescent="0.35">
      <c r="A341" t="s">
        <v>80</v>
      </c>
      <c r="B341" t="s">
        <v>81</v>
      </c>
      <c r="C341" t="s">
        <v>82</v>
      </c>
      <c r="D341" t="s">
        <v>83</v>
      </c>
      <c r="E341" t="s">
        <v>84</v>
      </c>
      <c r="F341" t="s">
        <v>85</v>
      </c>
      <c r="G341" t="s">
        <v>86</v>
      </c>
      <c r="H341" t="s">
        <v>99</v>
      </c>
      <c r="I341" s="25">
        <v>43530</v>
      </c>
      <c r="J341" t="s">
        <v>88</v>
      </c>
      <c r="K341" t="s">
        <v>89</v>
      </c>
      <c r="L341" t="s">
        <v>90</v>
      </c>
      <c r="M341" t="s">
        <v>91</v>
      </c>
      <c r="N341">
        <v>12.6</v>
      </c>
      <c r="P341" t="s">
        <v>92</v>
      </c>
      <c r="Q341">
        <v>2</v>
      </c>
      <c r="R341">
        <v>12.6</v>
      </c>
      <c r="T341" t="s">
        <v>92</v>
      </c>
      <c r="U341">
        <v>2</v>
      </c>
    </row>
    <row r="342" spans="1:21" x14ac:dyDescent="0.35">
      <c r="A342" t="s">
        <v>80</v>
      </c>
      <c r="B342" t="s">
        <v>81</v>
      </c>
      <c r="C342" t="s">
        <v>82</v>
      </c>
      <c r="D342" t="s">
        <v>83</v>
      </c>
      <c r="E342" t="s">
        <v>84</v>
      </c>
      <c r="F342" t="s">
        <v>85</v>
      </c>
      <c r="G342" t="s">
        <v>86</v>
      </c>
      <c r="H342" t="s">
        <v>100</v>
      </c>
      <c r="I342" s="25">
        <v>42438</v>
      </c>
      <c r="J342" t="s">
        <v>88</v>
      </c>
      <c r="K342" t="s">
        <v>89</v>
      </c>
      <c r="L342" t="s">
        <v>90</v>
      </c>
      <c r="M342" t="s">
        <v>91</v>
      </c>
      <c r="N342">
        <v>12.6</v>
      </c>
      <c r="P342" t="s">
        <v>92</v>
      </c>
      <c r="Q342">
        <v>2</v>
      </c>
      <c r="R342">
        <v>12.6</v>
      </c>
      <c r="T342" t="s">
        <v>92</v>
      </c>
      <c r="U342">
        <v>2</v>
      </c>
    </row>
    <row r="343" spans="1:21" x14ac:dyDescent="0.35">
      <c r="A343" t="s">
        <v>80</v>
      </c>
      <c r="B343" t="s">
        <v>81</v>
      </c>
      <c r="C343" t="s">
        <v>82</v>
      </c>
      <c r="D343" t="s">
        <v>83</v>
      </c>
      <c r="E343" t="s">
        <v>84</v>
      </c>
      <c r="F343" t="s">
        <v>85</v>
      </c>
      <c r="G343" t="s">
        <v>86</v>
      </c>
      <c r="H343" t="s">
        <v>101</v>
      </c>
      <c r="I343" s="25">
        <v>42516</v>
      </c>
      <c r="J343" t="s">
        <v>88</v>
      </c>
      <c r="K343" t="s">
        <v>89</v>
      </c>
      <c r="L343" t="s">
        <v>90</v>
      </c>
      <c r="M343" t="s">
        <v>91</v>
      </c>
      <c r="N343">
        <v>13.5</v>
      </c>
      <c r="P343" t="s">
        <v>92</v>
      </c>
      <c r="Q343">
        <v>2</v>
      </c>
      <c r="R343">
        <v>13.5</v>
      </c>
      <c r="T343" t="s">
        <v>92</v>
      </c>
      <c r="U343">
        <v>2</v>
      </c>
    </row>
    <row r="344" spans="1:21" x14ac:dyDescent="0.35">
      <c r="A344" t="s">
        <v>80</v>
      </c>
      <c r="B344" t="s">
        <v>81</v>
      </c>
      <c r="C344" t="s">
        <v>82</v>
      </c>
      <c r="D344" t="s">
        <v>83</v>
      </c>
      <c r="E344" t="s">
        <v>84</v>
      </c>
      <c r="F344" t="s">
        <v>85</v>
      </c>
      <c r="G344" t="s">
        <v>86</v>
      </c>
      <c r="H344" t="s">
        <v>102</v>
      </c>
      <c r="I344" s="25">
        <v>42557</v>
      </c>
      <c r="J344" t="s">
        <v>88</v>
      </c>
      <c r="K344" t="s">
        <v>89</v>
      </c>
      <c r="L344" t="s">
        <v>90</v>
      </c>
      <c r="M344" t="s">
        <v>91</v>
      </c>
      <c r="N344">
        <v>13.1</v>
      </c>
      <c r="P344" t="s">
        <v>92</v>
      </c>
      <c r="Q344">
        <v>2</v>
      </c>
      <c r="R344">
        <v>13.1</v>
      </c>
      <c r="T344" t="s">
        <v>92</v>
      </c>
      <c r="U344">
        <v>2</v>
      </c>
    </row>
    <row r="345" spans="1:21" x14ac:dyDescent="0.35">
      <c r="A345" t="s">
        <v>80</v>
      </c>
      <c r="B345" t="s">
        <v>81</v>
      </c>
      <c r="C345" t="s">
        <v>82</v>
      </c>
      <c r="D345" t="s">
        <v>83</v>
      </c>
      <c r="E345" t="s">
        <v>84</v>
      </c>
      <c r="F345" t="s">
        <v>85</v>
      </c>
      <c r="G345" t="s">
        <v>86</v>
      </c>
      <c r="H345" t="s">
        <v>103</v>
      </c>
      <c r="I345" s="25">
        <v>42984</v>
      </c>
      <c r="J345" t="s">
        <v>88</v>
      </c>
      <c r="K345" t="s">
        <v>89</v>
      </c>
      <c r="L345" t="s">
        <v>90</v>
      </c>
      <c r="M345" t="s">
        <v>91</v>
      </c>
      <c r="N345">
        <v>13.9</v>
      </c>
      <c r="P345" t="s">
        <v>92</v>
      </c>
      <c r="Q345">
        <v>2</v>
      </c>
      <c r="R345">
        <v>13.9</v>
      </c>
      <c r="T345" t="s">
        <v>92</v>
      </c>
      <c r="U345">
        <v>2</v>
      </c>
    </row>
    <row r="346" spans="1:21" x14ac:dyDescent="0.35">
      <c r="A346" t="s">
        <v>80</v>
      </c>
      <c r="B346" t="s">
        <v>81</v>
      </c>
      <c r="C346" t="s">
        <v>82</v>
      </c>
      <c r="D346" t="s">
        <v>83</v>
      </c>
      <c r="E346" t="s">
        <v>84</v>
      </c>
      <c r="F346" t="s">
        <v>85</v>
      </c>
      <c r="G346" t="s">
        <v>86</v>
      </c>
      <c r="H346" t="s">
        <v>104</v>
      </c>
      <c r="I346" s="25">
        <v>43390</v>
      </c>
      <c r="J346" t="s">
        <v>88</v>
      </c>
      <c r="K346" t="s">
        <v>89</v>
      </c>
      <c r="L346" t="s">
        <v>90</v>
      </c>
      <c r="M346" t="s">
        <v>91</v>
      </c>
      <c r="N346">
        <v>10.5</v>
      </c>
      <c r="P346" t="s">
        <v>92</v>
      </c>
      <c r="Q346">
        <v>2</v>
      </c>
      <c r="R346">
        <v>10.5</v>
      </c>
      <c r="T346" t="s">
        <v>92</v>
      </c>
      <c r="U346">
        <v>2</v>
      </c>
    </row>
    <row r="347" spans="1:21" x14ac:dyDescent="0.35">
      <c r="A347" t="s">
        <v>80</v>
      </c>
      <c r="B347" t="s">
        <v>81</v>
      </c>
      <c r="C347" t="s">
        <v>82</v>
      </c>
      <c r="D347" t="s">
        <v>83</v>
      </c>
      <c r="E347" t="s">
        <v>84</v>
      </c>
      <c r="F347" t="s">
        <v>85</v>
      </c>
      <c r="G347" t="s">
        <v>86</v>
      </c>
      <c r="H347" t="s">
        <v>105</v>
      </c>
      <c r="I347" s="25">
        <v>43593</v>
      </c>
      <c r="J347" t="s">
        <v>88</v>
      </c>
      <c r="K347" t="s">
        <v>89</v>
      </c>
      <c r="L347" t="s">
        <v>90</v>
      </c>
      <c r="M347" t="s">
        <v>91</v>
      </c>
      <c r="N347">
        <v>15.8</v>
      </c>
      <c r="P347" t="s">
        <v>92</v>
      </c>
      <c r="Q347">
        <v>2</v>
      </c>
      <c r="R347">
        <v>15.8</v>
      </c>
      <c r="T347" t="s">
        <v>92</v>
      </c>
      <c r="U347">
        <v>2</v>
      </c>
    </row>
    <row r="348" spans="1:21" x14ac:dyDescent="0.35">
      <c r="A348" t="s">
        <v>80</v>
      </c>
      <c r="B348" t="s">
        <v>81</v>
      </c>
      <c r="C348" t="s">
        <v>82</v>
      </c>
      <c r="D348" t="s">
        <v>83</v>
      </c>
      <c r="E348" t="s">
        <v>84</v>
      </c>
      <c r="F348" t="s">
        <v>85</v>
      </c>
      <c r="G348" t="s">
        <v>86</v>
      </c>
      <c r="H348" t="s">
        <v>106</v>
      </c>
      <c r="I348" s="25">
        <v>43663</v>
      </c>
      <c r="J348" t="s">
        <v>88</v>
      </c>
      <c r="K348" t="s">
        <v>89</v>
      </c>
      <c r="L348" t="s">
        <v>90</v>
      </c>
      <c r="M348" t="s">
        <v>91</v>
      </c>
      <c r="N348">
        <v>11.7</v>
      </c>
      <c r="P348" t="s">
        <v>92</v>
      </c>
      <c r="Q348">
        <v>2</v>
      </c>
      <c r="R348">
        <v>11.7</v>
      </c>
      <c r="T348" t="s">
        <v>92</v>
      </c>
      <c r="U348">
        <v>2</v>
      </c>
    </row>
    <row r="349" spans="1:21" x14ac:dyDescent="0.35">
      <c r="A349" t="s">
        <v>80</v>
      </c>
      <c r="B349" t="s">
        <v>81</v>
      </c>
      <c r="C349" t="s">
        <v>82</v>
      </c>
      <c r="D349" t="s">
        <v>83</v>
      </c>
      <c r="E349" t="s">
        <v>84</v>
      </c>
      <c r="F349" t="s">
        <v>85</v>
      </c>
      <c r="G349" t="s">
        <v>86</v>
      </c>
      <c r="H349" t="s">
        <v>107</v>
      </c>
      <c r="I349" s="25">
        <v>43914</v>
      </c>
      <c r="J349" t="s">
        <v>88</v>
      </c>
      <c r="K349" t="s">
        <v>89</v>
      </c>
      <c r="L349" t="s">
        <v>90</v>
      </c>
      <c r="M349" t="s">
        <v>91</v>
      </c>
      <c r="N349">
        <v>14.5</v>
      </c>
      <c r="P349" t="s">
        <v>92</v>
      </c>
      <c r="Q349">
        <v>2</v>
      </c>
      <c r="R349">
        <v>14.5</v>
      </c>
      <c r="T349" t="s">
        <v>92</v>
      </c>
      <c r="U349">
        <v>2</v>
      </c>
    </row>
    <row r="350" spans="1:21" x14ac:dyDescent="0.35">
      <c r="A350" t="s">
        <v>80</v>
      </c>
      <c r="B350" t="s">
        <v>81</v>
      </c>
      <c r="C350" t="s">
        <v>82</v>
      </c>
      <c r="D350" t="s">
        <v>83</v>
      </c>
      <c r="E350" t="s">
        <v>84</v>
      </c>
      <c r="F350" t="s">
        <v>85</v>
      </c>
      <c r="G350" t="s">
        <v>86</v>
      </c>
      <c r="H350" t="s">
        <v>108</v>
      </c>
      <c r="I350" s="25">
        <v>43956</v>
      </c>
      <c r="J350" t="s">
        <v>88</v>
      </c>
      <c r="K350" t="s">
        <v>89</v>
      </c>
      <c r="L350" t="s">
        <v>90</v>
      </c>
      <c r="M350" t="s">
        <v>91</v>
      </c>
      <c r="N350">
        <v>7.82</v>
      </c>
      <c r="P350" t="s">
        <v>92</v>
      </c>
      <c r="Q350">
        <v>2</v>
      </c>
      <c r="R350">
        <v>7.82</v>
      </c>
      <c r="T350" t="s">
        <v>92</v>
      </c>
      <c r="U350">
        <v>2</v>
      </c>
    </row>
    <row r="351" spans="1:21" x14ac:dyDescent="0.35">
      <c r="A351" t="s">
        <v>80</v>
      </c>
      <c r="B351" t="s">
        <v>81</v>
      </c>
      <c r="C351" t="s">
        <v>82</v>
      </c>
      <c r="D351" t="s">
        <v>83</v>
      </c>
      <c r="E351" t="s">
        <v>84</v>
      </c>
      <c r="F351" t="s">
        <v>85</v>
      </c>
      <c r="G351" t="s">
        <v>86</v>
      </c>
      <c r="H351" t="s">
        <v>109</v>
      </c>
      <c r="I351" s="25">
        <v>44096</v>
      </c>
      <c r="J351" t="s">
        <v>88</v>
      </c>
      <c r="K351" t="s">
        <v>89</v>
      </c>
      <c r="L351" t="s">
        <v>90</v>
      </c>
      <c r="M351" t="s">
        <v>91</v>
      </c>
      <c r="N351">
        <v>11.3</v>
      </c>
      <c r="P351" t="s">
        <v>92</v>
      </c>
      <c r="Q351">
        <v>2</v>
      </c>
      <c r="R351">
        <v>11.3</v>
      </c>
      <c r="T351" t="s">
        <v>92</v>
      </c>
      <c r="U351">
        <v>2</v>
      </c>
    </row>
    <row r="352" spans="1:21" x14ac:dyDescent="0.35">
      <c r="A352" t="s">
        <v>80</v>
      </c>
      <c r="B352" t="s">
        <v>81</v>
      </c>
      <c r="C352" t="s">
        <v>82</v>
      </c>
      <c r="D352" t="s">
        <v>83</v>
      </c>
      <c r="E352" t="s">
        <v>84</v>
      </c>
      <c r="F352" t="s">
        <v>85</v>
      </c>
      <c r="G352" t="s">
        <v>86</v>
      </c>
      <c r="H352" t="s">
        <v>110</v>
      </c>
      <c r="I352" s="25">
        <v>44278</v>
      </c>
      <c r="J352" t="s">
        <v>88</v>
      </c>
      <c r="K352" t="s">
        <v>89</v>
      </c>
      <c r="L352" t="s">
        <v>90</v>
      </c>
      <c r="M352" t="s">
        <v>91</v>
      </c>
      <c r="N352">
        <v>12.6</v>
      </c>
      <c r="P352" t="s">
        <v>92</v>
      </c>
      <c r="Q352">
        <v>2</v>
      </c>
      <c r="R352">
        <v>12.6</v>
      </c>
      <c r="T352" t="s">
        <v>92</v>
      </c>
      <c r="U352">
        <v>2</v>
      </c>
    </row>
    <row r="353" spans="1:21" x14ac:dyDescent="0.35">
      <c r="A353" t="s">
        <v>80</v>
      </c>
      <c r="B353" t="s">
        <v>81</v>
      </c>
      <c r="C353" t="s">
        <v>82</v>
      </c>
      <c r="D353" t="s">
        <v>83</v>
      </c>
      <c r="E353" t="s">
        <v>84</v>
      </c>
      <c r="F353" t="s">
        <v>85</v>
      </c>
      <c r="G353" t="s">
        <v>86</v>
      </c>
      <c r="H353" t="s">
        <v>111</v>
      </c>
      <c r="I353" s="25">
        <v>44307</v>
      </c>
      <c r="J353" t="s">
        <v>88</v>
      </c>
      <c r="K353" t="s">
        <v>89</v>
      </c>
      <c r="L353" t="s">
        <v>90</v>
      </c>
      <c r="M353" t="s">
        <v>91</v>
      </c>
      <c r="N353">
        <v>12.9</v>
      </c>
      <c r="P353" t="s">
        <v>92</v>
      </c>
      <c r="Q353">
        <v>2</v>
      </c>
      <c r="R353">
        <v>12.9</v>
      </c>
      <c r="T353" t="s">
        <v>92</v>
      </c>
      <c r="U353">
        <v>2</v>
      </c>
    </row>
    <row r="354" spans="1:21" x14ac:dyDescent="0.35">
      <c r="A354" t="s">
        <v>80</v>
      </c>
      <c r="B354" t="s">
        <v>81</v>
      </c>
      <c r="C354" t="s">
        <v>82</v>
      </c>
      <c r="D354" t="s">
        <v>83</v>
      </c>
      <c r="E354" t="s">
        <v>84</v>
      </c>
      <c r="F354" t="s">
        <v>85</v>
      </c>
      <c r="G354" t="s">
        <v>86</v>
      </c>
      <c r="H354" t="s">
        <v>112</v>
      </c>
      <c r="I354" s="25">
        <v>44480</v>
      </c>
      <c r="J354" t="s">
        <v>88</v>
      </c>
      <c r="K354" t="s">
        <v>89</v>
      </c>
      <c r="L354" t="s">
        <v>90</v>
      </c>
      <c r="M354" t="s">
        <v>91</v>
      </c>
      <c r="N354">
        <v>13.4</v>
      </c>
      <c r="P354" t="s">
        <v>92</v>
      </c>
      <c r="Q354">
        <v>2</v>
      </c>
      <c r="R354">
        <v>13.4</v>
      </c>
      <c r="T354" t="s">
        <v>92</v>
      </c>
      <c r="U354">
        <v>2</v>
      </c>
    </row>
    <row r="355" spans="1:21" x14ac:dyDescent="0.35">
      <c r="A355" t="s">
        <v>80</v>
      </c>
      <c r="B355" t="s">
        <v>81</v>
      </c>
      <c r="C355" t="s">
        <v>82</v>
      </c>
      <c r="D355" t="s">
        <v>83</v>
      </c>
      <c r="E355" t="s">
        <v>84</v>
      </c>
      <c r="F355" t="s">
        <v>85</v>
      </c>
      <c r="G355" t="s">
        <v>86</v>
      </c>
      <c r="H355" t="s">
        <v>113</v>
      </c>
      <c r="I355" s="25">
        <v>44685</v>
      </c>
      <c r="J355" t="s">
        <v>88</v>
      </c>
      <c r="K355" t="s">
        <v>89</v>
      </c>
      <c r="L355" t="s">
        <v>90</v>
      </c>
      <c r="M355" t="s">
        <v>91</v>
      </c>
      <c r="N355">
        <v>8.08</v>
      </c>
      <c r="P355" t="s">
        <v>92</v>
      </c>
      <c r="Q355">
        <v>2</v>
      </c>
      <c r="R355">
        <v>8.08</v>
      </c>
      <c r="T355" t="s">
        <v>92</v>
      </c>
      <c r="U355">
        <v>2</v>
      </c>
    </row>
    <row r="356" spans="1:21" x14ac:dyDescent="0.35">
      <c r="A356" t="s">
        <v>80</v>
      </c>
      <c r="B356" t="s">
        <v>81</v>
      </c>
      <c r="C356" t="s">
        <v>82</v>
      </c>
      <c r="D356" t="s">
        <v>83</v>
      </c>
      <c r="E356" t="s">
        <v>84</v>
      </c>
      <c r="F356" t="s">
        <v>85</v>
      </c>
      <c r="G356" t="s">
        <v>86</v>
      </c>
      <c r="H356" t="s">
        <v>114</v>
      </c>
      <c r="I356" s="25">
        <v>44844</v>
      </c>
      <c r="J356" t="s">
        <v>88</v>
      </c>
      <c r="K356" t="s">
        <v>89</v>
      </c>
      <c r="L356" t="s">
        <v>90</v>
      </c>
      <c r="M356" t="s">
        <v>91</v>
      </c>
      <c r="N356">
        <v>11.5</v>
      </c>
      <c r="P356" t="s">
        <v>92</v>
      </c>
      <c r="Q356">
        <v>2</v>
      </c>
      <c r="R356">
        <v>11.5</v>
      </c>
      <c r="T356" t="s">
        <v>92</v>
      </c>
      <c r="U356">
        <v>2</v>
      </c>
    </row>
    <row r="357" spans="1:21" x14ac:dyDescent="0.35">
      <c r="A357" t="s">
        <v>80</v>
      </c>
      <c r="B357" t="s">
        <v>81</v>
      </c>
      <c r="C357" t="s">
        <v>82</v>
      </c>
      <c r="D357" t="s">
        <v>83</v>
      </c>
      <c r="E357" t="s">
        <v>84</v>
      </c>
      <c r="F357" t="s">
        <v>85</v>
      </c>
      <c r="G357" t="s">
        <v>86</v>
      </c>
      <c r="H357" t="s">
        <v>115</v>
      </c>
      <c r="I357" s="25">
        <v>44966</v>
      </c>
      <c r="J357" t="s">
        <v>88</v>
      </c>
      <c r="K357" t="s">
        <v>89</v>
      </c>
      <c r="L357" t="s">
        <v>90</v>
      </c>
      <c r="M357" t="s">
        <v>91</v>
      </c>
      <c r="N357">
        <v>12.4</v>
      </c>
      <c r="P357" t="s">
        <v>92</v>
      </c>
      <c r="Q357">
        <v>2</v>
      </c>
      <c r="R357">
        <v>12.4</v>
      </c>
      <c r="T357" t="s">
        <v>92</v>
      </c>
      <c r="U357">
        <v>2</v>
      </c>
    </row>
    <row r="358" spans="1:21" x14ac:dyDescent="0.35">
      <c r="A358" t="s">
        <v>80</v>
      </c>
      <c r="B358" t="s">
        <v>81</v>
      </c>
      <c r="C358" t="s">
        <v>82</v>
      </c>
      <c r="D358" t="s">
        <v>83</v>
      </c>
      <c r="E358" t="s">
        <v>84</v>
      </c>
      <c r="F358" t="s">
        <v>85</v>
      </c>
      <c r="G358" t="s">
        <v>86</v>
      </c>
      <c r="H358" t="s">
        <v>116</v>
      </c>
      <c r="I358" s="25">
        <v>44116</v>
      </c>
      <c r="J358" t="s">
        <v>88</v>
      </c>
      <c r="K358" t="s">
        <v>89</v>
      </c>
      <c r="L358" t="s">
        <v>90</v>
      </c>
      <c r="M358" t="s">
        <v>91</v>
      </c>
      <c r="N358">
        <v>11.7</v>
      </c>
      <c r="P358" t="s">
        <v>92</v>
      </c>
      <c r="Q358">
        <v>2</v>
      </c>
      <c r="R358">
        <v>11.7</v>
      </c>
      <c r="T358" t="s">
        <v>92</v>
      </c>
      <c r="U358">
        <v>2</v>
      </c>
    </row>
    <row r="359" spans="1:21" x14ac:dyDescent="0.35">
      <c r="A359" t="s">
        <v>80</v>
      </c>
      <c r="B359" t="s">
        <v>81</v>
      </c>
      <c r="C359" t="s">
        <v>82</v>
      </c>
      <c r="D359" t="s">
        <v>83</v>
      </c>
      <c r="E359" t="s">
        <v>84</v>
      </c>
      <c r="F359" t="s">
        <v>85</v>
      </c>
      <c r="G359" t="s">
        <v>86</v>
      </c>
      <c r="H359" t="s">
        <v>117</v>
      </c>
      <c r="I359" s="25">
        <v>44439</v>
      </c>
      <c r="J359" t="s">
        <v>88</v>
      </c>
      <c r="K359" t="s">
        <v>89</v>
      </c>
      <c r="L359" t="s">
        <v>90</v>
      </c>
      <c r="M359" t="s">
        <v>91</v>
      </c>
      <c r="N359">
        <v>9.57</v>
      </c>
      <c r="P359" t="s">
        <v>92</v>
      </c>
      <c r="Q359">
        <v>2</v>
      </c>
      <c r="R359">
        <v>9.57</v>
      </c>
      <c r="T359" t="s">
        <v>92</v>
      </c>
      <c r="U359">
        <v>2</v>
      </c>
    </row>
    <row r="360" spans="1:21" x14ac:dyDescent="0.35">
      <c r="A360" t="s">
        <v>80</v>
      </c>
      <c r="B360" t="s">
        <v>81</v>
      </c>
      <c r="C360" t="s">
        <v>82</v>
      </c>
      <c r="D360" t="s">
        <v>83</v>
      </c>
      <c r="E360" t="s">
        <v>84</v>
      </c>
      <c r="F360" t="s">
        <v>85</v>
      </c>
      <c r="G360" t="s">
        <v>86</v>
      </c>
      <c r="H360" t="s">
        <v>118</v>
      </c>
      <c r="I360" s="25">
        <v>44824</v>
      </c>
      <c r="J360" t="s">
        <v>88</v>
      </c>
      <c r="K360" t="s">
        <v>89</v>
      </c>
      <c r="L360" t="s">
        <v>90</v>
      </c>
      <c r="M360" t="s">
        <v>91</v>
      </c>
      <c r="N360">
        <v>12.3</v>
      </c>
      <c r="P360" t="s">
        <v>92</v>
      </c>
      <c r="Q360">
        <v>2</v>
      </c>
      <c r="R360">
        <v>12.3</v>
      </c>
      <c r="T360" t="s">
        <v>92</v>
      </c>
      <c r="U360">
        <v>2</v>
      </c>
    </row>
    <row r="361" spans="1:21" x14ac:dyDescent="0.35">
      <c r="A361" t="s">
        <v>80</v>
      </c>
      <c r="B361" t="s">
        <v>81</v>
      </c>
      <c r="C361" t="s">
        <v>82</v>
      </c>
      <c r="D361" t="s">
        <v>83</v>
      </c>
      <c r="E361" t="s">
        <v>84</v>
      </c>
      <c r="F361" t="s">
        <v>85</v>
      </c>
      <c r="G361" t="s">
        <v>86</v>
      </c>
      <c r="H361" t="s">
        <v>119</v>
      </c>
      <c r="I361" s="25">
        <v>45393</v>
      </c>
      <c r="J361" t="s">
        <v>88</v>
      </c>
      <c r="K361" t="s">
        <v>89</v>
      </c>
      <c r="L361" t="s">
        <v>90</v>
      </c>
      <c r="M361" t="s">
        <v>91</v>
      </c>
      <c r="N361">
        <v>12.3</v>
      </c>
      <c r="P361" t="s">
        <v>92</v>
      </c>
      <c r="Q361">
        <v>2</v>
      </c>
      <c r="R361">
        <v>12.3</v>
      </c>
      <c r="T361" t="s">
        <v>92</v>
      </c>
      <c r="U361">
        <v>2</v>
      </c>
    </row>
    <row r="362" spans="1:21" x14ac:dyDescent="0.35">
      <c r="A362" t="s">
        <v>80</v>
      </c>
      <c r="B362" t="s">
        <v>81</v>
      </c>
      <c r="C362" t="s">
        <v>82</v>
      </c>
      <c r="D362" t="s">
        <v>83</v>
      </c>
      <c r="E362" t="s">
        <v>84</v>
      </c>
      <c r="F362" t="s">
        <v>85</v>
      </c>
      <c r="G362" t="s">
        <v>86</v>
      </c>
      <c r="H362" t="s">
        <v>120</v>
      </c>
      <c r="I362" s="25">
        <v>42627</v>
      </c>
      <c r="J362" t="s">
        <v>88</v>
      </c>
      <c r="K362" t="s">
        <v>89</v>
      </c>
      <c r="L362" t="s">
        <v>90</v>
      </c>
      <c r="M362" t="s">
        <v>91</v>
      </c>
      <c r="N362">
        <v>13</v>
      </c>
      <c r="P362" t="s">
        <v>92</v>
      </c>
      <c r="Q362">
        <v>2</v>
      </c>
      <c r="R362">
        <v>13</v>
      </c>
      <c r="T362" t="s">
        <v>92</v>
      </c>
      <c r="U362">
        <v>2</v>
      </c>
    </row>
    <row r="363" spans="1:21" x14ac:dyDescent="0.35">
      <c r="A363" t="s">
        <v>80</v>
      </c>
      <c r="B363" t="s">
        <v>81</v>
      </c>
      <c r="C363" t="s">
        <v>82</v>
      </c>
      <c r="D363" t="s">
        <v>83</v>
      </c>
      <c r="E363" t="s">
        <v>84</v>
      </c>
      <c r="F363" t="s">
        <v>85</v>
      </c>
      <c r="G363" t="s">
        <v>86</v>
      </c>
      <c r="H363" t="s">
        <v>121</v>
      </c>
      <c r="I363" s="25">
        <v>43143</v>
      </c>
      <c r="J363" t="s">
        <v>88</v>
      </c>
      <c r="K363" t="s">
        <v>89</v>
      </c>
      <c r="L363" t="s">
        <v>90</v>
      </c>
      <c r="M363" t="s">
        <v>91</v>
      </c>
      <c r="N363">
        <v>14.3</v>
      </c>
      <c r="P363" t="s">
        <v>92</v>
      </c>
      <c r="Q363">
        <v>2</v>
      </c>
      <c r="R363">
        <v>14.3</v>
      </c>
      <c r="T363" t="s">
        <v>92</v>
      </c>
      <c r="U363">
        <v>2</v>
      </c>
    </row>
    <row r="364" spans="1:21" x14ac:dyDescent="0.35">
      <c r="A364" t="s">
        <v>80</v>
      </c>
      <c r="B364" t="s">
        <v>81</v>
      </c>
      <c r="C364" t="s">
        <v>82</v>
      </c>
      <c r="D364" t="s">
        <v>83</v>
      </c>
      <c r="E364" t="s">
        <v>84</v>
      </c>
      <c r="F364" t="s">
        <v>85</v>
      </c>
      <c r="G364" t="s">
        <v>86</v>
      </c>
      <c r="H364" t="s">
        <v>122</v>
      </c>
      <c r="I364" s="25">
        <v>43752</v>
      </c>
      <c r="J364" t="s">
        <v>88</v>
      </c>
      <c r="K364" t="s">
        <v>89</v>
      </c>
      <c r="L364" t="s">
        <v>90</v>
      </c>
      <c r="M364" t="s">
        <v>91</v>
      </c>
      <c r="N364">
        <v>13.6</v>
      </c>
      <c r="P364" t="s">
        <v>92</v>
      </c>
      <c r="Q364">
        <v>2</v>
      </c>
      <c r="R364">
        <v>13.6</v>
      </c>
      <c r="T364" t="s">
        <v>92</v>
      </c>
      <c r="U364">
        <v>2</v>
      </c>
    </row>
    <row r="365" spans="1:21" x14ac:dyDescent="0.35">
      <c r="A365" t="s">
        <v>80</v>
      </c>
      <c r="B365" t="s">
        <v>81</v>
      </c>
      <c r="C365" t="s">
        <v>82</v>
      </c>
      <c r="D365" t="s">
        <v>83</v>
      </c>
      <c r="E365" t="s">
        <v>84</v>
      </c>
      <c r="F365" t="s">
        <v>85</v>
      </c>
      <c r="G365" t="s">
        <v>86</v>
      </c>
      <c r="H365" t="s">
        <v>123</v>
      </c>
      <c r="I365" s="25">
        <v>44327</v>
      </c>
      <c r="J365" t="s">
        <v>88</v>
      </c>
      <c r="K365" t="s">
        <v>89</v>
      </c>
      <c r="L365" t="s">
        <v>90</v>
      </c>
      <c r="M365" t="s">
        <v>91</v>
      </c>
      <c r="N365">
        <v>12.6</v>
      </c>
      <c r="P365" t="s">
        <v>92</v>
      </c>
      <c r="Q365">
        <v>2</v>
      </c>
      <c r="R365">
        <v>12.6</v>
      </c>
      <c r="T365" t="s">
        <v>92</v>
      </c>
      <c r="U365">
        <v>2</v>
      </c>
    </row>
    <row r="366" spans="1:21" x14ac:dyDescent="0.35">
      <c r="A366" t="s">
        <v>80</v>
      </c>
      <c r="B366" t="s">
        <v>81</v>
      </c>
      <c r="C366" t="s">
        <v>82</v>
      </c>
      <c r="D366" t="s">
        <v>83</v>
      </c>
      <c r="E366" t="s">
        <v>84</v>
      </c>
      <c r="F366" t="s">
        <v>85</v>
      </c>
      <c r="G366" t="s">
        <v>86</v>
      </c>
      <c r="H366" t="s">
        <v>124</v>
      </c>
      <c r="I366" s="25">
        <v>45246</v>
      </c>
      <c r="J366" t="s">
        <v>88</v>
      </c>
      <c r="K366" t="s">
        <v>89</v>
      </c>
      <c r="L366" t="s">
        <v>90</v>
      </c>
      <c r="M366" t="s">
        <v>91</v>
      </c>
      <c r="N366">
        <v>13.8</v>
      </c>
      <c r="P366" t="s">
        <v>92</v>
      </c>
      <c r="Q366">
        <v>2</v>
      </c>
      <c r="R366">
        <v>13.8</v>
      </c>
      <c r="T366" t="s">
        <v>92</v>
      </c>
      <c r="U366">
        <v>2</v>
      </c>
    </row>
    <row r="367" spans="1:21" x14ac:dyDescent="0.35">
      <c r="A367" t="s">
        <v>80</v>
      </c>
      <c r="B367" t="s">
        <v>81</v>
      </c>
      <c r="C367" t="s">
        <v>82</v>
      </c>
      <c r="D367" t="s">
        <v>83</v>
      </c>
      <c r="E367" t="s">
        <v>84</v>
      </c>
      <c r="F367" t="s">
        <v>85</v>
      </c>
      <c r="G367" t="s">
        <v>86</v>
      </c>
      <c r="H367" t="s">
        <v>125</v>
      </c>
      <c r="I367" s="25">
        <v>42865</v>
      </c>
      <c r="J367" t="s">
        <v>88</v>
      </c>
      <c r="K367" t="s">
        <v>89</v>
      </c>
      <c r="L367" t="s">
        <v>90</v>
      </c>
      <c r="M367" t="s">
        <v>91</v>
      </c>
      <c r="N367">
        <v>15.4</v>
      </c>
      <c r="P367" t="s">
        <v>92</v>
      </c>
      <c r="Q367">
        <v>2</v>
      </c>
      <c r="R367">
        <v>15.4</v>
      </c>
      <c r="T367" t="s">
        <v>92</v>
      </c>
      <c r="U367">
        <v>2</v>
      </c>
    </row>
    <row r="368" spans="1:21" x14ac:dyDescent="0.35">
      <c r="A368" t="s">
        <v>80</v>
      </c>
      <c r="B368" t="s">
        <v>81</v>
      </c>
      <c r="C368" t="s">
        <v>82</v>
      </c>
      <c r="D368" t="s">
        <v>83</v>
      </c>
      <c r="E368" t="s">
        <v>84</v>
      </c>
      <c r="F368" t="s">
        <v>85</v>
      </c>
      <c r="G368" t="s">
        <v>86</v>
      </c>
      <c r="H368" t="s">
        <v>108</v>
      </c>
      <c r="I368" s="25">
        <v>43963</v>
      </c>
      <c r="J368" t="s">
        <v>88</v>
      </c>
      <c r="K368" t="s">
        <v>89</v>
      </c>
      <c r="L368" t="s">
        <v>90</v>
      </c>
      <c r="M368" t="s">
        <v>91</v>
      </c>
      <c r="N368">
        <v>7.82</v>
      </c>
      <c r="P368" t="s">
        <v>92</v>
      </c>
      <c r="Q368">
        <v>2</v>
      </c>
      <c r="R368">
        <v>7.82</v>
      </c>
      <c r="T368" t="s">
        <v>92</v>
      </c>
      <c r="U368">
        <v>2</v>
      </c>
    </row>
    <row r="369" spans="1:21" x14ac:dyDescent="0.35">
      <c r="A369" t="s">
        <v>80</v>
      </c>
      <c r="B369" t="s">
        <v>81</v>
      </c>
      <c r="C369" t="s">
        <v>82</v>
      </c>
      <c r="D369" t="s">
        <v>83</v>
      </c>
      <c r="E369" t="s">
        <v>84</v>
      </c>
      <c r="F369" t="s">
        <v>85</v>
      </c>
      <c r="G369" t="s">
        <v>86</v>
      </c>
      <c r="H369" t="s">
        <v>126</v>
      </c>
      <c r="I369" s="25">
        <v>44642</v>
      </c>
      <c r="J369" t="s">
        <v>88</v>
      </c>
      <c r="K369" t="s">
        <v>89</v>
      </c>
      <c r="L369" t="s">
        <v>90</v>
      </c>
      <c r="M369" t="s">
        <v>91</v>
      </c>
      <c r="N369">
        <v>13.2</v>
      </c>
      <c r="P369" t="s">
        <v>92</v>
      </c>
      <c r="Q369">
        <v>2</v>
      </c>
      <c r="R369">
        <v>13.2</v>
      </c>
      <c r="T369" t="s">
        <v>92</v>
      </c>
      <c r="U369">
        <v>2</v>
      </c>
    </row>
    <row r="370" spans="1:21" x14ac:dyDescent="0.35">
      <c r="A370" t="s">
        <v>80</v>
      </c>
      <c r="B370" t="s">
        <v>81</v>
      </c>
      <c r="C370" t="s">
        <v>82</v>
      </c>
      <c r="D370" t="s">
        <v>83</v>
      </c>
      <c r="E370" t="s">
        <v>84</v>
      </c>
      <c r="F370" t="s">
        <v>85</v>
      </c>
      <c r="G370" t="s">
        <v>86</v>
      </c>
      <c r="H370" t="s">
        <v>127</v>
      </c>
      <c r="I370" s="25">
        <v>44671</v>
      </c>
      <c r="J370" t="s">
        <v>88</v>
      </c>
      <c r="K370" t="s">
        <v>89</v>
      </c>
      <c r="L370" t="s">
        <v>90</v>
      </c>
      <c r="M370" t="s">
        <v>91</v>
      </c>
      <c r="N370">
        <v>13.7</v>
      </c>
      <c r="P370" t="s">
        <v>92</v>
      </c>
      <c r="Q370">
        <v>2</v>
      </c>
      <c r="R370">
        <v>13.7</v>
      </c>
      <c r="T370" t="s">
        <v>92</v>
      </c>
      <c r="U370">
        <v>2</v>
      </c>
    </row>
    <row r="371" spans="1:21" x14ac:dyDescent="0.35">
      <c r="A371" t="s">
        <v>80</v>
      </c>
      <c r="B371" t="s">
        <v>81</v>
      </c>
      <c r="C371" t="s">
        <v>82</v>
      </c>
      <c r="D371" t="s">
        <v>83</v>
      </c>
      <c r="E371" t="s">
        <v>84</v>
      </c>
      <c r="F371" t="s">
        <v>85</v>
      </c>
      <c r="G371" t="s">
        <v>86</v>
      </c>
      <c r="H371" t="s">
        <v>128</v>
      </c>
      <c r="I371" s="25">
        <v>45050</v>
      </c>
      <c r="J371" t="s">
        <v>88</v>
      </c>
      <c r="K371" t="s">
        <v>89</v>
      </c>
      <c r="L371" t="s">
        <v>90</v>
      </c>
      <c r="M371" t="s">
        <v>91</v>
      </c>
      <c r="N371">
        <v>12.9</v>
      </c>
      <c r="P371" t="s">
        <v>92</v>
      </c>
      <c r="Q371">
        <v>2</v>
      </c>
      <c r="R371">
        <v>12.9</v>
      </c>
      <c r="T371" t="s">
        <v>92</v>
      </c>
      <c r="U371">
        <v>2</v>
      </c>
    </row>
    <row r="372" spans="1:21" x14ac:dyDescent="0.35">
      <c r="A372" t="s">
        <v>80</v>
      </c>
      <c r="B372" t="s">
        <v>81</v>
      </c>
      <c r="C372" t="s">
        <v>82</v>
      </c>
      <c r="D372" t="s">
        <v>83</v>
      </c>
      <c r="E372" t="s">
        <v>84</v>
      </c>
      <c r="F372" t="s">
        <v>85</v>
      </c>
      <c r="G372" t="s">
        <v>86</v>
      </c>
      <c r="H372" t="s">
        <v>129</v>
      </c>
      <c r="I372" s="25">
        <v>45197</v>
      </c>
      <c r="J372" t="s">
        <v>88</v>
      </c>
      <c r="K372" t="s">
        <v>89</v>
      </c>
      <c r="L372" t="s">
        <v>90</v>
      </c>
      <c r="M372" t="s">
        <v>91</v>
      </c>
      <c r="N372">
        <v>11.7</v>
      </c>
      <c r="P372" t="s">
        <v>92</v>
      </c>
      <c r="Q372">
        <v>2</v>
      </c>
      <c r="R372">
        <v>11.7</v>
      </c>
      <c r="T372" t="s">
        <v>92</v>
      </c>
      <c r="U372">
        <v>2</v>
      </c>
    </row>
    <row r="373" spans="1:21" x14ac:dyDescent="0.35">
      <c r="A373" t="s">
        <v>80</v>
      </c>
      <c r="B373" t="s">
        <v>81</v>
      </c>
      <c r="C373" t="s">
        <v>82</v>
      </c>
      <c r="D373" t="s">
        <v>83</v>
      </c>
      <c r="E373" t="s">
        <v>84</v>
      </c>
      <c r="F373" t="s">
        <v>85</v>
      </c>
      <c r="G373" t="s">
        <v>86</v>
      </c>
      <c r="H373" t="s">
        <v>130</v>
      </c>
      <c r="I373" s="25">
        <v>45371</v>
      </c>
      <c r="J373" t="s">
        <v>88</v>
      </c>
      <c r="K373" t="s">
        <v>89</v>
      </c>
      <c r="L373" t="s">
        <v>90</v>
      </c>
      <c r="M373" t="s">
        <v>91</v>
      </c>
      <c r="N373">
        <v>12.6</v>
      </c>
      <c r="P373" t="s">
        <v>92</v>
      </c>
      <c r="Q373">
        <v>2</v>
      </c>
      <c r="R373">
        <v>12.6</v>
      </c>
      <c r="T373" t="s">
        <v>92</v>
      </c>
      <c r="U373">
        <v>2</v>
      </c>
    </row>
    <row r="374" spans="1:21" x14ac:dyDescent="0.35">
      <c r="A374" t="s">
        <v>80</v>
      </c>
      <c r="B374" t="s">
        <v>81</v>
      </c>
      <c r="C374" t="s">
        <v>82</v>
      </c>
      <c r="D374" t="s">
        <v>83</v>
      </c>
      <c r="E374" t="s">
        <v>84</v>
      </c>
      <c r="F374" t="s">
        <v>85</v>
      </c>
      <c r="G374" t="s">
        <v>86</v>
      </c>
      <c r="H374">
        <v>1076583</v>
      </c>
      <c r="I374" s="25">
        <v>42321</v>
      </c>
      <c r="J374" t="s">
        <v>131</v>
      </c>
      <c r="K374" t="s">
        <v>89</v>
      </c>
      <c r="L374" t="s">
        <v>90</v>
      </c>
      <c r="M374" t="s">
        <v>91</v>
      </c>
      <c r="N374">
        <v>10</v>
      </c>
      <c r="R374">
        <v>10</v>
      </c>
    </row>
    <row r="375" spans="1:21" x14ac:dyDescent="0.35">
      <c r="A375" t="s">
        <v>80</v>
      </c>
      <c r="B375" t="s">
        <v>81</v>
      </c>
      <c r="C375" t="s">
        <v>82</v>
      </c>
      <c r="D375" t="s">
        <v>83</v>
      </c>
      <c r="E375" t="s">
        <v>84</v>
      </c>
      <c r="F375" t="s">
        <v>85</v>
      </c>
      <c r="G375" t="s">
        <v>86</v>
      </c>
      <c r="H375">
        <v>1037139</v>
      </c>
      <c r="I375" s="25">
        <v>42223</v>
      </c>
      <c r="J375" t="s">
        <v>131</v>
      </c>
      <c r="K375" t="s">
        <v>89</v>
      </c>
      <c r="L375" t="s">
        <v>90</v>
      </c>
      <c r="M375" t="s">
        <v>91</v>
      </c>
      <c r="N375">
        <v>20</v>
      </c>
    </row>
    <row r="376" spans="1:21" x14ac:dyDescent="0.35">
      <c r="A376" t="s">
        <v>80</v>
      </c>
      <c r="B376" t="s">
        <v>81</v>
      </c>
      <c r="C376" t="s">
        <v>82</v>
      </c>
      <c r="D376" t="s">
        <v>83</v>
      </c>
      <c r="E376" t="s">
        <v>84</v>
      </c>
      <c r="F376" t="s">
        <v>85</v>
      </c>
      <c r="G376" t="s">
        <v>86</v>
      </c>
      <c r="H376">
        <v>16894</v>
      </c>
      <c r="I376" s="25">
        <v>39169</v>
      </c>
      <c r="J376" t="s">
        <v>131</v>
      </c>
      <c r="K376" t="s">
        <v>89</v>
      </c>
      <c r="L376" t="s">
        <v>90</v>
      </c>
      <c r="M376" t="s">
        <v>91</v>
      </c>
      <c r="N376">
        <v>12</v>
      </c>
      <c r="R376">
        <v>12</v>
      </c>
    </row>
    <row r="377" spans="1:21" x14ac:dyDescent="0.35">
      <c r="A377" t="s">
        <v>80</v>
      </c>
      <c r="B377" t="s">
        <v>81</v>
      </c>
      <c r="C377" t="s">
        <v>82</v>
      </c>
      <c r="D377" t="s">
        <v>83</v>
      </c>
      <c r="E377" t="s">
        <v>84</v>
      </c>
      <c r="F377" t="s">
        <v>85</v>
      </c>
      <c r="G377" t="s">
        <v>86</v>
      </c>
      <c r="H377">
        <v>195644</v>
      </c>
      <c r="I377" s="25">
        <v>39793</v>
      </c>
      <c r="J377" t="s">
        <v>88</v>
      </c>
      <c r="K377" t="s">
        <v>89</v>
      </c>
      <c r="L377" t="s">
        <v>90</v>
      </c>
      <c r="M377" t="s">
        <v>91</v>
      </c>
      <c r="N377">
        <v>13</v>
      </c>
      <c r="Q377">
        <v>0</v>
      </c>
      <c r="R377">
        <v>13</v>
      </c>
      <c r="S377">
        <v>13</v>
      </c>
    </row>
    <row r="378" spans="1:21" x14ac:dyDescent="0.35">
      <c r="A378" t="s">
        <v>80</v>
      </c>
      <c r="B378" t="s">
        <v>81</v>
      </c>
      <c r="C378" t="s">
        <v>82</v>
      </c>
      <c r="D378" t="s">
        <v>83</v>
      </c>
      <c r="E378" t="s">
        <v>84</v>
      </c>
      <c r="F378" t="s">
        <v>85</v>
      </c>
      <c r="G378" t="s">
        <v>86</v>
      </c>
      <c r="H378">
        <v>252496</v>
      </c>
      <c r="I378" s="25">
        <v>39940</v>
      </c>
      <c r="J378" t="s">
        <v>131</v>
      </c>
      <c r="K378" t="s">
        <v>89</v>
      </c>
      <c r="L378" t="s">
        <v>90</v>
      </c>
      <c r="M378" t="s">
        <v>91</v>
      </c>
      <c r="N378">
        <v>16</v>
      </c>
      <c r="Q378">
        <v>0</v>
      </c>
      <c r="R378">
        <v>16</v>
      </c>
      <c r="S378">
        <v>16</v>
      </c>
    </row>
    <row r="379" spans="1:21" x14ac:dyDescent="0.35">
      <c r="A379" t="s">
        <v>80</v>
      </c>
      <c r="B379" t="s">
        <v>81</v>
      </c>
      <c r="C379" t="s">
        <v>82</v>
      </c>
      <c r="D379" t="s">
        <v>83</v>
      </c>
      <c r="E379" t="s">
        <v>84</v>
      </c>
      <c r="F379" t="s">
        <v>85</v>
      </c>
      <c r="G379" t="s">
        <v>86</v>
      </c>
      <c r="H379">
        <v>402684</v>
      </c>
      <c r="I379" s="25">
        <v>40304</v>
      </c>
      <c r="J379" t="s">
        <v>131</v>
      </c>
      <c r="K379" t="s">
        <v>89</v>
      </c>
      <c r="L379" t="s">
        <v>90</v>
      </c>
      <c r="M379" t="s">
        <v>91</v>
      </c>
      <c r="N379">
        <v>13</v>
      </c>
      <c r="Q379">
        <v>0</v>
      </c>
      <c r="R379">
        <v>13</v>
      </c>
      <c r="S379">
        <v>13</v>
      </c>
    </row>
    <row r="380" spans="1:21" x14ac:dyDescent="0.35">
      <c r="A380" t="s">
        <v>80</v>
      </c>
      <c r="B380" t="s">
        <v>81</v>
      </c>
      <c r="C380" t="s">
        <v>82</v>
      </c>
      <c r="D380" t="s">
        <v>83</v>
      </c>
      <c r="E380" t="s">
        <v>84</v>
      </c>
      <c r="F380" t="s">
        <v>85</v>
      </c>
      <c r="G380" t="s">
        <v>86</v>
      </c>
      <c r="H380">
        <v>718647</v>
      </c>
      <c r="I380" s="25">
        <v>41312</v>
      </c>
      <c r="J380" t="s">
        <v>131</v>
      </c>
      <c r="K380" t="s">
        <v>89</v>
      </c>
      <c r="L380" t="s">
        <v>90</v>
      </c>
      <c r="M380" t="s">
        <v>91</v>
      </c>
      <c r="N380">
        <v>12</v>
      </c>
      <c r="R380">
        <v>12</v>
      </c>
    </row>
    <row r="381" spans="1:21" x14ac:dyDescent="0.35">
      <c r="A381" t="s">
        <v>80</v>
      </c>
      <c r="B381" t="s">
        <v>81</v>
      </c>
      <c r="C381" t="s">
        <v>82</v>
      </c>
      <c r="D381" t="s">
        <v>83</v>
      </c>
      <c r="E381" t="s">
        <v>84</v>
      </c>
      <c r="F381" t="s">
        <v>85</v>
      </c>
      <c r="G381" t="s">
        <v>86</v>
      </c>
      <c r="H381">
        <v>83333</v>
      </c>
      <c r="I381" s="25">
        <v>39428</v>
      </c>
      <c r="J381" t="s">
        <v>131</v>
      </c>
      <c r="K381" t="s">
        <v>89</v>
      </c>
      <c r="L381" t="s">
        <v>90</v>
      </c>
      <c r="M381" t="s">
        <v>91</v>
      </c>
      <c r="N381">
        <v>13</v>
      </c>
      <c r="R381">
        <v>13</v>
      </c>
    </row>
    <row r="382" spans="1:21" x14ac:dyDescent="0.35">
      <c r="A382" t="s">
        <v>80</v>
      </c>
      <c r="B382" t="s">
        <v>81</v>
      </c>
      <c r="C382" t="s">
        <v>82</v>
      </c>
      <c r="D382" t="s">
        <v>83</v>
      </c>
      <c r="E382" t="s">
        <v>84</v>
      </c>
      <c r="F382" t="s">
        <v>85</v>
      </c>
      <c r="G382" t="s">
        <v>86</v>
      </c>
      <c r="H382">
        <v>844352</v>
      </c>
      <c r="I382" s="25">
        <v>41705</v>
      </c>
      <c r="J382" t="s">
        <v>131</v>
      </c>
      <c r="K382" t="s">
        <v>89</v>
      </c>
      <c r="L382" t="s">
        <v>90</v>
      </c>
      <c r="M382" t="s">
        <v>91</v>
      </c>
      <c r="N382">
        <v>12</v>
      </c>
      <c r="R382">
        <v>12</v>
      </c>
    </row>
    <row r="383" spans="1:21" x14ac:dyDescent="0.35">
      <c r="A383" t="s">
        <v>80</v>
      </c>
      <c r="B383" t="s">
        <v>81</v>
      </c>
      <c r="C383" t="s">
        <v>82</v>
      </c>
      <c r="D383" t="s">
        <v>83</v>
      </c>
      <c r="E383" t="s">
        <v>84</v>
      </c>
      <c r="F383" t="s">
        <v>85</v>
      </c>
      <c r="G383" t="s">
        <v>86</v>
      </c>
      <c r="H383">
        <v>936438</v>
      </c>
      <c r="I383" s="25">
        <v>41957</v>
      </c>
      <c r="J383" t="s">
        <v>131</v>
      </c>
      <c r="K383" t="s">
        <v>89</v>
      </c>
      <c r="L383" t="s">
        <v>90</v>
      </c>
      <c r="M383" t="s">
        <v>91</v>
      </c>
      <c r="N383">
        <v>10</v>
      </c>
      <c r="R383">
        <v>10</v>
      </c>
    </row>
    <row r="384" spans="1:21" x14ac:dyDescent="0.35">
      <c r="A384" t="s">
        <v>80</v>
      </c>
      <c r="B384" t="s">
        <v>81</v>
      </c>
      <c r="C384" t="s">
        <v>82</v>
      </c>
      <c r="D384" t="s">
        <v>83</v>
      </c>
      <c r="E384" t="s">
        <v>84</v>
      </c>
      <c r="F384" t="s">
        <v>85</v>
      </c>
      <c r="G384" t="s">
        <v>86</v>
      </c>
      <c r="H384">
        <v>369678</v>
      </c>
      <c r="I384" s="25">
        <v>40220</v>
      </c>
      <c r="J384" t="s">
        <v>131</v>
      </c>
      <c r="K384" t="s">
        <v>89</v>
      </c>
      <c r="L384" t="s">
        <v>90</v>
      </c>
      <c r="M384" t="s">
        <v>91</v>
      </c>
      <c r="N384">
        <v>13</v>
      </c>
      <c r="Q384">
        <v>0</v>
      </c>
      <c r="R384">
        <v>13</v>
      </c>
      <c r="S384">
        <v>13</v>
      </c>
    </row>
    <row r="385" spans="1:19" x14ac:dyDescent="0.35">
      <c r="A385" t="s">
        <v>80</v>
      </c>
      <c r="B385" t="s">
        <v>81</v>
      </c>
      <c r="C385" t="s">
        <v>82</v>
      </c>
      <c r="D385" t="s">
        <v>83</v>
      </c>
      <c r="E385" t="s">
        <v>84</v>
      </c>
      <c r="F385" t="s">
        <v>85</v>
      </c>
      <c r="G385" t="s">
        <v>86</v>
      </c>
      <c r="H385">
        <v>452084</v>
      </c>
      <c r="I385" s="25">
        <v>40431</v>
      </c>
      <c r="J385" t="s">
        <v>131</v>
      </c>
      <c r="K385" t="s">
        <v>89</v>
      </c>
      <c r="L385" t="s">
        <v>90</v>
      </c>
      <c r="M385" t="s">
        <v>91</v>
      </c>
      <c r="N385">
        <v>13</v>
      </c>
      <c r="Q385">
        <v>0</v>
      </c>
      <c r="R385">
        <v>13</v>
      </c>
      <c r="S385">
        <v>13</v>
      </c>
    </row>
    <row r="386" spans="1:19" x14ac:dyDescent="0.35">
      <c r="A386" t="s">
        <v>80</v>
      </c>
      <c r="B386" t="s">
        <v>81</v>
      </c>
      <c r="C386" t="s">
        <v>82</v>
      </c>
      <c r="D386" t="s">
        <v>83</v>
      </c>
      <c r="E386" t="s">
        <v>84</v>
      </c>
      <c r="F386" t="s">
        <v>85</v>
      </c>
      <c r="G386" t="s">
        <v>86</v>
      </c>
      <c r="H386">
        <v>687112</v>
      </c>
      <c r="I386" s="25">
        <v>41221</v>
      </c>
      <c r="J386" t="s">
        <v>131</v>
      </c>
      <c r="K386" t="s">
        <v>89</v>
      </c>
      <c r="L386" t="s">
        <v>90</v>
      </c>
      <c r="M386" t="s">
        <v>91</v>
      </c>
      <c r="N386">
        <v>12</v>
      </c>
      <c r="R386">
        <v>12</v>
      </c>
    </row>
    <row r="387" spans="1:19" x14ac:dyDescent="0.35">
      <c r="A387" t="s">
        <v>80</v>
      </c>
      <c r="B387" t="s">
        <v>81</v>
      </c>
      <c r="C387" t="s">
        <v>82</v>
      </c>
      <c r="D387" t="s">
        <v>83</v>
      </c>
      <c r="E387" t="s">
        <v>84</v>
      </c>
      <c r="F387" t="s">
        <v>85</v>
      </c>
      <c r="G387" t="s">
        <v>86</v>
      </c>
      <c r="H387">
        <v>783665</v>
      </c>
      <c r="I387" s="25">
        <v>41509</v>
      </c>
      <c r="J387" t="s">
        <v>131</v>
      </c>
      <c r="K387" t="s">
        <v>89</v>
      </c>
      <c r="L387" t="s">
        <v>90</v>
      </c>
      <c r="M387" t="s">
        <v>91</v>
      </c>
      <c r="N387">
        <v>13</v>
      </c>
      <c r="R387">
        <v>13</v>
      </c>
    </row>
    <row r="388" spans="1:19" x14ac:dyDescent="0.35">
      <c r="A388" t="s">
        <v>80</v>
      </c>
      <c r="B388" t="s">
        <v>81</v>
      </c>
      <c r="C388" t="s">
        <v>82</v>
      </c>
      <c r="D388" t="s">
        <v>83</v>
      </c>
      <c r="E388" t="s">
        <v>84</v>
      </c>
      <c r="F388" t="s">
        <v>85</v>
      </c>
      <c r="G388" t="s">
        <v>86</v>
      </c>
      <c r="H388">
        <v>966290</v>
      </c>
      <c r="I388" s="25">
        <v>42041</v>
      </c>
      <c r="J388" t="s">
        <v>131</v>
      </c>
      <c r="K388" t="s">
        <v>89</v>
      </c>
      <c r="L388" t="s">
        <v>90</v>
      </c>
      <c r="M388" t="s">
        <v>91</v>
      </c>
      <c r="N388">
        <v>11</v>
      </c>
      <c r="R388">
        <v>11</v>
      </c>
    </row>
    <row r="389" spans="1:19" x14ac:dyDescent="0.35">
      <c r="A389" t="s">
        <v>80</v>
      </c>
      <c r="B389" t="s">
        <v>81</v>
      </c>
      <c r="C389" t="s">
        <v>82</v>
      </c>
      <c r="D389" t="s">
        <v>83</v>
      </c>
      <c r="E389" t="s">
        <v>84</v>
      </c>
      <c r="F389" t="s">
        <v>85</v>
      </c>
      <c r="G389" t="s">
        <v>86</v>
      </c>
      <c r="H389">
        <v>867426</v>
      </c>
      <c r="I389" s="25">
        <v>41775</v>
      </c>
      <c r="J389" t="s">
        <v>131</v>
      </c>
      <c r="K389" t="s">
        <v>89</v>
      </c>
      <c r="L389" t="s">
        <v>90</v>
      </c>
      <c r="M389" t="s">
        <v>91</v>
      </c>
      <c r="N389">
        <v>11</v>
      </c>
      <c r="R389">
        <v>11</v>
      </c>
    </row>
    <row r="390" spans="1:19" x14ac:dyDescent="0.35">
      <c r="A390" t="s">
        <v>80</v>
      </c>
      <c r="B390" t="s">
        <v>81</v>
      </c>
      <c r="C390" t="s">
        <v>82</v>
      </c>
      <c r="D390" t="s">
        <v>83</v>
      </c>
      <c r="E390" t="s">
        <v>84</v>
      </c>
      <c r="F390" t="s">
        <v>85</v>
      </c>
      <c r="G390" t="s">
        <v>86</v>
      </c>
      <c r="H390">
        <v>101309</v>
      </c>
      <c r="I390" s="25">
        <v>39513</v>
      </c>
      <c r="J390" t="s">
        <v>88</v>
      </c>
      <c r="K390" t="s">
        <v>89</v>
      </c>
      <c r="L390" t="s">
        <v>90</v>
      </c>
      <c r="M390" t="s">
        <v>91</v>
      </c>
      <c r="N390">
        <v>13</v>
      </c>
      <c r="Q390">
        <v>0</v>
      </c>
      <c r="R390">
        <v>13</v>
      </c>
      <c r="S390">
        <v>13</v>
      </c>
    </row>
    <row r="391" spans="1:19" x14ac:dyDescent="0.35">
      <c r="A391" t="s">
        <v>80</v>
      </c>
      <c r="B391" t="s">
        <v>81</v>
      </c>
      <c r="C391" t="s">
        <v>82</v>
      </c>
      <c r="D391" t="s">
        <v>83</v>
      </c>
      <c r="E391" t="s">
        <v>84</v>
      </c>
      <c r="F391" t="s">
        <v>85</v>
      </c>
      <c r="G391" t="s">
        <v>86</v>
      </c>
      <c r="H391">
        <v>133722</v>
      </c>
      <c r="I391" s="25">
        <v>39625</v>
      </c>
      <c r="J391" t="s">
        <v>88</v>
      </c>
      <c r="K391" t="s">
        <v>89</v>
      </c>
      <c r="L391" t="s">
        <v>90</v>
      </c>
      <c r="M391" t="s">
        <v>91</v>
      </c>
      <c r="N391">
        <v>14</v>
      </c>
      <c r="Q391">
        <v>0</v>
      </c>
      <c r="R391">
        <v>14</v>
      </c>
      <c r="S391">
        <v>14</v>
      </c>
    </row>
    <row r="392" spans="1:19" x14ac:dyDescent="0.35">
      <c r="A392" t="s">
        <v>80</v>
      </c>
      <c r="B392" t="s">
        <v>81</v>
      </c>
      <c r="C392" t="s">
        <v>82</v>
      </c>
      <c r="D392" t="s">
        <v>83</v>
      </c>
      <c r="E392" t="s">
        <v>84</v>
      </c>
      <c r="F392" t="s">
        <v>85</v>
      </c>
      <c r="G392" t="s">
        <v>86</v>
      </c>
      <c r="H392">
        <v>292090</v>
      </c>
      <c r="I392" s="25">
        <v>40031</v>
      </c>
      <c r="J392" t="s">
        <v>131</v>
      </c>
      <c r="K392" t="s">
        <v>89</v>
      </c>
      <c r="L392" t="s">
        <v>90</v>
      </c>
      <c r="M392" t="s">
        <v>91</v>
      </c>
      <c r="N392">
        <v>11</v>
      </c>
      <c r="Q392">
        <v>0</v>
      </c>
      <c r="R392">
        <v>11</v>
      </c>
      <c r="S392">
        <v>11</v>
      </c>
    </row>
    <row r="393" spans="1:19" x14ac:dyDescent="0.35">
      <c r="A393" t="s">
        <v>80</v>
      </c>
      <c r="B393" t="s">
        <v>81</v>
      </c>
      <c r="C393" t="s">
        <v>82</v>
      </c>
      <c r="D393" t="s">
        <v>83</v>
      </c>
      <c r="E393" t="s">
        <v>84</v>
      </c>
      <c r="F393" t="s">
        <v>85</v>
      </c>
      <c r="G393" t="s">
        <v>86</v>
      </c>
      <c r="H393">
        <v>751468</v>
      </c>
      <c r="I393" s="25">
        <v>41410</v>
      </c>
      <c r="J393" t="s">
        <v>131</v>
      </c>
      <c r="K393" t="s">
        <v>89</v>
      </c>
      <c r="L393" t="s">
        <v>90</v>
      </c>
      <c r="M393" t="s">
        <v>91</v>
      </c>
      <c r="N393">
        <v>13</v>
      </c>
      <c r="R393">
        <v>13</v>
      </c>
    </row>
    <row r="394" spans="1:19" x14ac:dyDescent="0.35">
      <c r="A394" t="s">
        <v>80</v>
      </c>
      <c r="B394" t="s">
        <v>81</v>
      </c>
      <c r="C394" t="s">
        <v>82</v>
      </c>
      <c r="D394" t="s">
        <v>83</v>
      </c>
      <c r="E394" t="s">
        <v>84</v>
      </c>
      <c r="F394" t="s">
        <v>85</v>
      </c>
      <c r="G394" t="s">
        <v>86</v>
      </c>
      <c r="H394">
        <v>899424</v>
      </c>
      <c r="I394" s="25">
        <v>41859</v>
      </c>
      <c r="J394" t="s">
        <v>131</v>
      </c>
      <c r="K394" t="s">
        <v>89</v>
      </c>
      <c r="L394" t="s">
        <v>90</v>
      </c>
      <c r="M394" t="s">
        <v>91</v>
      </c>
      <c r="N394">
        <v>11</v>
      </c>
      <c r="R394">
        <v>11</v>
      </c>
    </row>
    <row r="395" spans="1:19" x14ac:dyDescent="0.35">
      <c r="A395" t="s">
        <v>80</v>
      </c>
      <c r="B395" t="s">
        <v>81</v>
      </c>
      <c r="C395" t="s">
        <v>82</v>
      </c>
      <c r="D395" t="s">
        <v>83</v>
      </c>
      <c r="E395" t="s">
        <v>84</v>
      </c>
      <c r="F395" t="s">
        <v>85</v>
      </c>
      <c r="G395" t="s">
        <v>86</v>
      </c>
      <c r="H395">
        <v>1001313</v>
      </c>
      <c r="I395" s="25">
        <v>42139</v>
      </c>
      <c r="J395" t="s">
        <v>131</v>
      </c>
      <c r="K395" t="s">
        <v>89</v>
      </c>
      <c r="L395" t="s">
        <v>90</v>
      </c>
      <c r="M395" t="s">
        <v>91</v>
      </c>
      <c r="N395">
        <v>13</v>
      </c>
      <c r="R395">
        <v>13</v>
      </c>
    </row>
    <row r="396" spans="1:19" x14ac:dyDescent="0.35">
      <c r="A396" t="s">
        <v>80</v>
      </c>
      <c r="B396" t="s">
        <v>81</v>
      </c>
      <c r="C396" t="s">
        <v>82</v>
      </c>
      <c r="D396" t="s">
        <v>83</v>
      </c>
      <c r="E396" t="s">
        <v>84</v>
      </c>
      <c r="F396" t="s">
        <v>85</v>
      </c>
      <c r="G396" t="s">
        <v>86</v>
      </c>
      <c r="H396">
        <v>160967</v>
      </c>
      <c r="I396" s="25">
        <v>39701</v>
      </c>
      <c r="J396" t="s">
        <v>131</v>
      </c>
      <c r="K396" t="s">
        <v>89</v>
      </c>
      <c r="L396" t="s">
        <v>90</v>
      </c>
      <c r="M396" t="s">
        <v>91</v>
      </c>
      <c r="N396">
        <v>12</v>
      </c>
      <c r="Q396">
        <v>0</v>
      </c>
      <c r="R396">
        <v>12</v>
      </c>
      <c r="S396">
        <v>12</v>
      </c>
    </row>
    <row r="397" spans="1:19" x14ac:dyDescent="0.35">
      <c r="A397" t="s">
        <v>80</v>
      </c>
      <c r="B397" t="s">
        <v>81</v>
      </c>
      <c r="C397" t="s">
        <v>82</v>
      </c>
      <c r="D397" t="s">
        <v>83</v>
      </c>
      <c r="E397" t="s">
        <v>84</v>
      </c>
      <c r="F397" t="s">
        <v>85</v>
      </c>
      <c r="G397" t="s">
        <v>86</v>
      </c>
      <c r="H397">
        <v>216509</v>
      </c>
      <c r="I397" s="25">
        <v>39856</v>
      </c>
      <c r="J397" t="s">
        <v>131</v>
      </c>
      <c r="K397" t="s">
        <v>89</v>
      </c>
      <c r="L397" t="s">
        <v>90</v>
      </c>
      <c r="M397" t="s">
        <v>91</v>
      </c>
      <c r="N397">
        <v>14</v>
      </c>
      <c r="Q397">
        <v>0</v>
      </c>
      <c r="R397">
        <v>14</v>
      </c>
      <c r="S397">
        <v>14</v>
      </c>
    </row>
    <row r="398" spans="1:19" x14ac:dyDescent="0.35">
      <c r="A398" t="s">
        <v>80</v>
      </c>
      <c r="B398" t="s">
        <v>81</v>
      </c>
      <c r="C398" t="s">
        <v>82</v>
      </c>
      <c r="D398" t="s">
        <v>83</v>
      </c>
      <c r="E398" t="s">
        <v>84</v>
      </c>
      <c r="F398" t="s">
        <v>85</v>
      </c>
      <c r="G398" t="s">
        <v>86</v>
      </c>
      <c r="H398">
        <v>33058</v>
      </c>
      <c r="I398" s="25">
        <v>39246</v>
      </c>
      <c r="J398" t="s">
        <v>131</v>
      </c>
      <c r="K398" t="s">
        <v>89</v>
      </c>
      <c r="L398" t="s">
        <v>90</v>
      </c>
      <c r="M398" t="s">
        <v>91</v>
      </c>
      <c r="N398">
        <v>24</v>
      </c>
    </row>
    <row r="399" spans="1:19" x14ac:dyDescent="0.35">
      <c r="A399" t="s">
        <v>80</v>
      </c>
      <c r="B399" t="s">
        <v>81</v>
      </c>
      <c r="C399" t="s">
        <v>82</v>
      </c>
      <c r="D399" t="s">
        <v>83</v>
      </c>
      <c r="E399" t="s">
        <v>84</v>
      </c>
      <c r="F399" t="s">
        <v>85</v>
      </c>
      <c r="G399" t="s">
        <v>86</v>
      </c>
      <c r="H399">
        <v>332966</v>
      </c>
      <c r="I399" s="25">
        <v>40121</v>
      </c>
      <c r="J399" t="s">
        <v>131</v>
      </c>
      <c r="K399" t="s">
        <v>89</v>
      </c>
      <c r="L399" t="s">
        <v>90</v>
      </c>
      <c r="M399" t="s">
        <v>91</v>
      </c>
      <c r="N399">
        <v>10</v>
      </c>
      <c r="Q399">
        <v>0</v>
      </c>
      <c r="R399">
        <v>10</v>
      </c>
      <c r="S399">
        <v>10</v>
      </c>
    </row>
    <row r="400" spans="1:19" x14ac:dyDescent="0.35">
      <c r="A400" t="s">
        <v>80</v>
      </c>
      <c r="B400" t="s">
        <v>81</v>
      </c>
      <c r="C400" t="s">
        <v>82</v>
      </c>
      <c r="D400" t="s">
        <v>83</v>
      </c>
      <c r="E400" t="s">
        <v>84</v>
      </c>
      <c r="F400" t="s">
        <v>85</v>
      </c>
      <c r="G400" t="s">
        <v>86</v>
      </c>
      <c r="H400">
        <v>49421</v>
      </c>
      <c r="I400" s="25">
        <v>39304</v>
      </c>
      <c r="J400" t="s">
        <v>131</v>
      </c>
      <c r="K400" t="s">
        <v>89</v>
      </c>
      <c r="L400" t="s">
        <v>90</v>
      </c>
      <c r="M400" t="s">
        <v>91</v>
      </c>
      <c r="N400">
        <v>64</v>
      </c>
    </row>
    <row r="401" spans="1:21" x14ac:dyDescent="0.35">
      <c r="A401" t="s">
        <v>80</v>
      </c>
      <c r="B401" t="s">
        <v>81</v>
      </c>
      <c r="C401" t="s">
        <v>82</v>
      </c>
      <c r="D401" t="s">
        <v>83</v>
      </c>
      <c r="E401" t="s">
        <v>84</v>
      </c>
      <c r="F401" t="s">
        <v>85</v>
      </c>
      <c r="G401" t="s">
        <v>86</v>
      </c>
      <c r="H401">
        <v>524146</v>
      </c>
      <c r="I401" s="25">
        <v>40676</v>
      </c>
      <c r="J401" t="s">
        <v>131</v>
      </c>
      <c r="K401" t="s">
        <v>89</v>
      </c>
      <c r="L401" t="s">
        <v>90</v>
      </c>
      <c r="M401" t="s">
        <v>91</v>
      </c>
      <c r="N401">
        <v>14</v>
      </c>
      <c r="Q401">
        <v>0</v>
      </c>
      <c r="R401">
        <v>14</v>
      </c>
      <c r="S401">
        <v>14</v>
      </c>
    </row>
    <row r="402" spans="1:21" x14ac:dyDescent="0.35">
      <c r="A402" t="s">
        <v>80</v>
      </c>
      <c r="B402" t="s">
        <v>81</v>
      </c>
      <c r="C402" t="s">
        <v>82</v>
      </c>
      <c r="D402" t="s">
        <v>83</v>
      </c>
      <c r="E402" t="s">
        <v>84</v>
      </c>
      <c r="F402" t="s">
        <v>85</v>
      </c>
      <c r="G402" t="s">
        <v>86</v>
      </c>
      <c r="H402">
        <v>629512</v>
      </c>
      <c r="I402" s="25">
        <v>41046</v>
      </c>
      <c r="J402" t="s">
        <v>131</v>
      </c>
      <c r="K402" t="s">
        <v>89</v>
      </c>
      <c r="L402" t="s">
        <v>90</v>
      </c>
      <c r="M402" t="s">
        <v>91</v>
      </c>
      <c r="N402">
        <v>13</v>
      </c>
      <c r="R402">
        <v>13</v>
      </c>
    </row>
    <row r="403" spans="1:21" x14ac:dyDescent="0.35">
      <c r="A403" t="s">
        <v>80</v>
      </c>
      <c r="B403" t="s">
        <v>81</v>
      </c>
      <c r="C403" t="s">
        <v>82</v>
      </c>
      <c r="D403" t="s">
        <v>83</v>
      </c>
      <c r="E403" t="s">
        <v>84</v>
      </c>
      <c r="F403" t="s">
        <v>85</v>
      </c>
      <c r="G403" t="s">
        <v>86</v>
      </c>
      <c r="H403">
        <v>810924</v>
      </c>
      <c r="I403" s="25">
        <v>41593</v>
      </c>
      <c r="J403" t="s">
        <v>131</v>
      </c>
      <c r="K403" t="s">
        <v>89</v>
      </c>
      <c r="L403" t="s">
        <v>90</v>
      </c>
      <c r="M403" t="s">
        <v>91</v>
      </c>
      <c r="N403">
        <v>12</v>
      </c>
      <c r="R403">
        <v>12</v>
      </c>
    </row>
    <row r="404" spans="1:21" x14ac:dyDescent="0.35">
      <c r="A404" t="s">
        <v>132</v>
      </c>
      <c r="B404" t="s">
        <v>133</v>
      </c>
      <c r="C404" t="s">
        <v>82</v>
      </c>
      <c r="D404" t="s">
        <v>134</v>
      </c>
      <c r="E404" t="s">
        <v>135</v>
      </c>
      <c r="F404" t="s">
        <v>85</v>
      </c>
      <c r="G404" t="s">
        <v>136</v>
      </c>
      <c r="H404">
        <v>7530191</v>
      </c>
      <c r="I404" s="25">
        <v>39100</v>
      </c>
      <c r="J404" t="s">
        <v>131</v>
      </c>
      <c r="K404" t="s">
        <v>89</v>
      </c>
      <c r="L404" t="s">
        <v>90</v>
      </c>
      <c r="M404" t="s">
        <v>91</v>
      </c>
      <c r="N404">
        <v>15.9</v>
      </c>
      <c r="O404" t="s">
        <v>137</v>
      </c>
      <c r="P404">
        <v>15.9</v>
      </c>
      <c r="Q404">
        <v>2</v>
      </c>
      <c r="R404">
        <v>7.95</v>
      </c>
      <c r="S404" t="s">
        <v>138</v>
      </c>
      <c r="T404" t="s">
        <v>137</v>
      </c>
      <c r="U404">
        <v>15.9</v>
      </c>
    </row>
    <row r="405" spans="1:21" x14ac:dyDescent="0.35">
      <c r="A405" t="s">
        <v>132</v>
      </c>
      <c r="B405" t="s">
        <v>133</v>
      </c>
      <c r="C405" t="s">
        <v>82</v>
      </c>
      <c r="D405" t="s">
        <v>134</v>
      </c>
      <c r="E405" t="s">
        <v>135</v>
      </c>
      <c r="F405" t="s">
        <v>85</v>
      </c>
      <c r="G405" t="s">
        <v>136</v>
      </c>
      <c r="H405">
        <v>8530612</v>
      </c>
      <c r="I405" s="25">
        <v>39513</v>
      </c>
      <c r="J405" t="s">
        <v>131</v>
      </c>
      <c r="K405" t="s">
        <v>89</v>
      </c>
      <c r="L405" t="s">
        <v>90</v>
      </c>
      <c r="M405" t="s">
        <v>91</v>
      </c>
      <c r="N405">
        <v>13.1</v>
      </c>
      <c r="O405" t="s">
        <v>92</v>
      </c>
      <c r="P405">
        <v>13.1</v>
      </c>
      <c r="Q405">
        <v>2</v>
      </c>
      <c r="R405">
        <v>13.1</v>
      </c>
      <c r="S405">
        <v>13.1</v>
      </c>
      <c r="T405" t="s">
        <v>92</v>
      </c>
      <c r="U405">
        <v>2</v>
      </c>
    </row>
    <row r="406" spans="1:21" x14ac:dyDescent="0.35">
      <c r="A406" t="s">
        <v>132</v>
      </c>
      <c r="B406" t="s">
        <v>133</v>
      </c>
      <c r="C406" t="s">
        <v>82</v>
      </c>
      <c r="D406" t="s">
        <v>134</v>
      </c>
      <c r="E406" t="s">
        <v>135</v>
      </c>
      <c r="F406" t="s">
        <v>85</v>
      </c>
      <c r="G406" t="s">
        <v>136</v>
      </c>
      <c r="H406">
        <v>7531431</v>
      </c>
      <c r="I406" s="25">
        <v>39282</v>
      </c>
      <c r="J406" t="s">
        <v>131</v>
      </c>
      <c r="K406" t="s">
        <v>89</v>
      </c>
      <c r="L406" t="s">
        <v>90</v>
      </c>
      <c r="M406" t="s">
        <v>91</v>
      </c>
      <c r="N406">
        <v>12.8</v>
      </c>
      <c r="O406" t="s">
        <v>92</v>
      </c>
      <c r="P406">
        <v>12.8</v>
      </c>
      <c r="Q406">
        <v>2</v>
      </c>
      <c r="R406">
        <v>12.8</v>
      </c>
      <c r="S406">
        <v>12.8</v>
      </c>
      <c r="T406" t="s">
        <v>92</v>
      </c>
      <c r="U406">
        <v>2</v>
      </c>
    </row>
    <row r="407" spans="1:21" x14ac:dyDescent="0.35">
      <c r="A407" t="s">
        <v>132</v>
      </c>
      <c r="B407" t="s">
        <v>133</v>
      </c>
      <c r="C407" t="s">
        <v>82</v>
      </c>
      <c r="D407" t="s">
        <v>134</v>
      </c>
      <c r="E407" t="s">
        <v>135</v>
      </c>
      <c r="F407" t="s">
        <v>85</v>
      </c>
      <c r="G407" t="s">
        <v>136</v>
      </c>
      <c r="H407">
        <v>8530801</v>
      </c>
      <c r="I407" s="25">
        <v>39541</v>
      </c>
      <c r="J407" t="s">
        <v>131</v>
      </c>
      <c r="K407" t="s">
        <v>89</v>
      </c>
      <c r="L407" t="s">
        <v>90</v>
      </c>
      <c r="M407" t="s">
        <v>91</v>
      </c>
      <c r="N407">
        <v>13</v>
      </c>
      <c r="O407" t="s">
        <v>92</v>
      </c>
      <c r="P407">
        <v>13</v>
      </c>
      <c r="Q407">
        <v>2</v>
      </c>
      <c r="R407">
        <v>13</v>
      </c>
      <c r="S407">
        <v>13</v>
      </c>
      <c r="T407" t="s">
        <v>92</v>
      </c>
      <c r="U407">
        <v>2</v>
      </c>
    </row>
    <row r="408" spans="1:21" x14ac:dyDescent="0.35">
      <c r="A408" t="s">
        <v>132</v>
      </c>
      <c r="B408" t="s">
        <v>133</v>
      </c>
      <c r="C408" t="s">
        <v>82</v>
      </c>
      <c r="D408" t="s">
        <v>134</v>
      </c>
      <c r="E408" t="s">
        <v>135</v>
      </c>
      <c r="F408" t="s">
        <v>85</v>
      </c>
      <c r="G408" t="s">
        <v>136</v>
      </c>
      <c r="H408">
        <v>7530632</v>
      </c>
      <c r="I408" s="25">
        <v>39163</v>
      </c>
      <c r="J408" t="s">
        <v>131</v>
      </c>
      <c r="K408" t="s">
        <v>89</v>
      </c>
      <c r="L408" t="s">
        <v>90</v>
      </c>
      <c r="M408" t="s">
        <v>91</v>
      </c>
      <c r="N408">
        <v>15.9</v>
      </c>
      <c r="O408" t="s">
        <v>92</v>
      </c>
      <c r="P408">
        <v>15.9</v>
      </c>
      <c r="Q408">
        <v>2</v>
      </c>
      <c r="R408">
        <v>15.9</v>
      </c>
      <c r="S408">
        <v>15.9</v>
      </c>
      <c r="T408" t="s">
        <v>92</v>
      </c>
      <c r="U408">
        <v>2</v>
      </c>
    </row>
    <row r="409" spans="1:21" x14ac:dyDescent="0.35">
      <c r="A409" t="s">
        <v>132</v>
      </c>
      <c r="B409" t="s">
        <v>133</v>
      </c>
      <c r="C409" t="s">
        <v>82</v>
      </c>
      <c r="D409" t="s">
        <v>134</v>
      </c>
      <c r="E409" t="s">
        <v>135</v>
      </c>
      <c r="F409" t="s">
        <v>85</v>
      </c>
      <c r="G409" t="s">
        <v>136</v>
      </c>
      <c r="H409">
        <v>8530282</v>
      </c>
      <c r="I409" s="25">
        <v>39478</v>
      </c>
      <c r="J409" t="s">
        <v>131</v>
      </c>
      <c r="K409" t="s">
        <v>89</v>
      </c>
      <c r="L409" t="s">
        <v>90</v>
      </c>
      <c r="M409" t="s">
        <v>91</v>
      </c>
      <c r="N409">
        <v>14.2</v>
      </c>
      <c r="O409" t="s">
        <v>92</v>
      </c>
      <c r="P409">
        <v>14.2</v>
      </c>
      <c r="Q409">
        <v>2</v>
      </c>
      <c r="R409">
        <v>14.2</v>
      </c>
      <c r="S409">
        <v>14.2</v>
      </c>
      <c r="T409" t="s">
        <v>92</v>
      </c>
      <c r="U409">
        <v>2</v>
      </c>
    </row>
    <row r="410" spans="1:21" x14ac:dyDescent="0.35">
      <c r="A410" t="s">
        <v>132</v>
      </c>
      <c r="B410" t="s">
        <v>133</v>
      </c>
      <c r="C410" t="s">
        <v>82</v>
      </c>
      <c r="D410" t="s">
        <v>134</v>
      </c>
      <c r="E410" t="s">
        <v>135</v>
      </c>
      <c r="F410" t="s">
        <v>85</v>
      </c>
      <c r="G410" t="s">
        <v>136</v>
      </c>
      <c r="H410">
        <v>7530985</v>
      </c>
      <c r="I410" s="25">
        <v>39219</v>
      </c>
      <c r="J410" t="s">
        <v>131</v>
      </c>
      <c r="K410" t="s">
        <v>89</v>
      </c>
      <c r="L410" t="s">
        <v>90</v>
      </c>
      <c r="M410" t="s">
        <v>91</v>
      </c>
      <c r="N410">
        <v>16.100000000000001</v>
      </c>
      <c r="O410" t="s">
        <v>92</v>
      </c>
      <c r="P410">
        <v>16.100000000000001</v>
      </c>
      <c r="Q410">
        <v>2</v>
      </c>
      <c r="R410">
        <v>16.100000000000001</v>
      </c>
      <c r="S410">
        <v>16.100000000000001</v>
      </c>
      <c r="T410" t="s">
        <v>92</v>
      </c>
      <c r="U410">
        <v>2</v>
      </c>
    </row>
    <row r="411" spans="1:21" x14ac:dyDescent="0.35">
      <c r="A411" t="s">
        <v>132</v>
      </c>
      <c r="B411" t="s">
        <v>133</v>
      </c>
      <c r="C411" t="s">
        <v>82</v>
      </c>
      <c r="D411" t="s">
        <v>134</v>
      </c>
      <c r="E411" t="s">
        <v>135</v>
      </c>
      <c r="F411" t="s">
        <v>85</v>
      </c>
      <c r="G411" t="s">
        <v>136</v>
      </c>
      <c r="H411">
        <v>7531958</v>
      </c>
      <c r="I411" s="25">
        <v>39352</v>
      </c>
      <c r="J411" t="s">
        <v>131</v>
      </c>
      <c r="K411" t="s">
        <v>89</v>
      </c>
      <c r="L411" t="s">
        <v>90</v>
      </c>
      <c r="M411" t="s">
        <v>91</v>
      </c>
      <c r="N411">
        <v>14</v>
      </c>
      <c r="O411" t="s">
        <v>92</v>
      </c>
      <c r="P411">
        <v>14</v>
      </c>
      <c r="Q411">
        <v>2</v>
      </c>
      <c r="R411">
        <v>14</v>
      </c>
      <c r="S411">
        <v>14</v>
      </c>
      <c r="T411" t="s">
        <v>92</v>
      </c>
      <c r="U411">
        <v>2</v>
      </c>
    </row>
    <row r="412" spans="1:21" x14ac:dyDescent="0.35">
      <c r="A412" t="s">
        <v>132</v>
      </c>
      <c r="B412" t="s">
        <v>133</v>
      </c>
      <c r="C412" t="s">
        <v>82</v>
      </c>
      <c r="D412" t="s">
        <v>134</v>
      </c>
      <c r="E412" t="s">
        <v>135</v>
      </c>
      <c r="F412" t="s">
        <v>85</v>
      </c>
      <c r="G412" t="s">
        <v>136</v>
      </c>
      <c r="H412">
        <v>7532396</v>
      </c>
      <c r="I412" s="25">
        <v>39401</v>
      </c>
      <c r="J412" t="s">
        <v>131</v>
      </c>
      <c r="K412" t="s">
        <v>89</v>
      </c>
      <c r="L412" t="s">
        <v>90</v>
      </c>
      <c r="M412" t="s">
        <v>91</v>
      </c>
      <c r="N412">
        <v>14.2</v>
      </c>
      <c r="O412" t="s">
        <v>92</v>
      </c>
      <c r="P412">
        <v>14.2</v>
      </c>
      <c r="Q412">
        <v>2</v>
      </c>
      <c r="R412">
        <v>14.2</v>
      </c>
      <c r="S412">
        <v>14.2</v>
      </c>
      <c r="T412" t="s">
        <v>92</v>
      </c>
      <c r="U412">
        <v>2</v>
      </c>
    </row>
    <row r="413" spans="1:21" x14ac:dyDescent="0.35">
      <c r="A413" t="s">
        <v>132</v>
      </c>
      <c r="B413" t="s">
        <v>133</v>
      </c>
      <c r="C413" t="s">
        <v>82</v>
      </c>
      <c r="D413" t="s">
        <v>134</v>
      </c>
      <c r="E413" t="s">
        <v>135</v>
      </c>
      <c r="F413" t="s">
        <v>85</v>
      </c>
      <c r="G413" t="s">
        <v>136</v>
      </c>
      <c r="H413">
        <v>8530044</v>
      </c>
      <c r="I413" s="25">
        <v>39450</v>
      </c>
      <c r="J413" t="s">
        <v>131</v>
      </c>
      <c r="K413" t="s">
        <v>89</v>
      </c>
      <c r="L413" t="s">
        <v>90</v>
      </c>
      <c r="M413" t="s">
        <v>91</v>
      </c>
      <c r="N413">
        <v>12.2</v>
      </c>
      <c r="O413" t="s">
        <v>92</v>
      </c>
      <c r="P413">
        <v>12.2</v>
      </c>
      <c r="Q413">
        <v>2</v>
      </c>
      <c r="R413">
        <v>12.2</v>
      </c>
      <c r="S413">
        <v>12.2</v>
      </c>
      <c r="T413" t="s">
        <v>92</v>
      </c>
      <c r="U413">
        <v>2</v>
      </c>
    </row>
    <row r="414" spans="1:21" x14ac:dyDescent="0.35">
      <c r="Q414" t="s">
        <v>28</v>
      </c>
      <c r="R414">
        <f>MEDIAN(R334:R413)</f>
        <v>13</v>
      </c>
    </row>
    <row r="415" spans="1:21" x14ac:dyDescent="0.35">
      <c r="Q415" t="s">
        <v>29</v>
      </c>
      <c r="R415">
        <f>STDEV(R334:R413)</f>
        <v>1.9837621159312997</v>
      </c>
    </row>
    <row r="416" spans="1:21" x14ac:dyDescent="0.35">
      <c r="Q416" t="s">
        <v>139</v>
      </c>
      <c r="R416">
        <f>2*R415</f>
        <v>3.9675242318625994</v>
      </c>
    </row>
    <row r="417" spans="1:21" x14ac:dyDescent="0.35">
      <c r="Q417" t="s">
        <v>140</v>
      </c>
      <c r="R417">
        <f>R414+R416</f>
        <v>16.967524231862598</v>
      </c>
    </row>
    <row r="418" spans="1:21" x14ac:dyDescent="0.35">
      <c r="Q418" t="s">
        <v>146</v>
      </c>
      <c r="R418" t="s">
        <v>147</v>
      </c>
    </row>
    <row r="419" spans="1:21" x14ac:dyDescent="0.35">
      <c r="A419" s="29" t="s">
        <v>148</v>
      </c>
      <c r="B419" s="29"/>
      <c r="C419" s="29"/>
      <c r="D419" s="29"/>
      <c r="E419" s="29"/>
      <c r="F419" s="29"/>
      <c r="G419" s="29"/>
      <c r="H419" s="29"/>
      <c r="I419" s="29"/>
      <c r="J419" s="29"/>
      <c r="K419" s="29"/>
      <c r="L419" s="29"/>
      <c r="M419" s="29"/>
      <c r="N419" s="29"/>
      <c r="O419" s="29"/>
    </row>
    <row r="421" spans="1:21" x14ac:dyDescent="0.35">
      <c r="A421" t="s">
        <v>59</v>
      </c>
      <c r="B421" t="s">
        <v>60</v>
      </c>
      <c r="C421" t="s">
        <v>61</v>
      </c>
      <c r="D421" t="s">
        <v>62</v>
      </c>
      <c r="E421" t="s">
        <v>63</v>
      </c>
      <c r="F421" t="s">
        <v>64</v>
      </c>
      <c r="G421" t="s">
        <v>65</v>
      </c>
      <c r="H421" t="s">
        <v>66</v>
      </c>
      <c r="I421" t="s">
        <v>67</v>
      </c>
      <c r="J421" t="s">
        <v>68</v>
      </c>
      <c r="K421" t="s">
        <v>69</v>
      </c>
      <c r="L421" t="s">
        <v>70</v>
      </c>
      <c r="M421" t="s">
        <v>71</v>
      </c>
      <c r="N421" t="s">
        <v>72</v>
      </c>
      <c r="O421" t="s">
        <v>73</v>
      </c>
      <c r="P421" t="s">
        <v>74</v>
      </c>
      <c r="Q421" t="s">
        <v>75</v>
      </c>
      <c r="R421" t="s">
        <v>76</v>
      </c>
      <c r="S421" t="s">
        <v>77</v>
      </c>
      <c r="T421" t="s">
        <v>78</v>
      </c>
      <c r="U421" t="s">
        <v>79</v>
      </c>
    </row>
    <row r="422" spans="1:21" x14ac:dyDescent="0.35">
      <c r="A422" t="s">
        <v>80</v>
      </c>
      <c r="B422" t="s">
        <v>81</v>
      </c>
      <c r="C422" t="s">
        <v>82</v>
      </c>
      <c r="D422" t="s">
        <v>83</v>
      </c>
      <c r="E422" t="s">
        <v>84</v>
      </c>
      <c r="F422" t="s">
        <v>85</v>
      </c>
      <c r="G422" t="s">
        <v>86</v>
      </c>
      <c r="H422" t="s">
        <v>87</v>
      </c>
      <c r="I422" s="25">
        <v>42779</v>
      </c>
      <c r="J422" t="s">
        <v>88</v>
      </c>
      <c r="K422" t="s">
        <v>89</v>
      </c>
      <c r="L422" t="s">
        <v>90</v>
      </c>
      <c r="M422" t="s">
        <v>91</v>
      </c>
      <c r="N422">
        <v>14.9</v>
      </c>
      <c r="P422" t="s">
        <v>92</v>
      </c>
      <c r="Q422">
        <v>2</v>
      </c>
      <c r="R422">
        <v>14.9</v>
      </c>
      <c r="T422" t="s">
        <v>92</v>
      </c>
      <c r="U422">
        <v>2</v>
      </c>
    </row>
    <row r="423" spans="1:21" x14ac:dyDescent="0.35">
      <c r="A423" t="s">
        <v>80</v>
      </c>
      <c r="B423" t="s">
        <v>81</v>
      </c>
      <c r="C423" t="s">
        <v>82</v>
      </c>
      <c r="D423" t="s">
        <v>83</v>
      </c>
      <c r="E423" t="s">
        <v>84</v>
      </c>
      <c r="F423" t="s">
        <v>85</v>
      </c>
      <c r="G423" t="s">
        <v>86</v>
      </c>
      <c r="H423" t="s">
        <v>93</v>
      </c>
      <c r="I423" s="25">
        <v>42809</v>
      </c>
      <c r="J423" t="s">
        <v>88</v>
      </c>
      <c r="K423" t="s">
        <v>89</v>
      </c>
      <c r="L423" t="s">
        <v>90</v>
      </c>
      <c r="M423" t="s">
        <v>91</v>
      </c>
      <c r="N423">
        <v>14.2</v>
      </c>
      <c r="P423" t="s">
        <v>92</v>
      </c>
      <c r="Q423">
        <v>2</v>
      </c>
      <c r="R423">
        <v>14.2</v>
      </c>
      <c r="T423" t="s">
        <v>92</v>
      </c>
      <c r="U423">
        <v>2</v>
      </c>
    </row>
    <row r="424" spans="1:21" x14ac:dyDescent="0.35">
      <c r="A424" t="s">
        <v>80</v>
      </c>
      <c r="B424" t="s">
        <v>81</v>
      </c>
      <c r="C424" t="s">
        <v>82</v>
      </c>
      <c r="D424" t="s">
        <v>83</v>
      </c>
      <c r="E424" t="s">
        <v>84</v>
      </c>
      <c r="F424" t="s">
        <v>85</v>
      </c>
      <c r="G424" t="s">
        <v>86</v>
      </c>
      <c r="H424" t="s">
        <v>94</v>
      </c>
      <c r="I424" s="25">
        <v>42921</v>
      </c>
      <c r="J424" t="s">
        <v>88</v>
      </c>
      <c r="K424" t="s">
        <v>89</v>
      </c>
      <c r="L424" t="s">
        <v>90</v>
      </c>
      <c r="M424" t="s">
        <v>91</v>
      </c>
      <c r="N424">
        <v>12.9</v>
      </c>
      <c r="P424" t="s">
        <v>92</v>
      </c>
      <c r="Q424">
        <v>2</v>
      </c>
      <c r="R424">
        <v>12.9</v>
      </c>
      <c r="T424" t="s">
        <v>92</v>
      </c>
      <c r="U424">
        <v>2</v>
      </c>
    </row>
    <row r="425" spans="1:21" x14ac:dyDescent="0.35">
      <c r="A425" t="s">
        <v>80</v>
      </c>
      <c r="B425" t="s">
        <v>81</v>
      </c>
      <c r="C425" t="s">
        <v>82</v>
      </c>
      <c r="D425" t="s">
        <v>83</v>
      </c>
      <c r="E425" t="s">
        <v>84</v>
      </c>
      <c r="F425" t="s">
        <v>85</v>
      </c>
      <c r="G425" t="s">
        <v>86</v>
      </c>
      <c r="H425" t="s">
        <v>95</v>
      </c>
      <c r="I425" s="25">
        <v>43181</v>
      </c>
      <c r="J425" t="s">
        <v>88</v>
      </c>
      <c r="K425" t="s">
        <v>89</v>
      </c>
      <c r="L425" t="s">
        <v>90</v>
      </c>
      <c r="M425" t="s">
        <v>91</v>
      </c>
      <c r="N425">
        <v>17.7</v>
      </c>
      <c r="P425" t="s">
        <v>92</v>
      </c>
      <c r="Q425">
        <v>2</v>
      </c>
      <c r="T425" t="s">
        <v>92</v>
      </c>
      <c r="U425">
        <v>2</v>
      </c>
    </row>
    <row r="426" spans="1:21" x14ac:dyDescent="0.35">
      <c r="A426" t="s">
        <v>80</v>
      </c>
      <c r="B426" t="s">
        <v>81</v>
      </c>
      <c r="C426" t="s">
        <v>82</v>
      </c>
      <c r="D426" t="s">
        <v>83</v>
      </c>
      <c r="E426" t="s">
        <v>84</v>
      </c>
      <c r="F426" t="s">
        <v>85</v>
      </c>
      <c r="G426" t="s">
        <v>86</v>
      </c>
      <c r="H426" t="s">
        <v>96</v>
      </c>
      <c r="I426" s="25">
        <v>43235</v>
      </c>
      <c r="J426" t="s">
        <v>88</v>
      </c>
      <c r="K426" t="s">
        <v>89</v>
      </c>
      <c r="L426" t="s">
        <v>90</v>
      </c>
      <c r="M426" t="s">
        <v>91</v>
      </c>
      <c r="N426">
        <v>15.9</v>
      </c>
      <c r="P426" t="s">
        <v>92</v>
      </c>
      <c r="Q426">
        <v>2</v>
      </c>
      <c r="R426">
        <v>15.9</v>
      </c>
      <c r="T426" t="s">
        <v>92</v>
      </c>
      <c r="U426">
        <v>2</v>
      </c>
    </row>
    <row r="427" spans="1:21" x14ac:dyDescent="0.35">
      <c r="A427" t="s">
        <v>80</v>
      </c>
      <c r="B427" t="s">
        <v>81</v>
      </c>
      <c r="C427" t="s">
        <v>82</v>
      </c>
      <c r="D427" t="s">
        <v>83</v>
      </c>
      <c r="E427" t="s">
        <v>84</v>
      </c>
      <c r="F427" t="s">
        <v>85</v>
      </c>
      <c r="G427" t="s">
        <v>86</v>
      </c>
      <c r="H427" t="s">
        <v>97</v>
      </c>
      <c r="I427" s="25">
        <v>43292</v>
      </c>
      <c r="J427" t="s">
        <v>88</v>
      </c>
      <c r="K427" t="s">
        <v>89</v>
      </c>
      <c r="L427" t="s">
        <v>90</v>
      </c>
      <c r="M427" t="s">
        <v>91</v>
      </c>
      <c r="N427">
        <v>17.100000000000001</v>
      </c>
      <c r="P427" t="s">
        <v>92</v>
      </c>
      <c r="Q427">
        <v>2</v>
      </c>
      <c r="T427" t="s">
        <v>92</v>
      </c>
      <c r="U427">
        <v>2</v>
      </c>
    </row>
    <row r="428" spans="1:21" x14ac:dyDescent="0.35">
      <c r="A428" t="s">
        <v>80</v>
      </c>
      <c r="B428" t="s">
        <v>81</v>
      </c>
      <c r="C428" t="s">
        <v>82</v>
      </c>
      <c r="D428" t="s">
        <v>83</v>
      </c>
      <c r="E428" t="s">
        <v>84</v>
      </c>
      <c r="F428" t="s">
        <v>85</v>
      </c>
      <c r="G428" t="s">
        <v>86</v>
      </c>
      <c r="H428" t="s">
        <v>98</v>
      </c>
      <c r="I428" s="25">
        <v>43517</v>
      </c>
      <c r="J428" t="s">
        <v>88</v>
      </c>
      <c r="K428" t="s">
        <v>89</v>
      </c>
      <c r="L428" t="s">
        <v>90</v>
      </c>
      <c r="M428" t="s">
        <v>91</v>
      </c>
      <c r="N428">
        <v>16.5</v>
      </c>
      <c r="P428" t="s">
        <v>92</v>
      </c>
      <c r="Q428">
        <v>2</v>
      </c>
      <c r="R428">
        <v>16.5</v>
      </c>
      <c r="T428" t="s">
        <v>92</v>
      </c>
      <c r="U428">
        <v>2</v>
      </c>
    </row>
    <row r="429" spans="1:21" x14ac:dyDescent="0.35">
      <c r="A429" t="s">
        <v>80</v>
      </c>
      <c r="B429" t="s">
        <v>81</v>
      </c>
      <c r="C429" t="s">
        <v>82</v>
      </c>
      <c r="D429" t="s">
        <v>83</v>
      </c>
      <c r="E429" t="s">
        <v>84</v>
      </c>
      <c r="F429" t="s">
        <v>85</v>
      </c>
      <c r="G429" t="s">
        <v>86</v>
      </c>
      <c r="H429" t="s">
        <v>99</v>
      </c>
      <c r="I429" s="25">
        <v>43530</v>
      </c>
      <c r="J429" t="s">
        <v>88</v>
      </c>
      <c r="K429" t="s">
        <v>89</v>
      </c>
      <c r="L429" t="s">
        <v>90</v>
      </c>
      <c r="M429" t="s">
        <v>91</v>
      </c>
      <c r="N429">
        <v>12.6</v>
      </c>
      <c r="P429" t="s">
        <v>92</v>
      </c>
      <c r="Q429">
        <v>2</v>
      </c>
      <c r="R429">
        <v>12.6</v>
      </c>
      <c r="T429" t="s">
        <v>92</v>
      </c>
      <c r="U429">
        <v>2</v>
      </c>
    </row>
    <row r="430" spans="1:21" x14ac:dyDescent="0.35">
      <c r="A430" t="s">
        <v>80</v>
      </c>
      <c r="B430" t="s">
        <v>81</v>
      </c>
      <c r="C430" t="s">
        <v>82</v>
      </c>
      <c r="D430" t="s">
        <v>83</v>
      </c>
      <c r="E430" t="s">
        <v>84</v>
      </c>
      <c r="F430" t="s">
        <v>85</v>
      </c>
      <c r="G430" t="s">
        <v>86</v>
      </c>
      <c r="H430" t="s">
        <v>100</v>
      </c>
      <c r="I430" s="25">
        <v>42438</v>
      </c>
      <c r="J430" t="s">
        <v>88</v>
      </c>
      <c r="K430" t="s">
        <v>89</v>
      </c>
      <c r="L430" t="s">
        <v>90</v>
      </c>
      <c r="M430" t="s">
        <v>91</v>
      </c>
      <c r="N430">
        <v>12.6</v>
      </c>
      <c r="P430" t="s">
        <v>92</v>
      </c>
      <c r="Q430">
        <v>2</v>
      </c>
      <c r="R430">
        <v>12.6</v>
      </c>
      <c r="T430" t="s">
        <v>92</v>
      </c>
      <c r="U430">
        <v>2</v>
      </c>
    </row>
    <row r="431" spans="1:21" x14ac:dyDescent="0.35">
      <c r="A431" t="s">
        <v>80</v>
      </c>
      <c r="B431" t="s">
        <v>81</v>
      </c>
      <c r="C431" t="s">
        <v>82</v>
      </c>
      <c r="D431" t="s">
        <v>83</v>
      </c>
      <c r="E431" t="s">
        <v>84</v>
      </c>
      <c r="F431" t="s">
        <v>85</v>
      </c>
      <c r="G431" t="s">
        <v>86</v>
      </c>
      <c r="H431" t="s">
        <v>101</v>
      </c>
      <c r="I431" s="25">
        <v>42516</v>
      </c>
      <c r="J431" t="s">
        <v>88</v>
      </c>
      <c r="K431" t="s">
        <v>89</v>
      </c>
      <c r="L431" t="s">
        <v>90</v>
      </c>
      <c r="M431" t="s">
        <v>91</v>
      </c>
      <c r="N431">
        <v>13.5</v>
      </c>
      <c r="P431" t="s">
        <v>92</v>
      </c>
      <c r="Q431">
        <v>2</v>
      </c>
      <c r="R431">
        <v>13.5</v>
      </c>
      <c r="T431" t="s">
        <v>92</v>
      </c>
      <c r="U431">
        <v>2</v>
      </c>
    </row>
    <row r="432" spans="1:21" x14ac:dyDescent="0.35">
      <c r="A432" t="s">
        <v>80</v>
      </c>
      <c r="B432" t="s">
        <v>81</v>
      </c>
      <c r="C432" t="s">
        <v>82</v>
      </c>
      <c r="D432" t="s">
        <v>83</v>
      </c>
      <c r="E432" t="s">
        <v>84</v>
      </c>
      <c r="F432" t="s">
        <v>85</v>
      </c>
      <c r="G432" t="s">
        <v>86</v>
      </c>
      <c r="H432" t="s">
        <v>102</v>
      </c>
      <c r="I432" s="25">
        <v>42557</v>
      </c>
      <c r="J432" t="s">
        <v>88</v>
      </c>
      <c r="K432" t="s">
        <v>89</v>
      </c>
      <c r="L432" t="s">
        <v>90</v>
      </c>
      <c r="M432" t="s">
        <v>91</v>
      </c>
      <c r="N432">
        <v>13.1</v>
      </c>
      <c r="P432" t="s">
        <v>92</v>
      </c>
      <c r="Q432">
        <v>2</v>
      </c>
      <c r="R432">
        <v>13.1</v>
      </c>
      <c r="T432" t="s">
        <v>92</v>
      </c>
      <c r="U432">
        <v>2</v>
      </c>
    </row>
    <row r="433" spans="1:21" x14ac:dyDescent="0.35">
      <c r="A433" t="s">
        <v>80</v>
      </c>
      <c r="B433" t="s">
        <v>81</v>
      </c>
      <c r="C433" t="s">
        <v>82</v>
      </c>
      <c r="D433" t="s">
        <v>83</v>
      </c>
      <c r="E433" t="s">
        <v>84</v>
      </c>
      <c r="F433" t="s">
        <v>85</v>
      </c>
      <c r="G433" t="s">
        <v>86</v>
      </c>
      <c r="H433" t="s">
        <v>103</v>
      </c>
      <c r="I433" s="25">
        <v>42984</v>
      </c>
      <c r="J433" t="s">
        <v>88</v>
      </c>
      <c r="K433" t="s">
        <v>89</v>
      </c>
      <c r="L433" t="s">
        <v>90</v>
      </c>
      <c r="M433" t="s">
        <v>91</v>
      </c>
      <c r="N433">
        <v>13.9</v>
      </c>
      <c r="P433" t="s">
        <v>92</v>
      </c>
      <c r="Q433">
        <v>2</v>
      </c>
      <c r="R433">
        <v>13.9</v>
      </c>
      <c r="T433" t="s">
        <v>92</v>
      </c>
      <c r="U433">
        <v>2</v>
      </c>
    </row>
    <row r="434" spans="1:21" x14ac:dyDescent="0.35">
      <c r="A434" t="s">
        <v>80</v>
      </c>
      <c r="B434" t="s">
        <v>81</v>
      </c>
      <c r="C434" t="s">
        <v>82</v>
      </c>
      <c r="D434" t="s">
        <v>83</v>
      </c>
      <c r="E434" t="s">
        <v>84</v>
      </c>
      <c r="F434" t="s">
        <v>85</v>
      </c>
      <c r="G434" t="s">
        <v>86</v>
      </c>
      <c r="H434" t="s">
        <v>104</v>
      </c>
      <c r="I434" s="25">
        <v>43390</v>
      </c>
      <c r="J434" t="s">
        <v>88</v>
      </c>
      <c r="K434" t="s">
        <v>89</v>
      </c>
      <c r="L434" t="s">
        <v>90</v>
      </c>
      <c r="M434" t="s">
        <v>91</v>
      </c>
      <c r="N434">
        <v>10.5</v>
      </c>
      <c r="P434" t="s">
        <v>92</v>
      </c>
      <c r="Q434">
        <v>2</v>
      </c>
      <c r="R434">
        <v>10.5</v>
      </c>
      <c r="T434" t="s">
        <v>92</v>
      </c>
      <c r="U434">
        <v>2</v>
      </c>
    </row>
    <row r="435" spans="1:21" x14ac:dyDescent="0.35">
      <c r="A435" t="s">
        <v>80</v>
      </c>
      <c r="B435" t="s">
        <v>81</v>
      </c>
      <c r="C435" t="s">
        <v>82</v>
      </c>
      <c r="D435" t="s">
        <v>83</v>
      </c>
      <c r="E435" t="s">
        <v>84</v>
      </c>
      <c r="F435" t="s">
        <v>85</v>
      </c>
      <c r="G435" t="s">
        <v>86</v>
      </c>
      <c r="H435" t="s">
        <v>105</v>
      </c>
      <c r="I435" s="25">
        <v>43593</v>
      </c>
      <c r="J435" t="s">
        <v>88</v>
      </c>
      <c r="K435" t="s">
        <v>89</v>
      </c>
      <c r="L435" t="s">
        <v>90</v>
      </c>
      <c r="M435" t="s">
        <v>91</v>
      </c>
      <c r="N435">
        <v>15.8</v>
      </c>
      <c r="P435" t="s">
        <v>92</v>
      </c>
      <c r="Q435">
        <v>2</v>
      </c>
      <c r="R435">
        <v>15.8</v>
      </c>
      <c r="T435" t="s">
        <v>92</v>
      </c>
      <c r="U435">
        <v>2</v>
      </c>
    </row>
    <row r="436" spans="1:21" x14ac:dyDescent="0.35">
      <c r="A436" t="s">
        <v>80</v>
      </c>
      <c r="B436" t="s">
        <v>81</v>
      </c>
      <c r="C436" t="s">
        <v>82</v>
      </c>
      <c r="D436" t="s">
        <v>83</v>
      </c>
      <c r="E436" t="s">
        <v>84</v>
      </c>
      <c r="F436" t="s">
        <v>85</v>
      </c>
      <c r="G436" t="s">
        <v>86</v>
      </c>
      <c r="H436" t="s">
        <v>106</v>
      </c>
      <c r="I436" s="25">
        <v>43663</v>
      </c>
      <c r="J436" t="s">
        <v>88</v>
      </c>
      <c r="K436" t="s">
        <v>89</v>
      </c>
      <c r="L436" t="s">
        <v>90</v>
      </c>
      <c r="M436" t="s">
        <v>91</v>
      </c>
      <c r="N436">
        <v>11.7</v>
      </c>
      <c r="P436" t="s">
        <v>92</v>
      </c>
      <c r="Q436">
        <v>2</v>
      </c>
      <c r="R436">
        <v>11.7</v>
      </c>
      <c r="T436" t="s">
        <v>92</v>
      </c>
      <c r="U436">
        <v>2</v>
      </c>
    </row>
    <row r="437" spans="1:21" x14ac:dyDescent="0.35">
      <c r="A437" t="s">
        <v>80</v>
      </c>
      <c r="B437" t="s">
        <v>81</v>
      </c>
      <c r="C437" t="s">
        <v>82</v>
      </c>
      <c r="D437" t="s">
        <v>83</v>
      </c>
      <c r="E437" t="s">
        <v>84</v>
      </c>
      <c r="F437" t="s">
        <v>85</v>
      </c>
      <c r="G437" t="s">
        <v>86</v>
      </c>
      <c r="H437" t="s">
        <v>107</v>
      </c>
      <c r="I437" s="25">
        <v>43914</v>
      </c>
      <c r="J437" t="s">
        <v>88</v>
      </c>
      <c r="K437" t="s">
        <v>89</v>
      </c>
      <c r="L437" t="s">
        <v>90</v>
      </c>
      <c r="M437" t="s">
        <v>91</v>
      </c>
      <c r="N437">
        <v>14.5</v>
      </c>
      <c r="P437" t="s">
        <v>92</v>
      </c>
      <c r="Q437">
        <v>2</v>
      </c>
      <c r="R437">
        <v>14.5</v>
      </c>
      <c r="T437" t="s">
        <v>92</v>
      </c>
      <c r="U437">
        <v>2</v>
      </c>
    </row>
    <row r="438" spans="1:21" x14ac:dyDescent="0.35">
      <c r="A438" t="s">
        <v>80</v>
      </c>
      <c r="B438" t="s">
        <v>81</v>
      </c>
      <c r="C438" t="s">
        <v>82</v>
      </c>
      <c r="D438" t="s">
        <v>83</v>
      </c>
      <c r="E438" t="s">
        <v>84</v>
      </c>
      <c r="F438" t="s">
        <v>85</v>
      </c>
      <c r="G438" t="s">
        <v>86</v>
      </c>
      <c r="H438" t="s">
        <v>108</v>
      </c>
      <c r="I438" s="25">
        <v>43956</v>
      </c>
      <c r="J438" t="s">
        <v>88</v>
      </c>
      <c r="K438" t="s">
        <v>89</v>
      </c>
      <c r="L438" t="s">
        <v>90</v>
      </c>
      <c r="M438" t="s">
        <v>91</v>
      </c>
      <c r="N438">
        <v>7.82</v>
      </c>
      <c r="P438" t="s">
        <v>92</v>
      </c>
      <c r="Q438">
        <v>2</v>
      </c>
      <c r="R438">
        <v>7.82</v>
      </c>
      <c r="T438" t="s">
        <v>92</v>
      </c>
      <c r="U438">
        <v>2</v>
      </c>
    </row>
    <row r="439" spans="1:21" x14ac:dyDescent="0.35">
      <c r="A439" t="s">
        <v>80</v>
      </c>
      <c r="B439" t="s">
        <v>81</v>
      </c>
      <c r="C439" t="s">
        <v>82</v>
      </c>
      <c r="D439" t="s">
        <v>83</v>
      </c>
      <c r="E439" t="s">
        <v>84</v>
      </c>
      <c r="F439" t="s">
        <v>85</v>
      </c>
      <c r="G439" t="s">
        <v>86</v>
      </c>
      <c r="H439" t="s">
        <v>109</v>
      </c>
      <c r="I439" s="25">
        <v>44096</v>
      </c>
      <c r="J439" t="s">
        <v>88</v>
      </c>
      <c r="K439" t="s">
        <v>89</v>
      </c>
      <c r="L439" t="s">
        <v>90</v>
      </c>
      <c r="M439" t="s">
        <v>91</v>
      </c>
      <c r="N439">
        <v>11.3</v>
      </c>
      <c r="P439" t="s">
        <v>92</v>
      </c>
      <c r="Q439">
        <v>2</v>
      </c>
      <c r="R439">
        <v>11.3</v>
      </c>
      <c r="T439" t="s">
        <v>92</v>
      </c>
      <c r="U439">
        <v>2</v>
      </c>
    </row>
    <row r="440" spans="1:21" x14ac:dyDescent="0.35">
      <c r="A440" t="s">
        <v>80</v>
      </c>
      <c r="B440" t="s">
        <v>81</v>
      </c>
      <c r="C440" t="s">
        <v>82</v>
      </c>
      <c r="D440" t="s">
        <v>83</v>
      </c>
      <c r="E440" t="s">
        <v>84</v>
      </c>
      <c r="F440" t="s">
        <v>85</v>
      </c>
      <c r="G440" t="s">
        <v>86</v>
      </c>
      <c r="H440" t="s">
        <v>110</v>
      </c>
      <c r="I440" s="25">
        <v>44278</v>
      </c>
      <c r="J440" t="s">
        <v>88</v>
      </c>
      <c r="K440" t="s">
        <v>89</v>
      </c>
      <c r="L440" t="s">
        <v>90</v>
      </c>
      <c r="M440" t="s">
        <v>91</v>
      </c>
      <c r="N440">
        <v>12.6</v>
      </c>
      <c r="P440" t="s">
        <v>92</v>
      </c>
      <c r="Q440">
        <v>2</v>
      </c>
      <c r="R440">
        <v>12.6</v>
      </c>
      <c r="T440" t="s">
        <v>92</v>
      </c>
      <c r="U440">
        <v>2</v>
      </c>
    </row>
    <row r="441" spans="1:21" x14ac:dyDescent="0.35">
      <c r="A441" t="s">
        <v>80</v>
      </c>
      <c r="B441" t="s">
        <v>81</v>
      </c>
      <c r="C441" t="s">
        <v>82</v>
      </c>
      <c r="D441" t="s">
        <v>83</v>
      </c>
      <c r="E441" t="s">
        <v>84</v>
      </c>
      <c r="F441" t="s">
        <v>85</v>
      </c>
      <c r="G441" t="s">
        <v>86</v>
      </c>
      <c r="H441" t="s">
        <v>111</v>
      </c>
      <c r="I441" s="25">
        <v>44307</v>
      </c>
      <c r="J441" t="s">
        <v>88</v>
      </c>
      <c r="K441" t="s">
        <v>89</v>
      </c>
      <c r="L441" t="s">
        <v>90</v>
      </c>
      <c r="M441" t="s">
        <v>91</v>
      </c>
      <c r="N441">
        <v>12.9</v>
      </c>
      <c r="P441" t="s">
        <v>92</v>
      </c>
      <c r="Q441">
        <v>2</v>
      </c>
      <c r="R441">
        <v>12.9</v>
      </c>
      <c r="T441" t="s">
        <v>92</v>
      </c>
      <c r="U441">
        <v>2</v>
      </c>
    </row>
    <row r="442" spans="1:21" x14ac:dyDescent="0.35">
      <c r="A442" t="s">
        <v>80</v>
      </c>
      <c r="B442" t="s">
        <v>81</v>
      </c>
      <c r="C442" t="s">
        <v>82</v>
      </c>
      <c r="D442" t="s">
        <v>83</v>
      </c>
      <c r="E442" t="s">
        <v>84</v>
      </c>
      <c r="F442" t="s">
        <v>85</v>
      </c>
      <c r="G442" t="s">
        <v>86</v>
      </c>
      <c r="H442" t="s">
        <v>112</v>
      </c>
      <c r="I442" s="25">
        <v>44480</v>
      </c>
      <c r="J442" t="s">
        <v>88</v>
      </c>
      <c r="K442" t="s">
        <v>89</v>
      </c>
      <c r="L442" t="s">
        <v>90</v>
      </c>
      <c r="M442" t="s">
        <v>91</v>
      </c>
      <c r="N442">
        <v>13.4</v>
      </c>
      <c r="P442" t="s">
        <v>92</v>
      </c>
      <c r="Q442">
        <v>2</v>
      </c>
      <c r="R442">
        <v>13.4</v>
      </c>
      <c r="T442" t="s">
        <v>92</v>
      </c>
      <c r="U442">
        <v>2</v>
      </c>
    </row>
    <row r="443" spans="1:21" x14ac:dyDescent="0.35">
      <c r="A443" t="s">
        <v>80</v>
      </c>
      <c r="B443" t="s">
        <v>81</v>
      </c>
      <c r="C443" t="s">
        <v>82</v>
      </c>
      <c r="D443" t="s">
        <v>83</v>
      </c>
      <c r="E443" t="s">
        <v>84</v>
      </c>
      <c r="F443" t="s">
        <v>85</v>
      </c>
      <c r="G443" t="s">
        <v>86</v>
      </c>
      <c r="H443" t="s">
        <v>113</v>
      </c>
      <c r="I443" s="25">
        <v>44685</v>
      </c>
      <c r="J443" t="s">
        <v>88</v>
      </c>
      <c r="K443" t="s">
        <v>89</v>
      </c>
      <c r="L443" t="s">
        <v>90</v>
      </c>
      <c r="M443" t="s">
        <v>91</v>
      </c>
      <c r="N443">
        <v>8.08</v>
      </c>
      <c r="P443" t="s">
        <v>92</v>
      </c>
      <c r="Q443">
        <v>2</v>
      </c>
      <c r="R443">
        <v>8.08</v>
      </c>
      <c r="T443" t="s">
        <v>92</v>
      </c>
      <c r="U443">
        <v>2</v>
      </c>
    </row>
    <row r="444" spans="1:21" x14ac:dyDescent="0.35">
      <c r="A444" t="s">
        <v>80</v>
      </c>
      <c r="B444" t="s">
        <v>81</v>
      </c>
      <c r="C444" t="s">
        <v>82</v>
      </c>
      <c r="D444" t="s">
        <v>83</v>
      </c>
      <c r="E444" t="s">
        <v>84</v>
      </c>
      <c r="F444" t="s">
        <v>85</v>
      </c>
      <c r="G444" t="s">
        <v>86</v>
      </c>
      <c r="H444" t="s">
        <v>114</v>
      </c>
      <c r="I444" s="25">
        <v>44844</v>
      </c>
      <c r="J444" t="s">
        <v>88</v>
      </c>
      <c r="K444" t="s">
        <v>89</v>
      </c>
      <c r="L444" t="s">
        <v>90</v>
      </c>
      <c r="M444" t="s">
        <v>91</v>
      </c>
      <c r="N444">
        <v>11.5</v>
      </c>
      <c r="P444" t="s">
        <v>92</v>
      </c>
      <c r="Q444">
        <v>2</v>
      </c>
      <c r="R444">
        <v>11.5</v>
      </c>
      <c r="T444" t="s">
        <v>92</v>
      </c>
      <c r="U444">
        <v>2</v>
      </c>
    </row>
    <row r="445" spans="1:21" x14ac:dyDescent="0.35">
      <c r="A445" t="s">
        <v>80</v>
      </c>
      <c r="B445" t="s">
        <v>81</v>
      </c>
      <c r="C445" t="s">
        <v>82</v>
      </c>
      <c r="D445" t="s">
        <v>83</v>
      </c>
      <c r="E445" t="s">
        <v>84</v>
      </c>
      <c r="F445" t="s">
        <v>85</v>
      </c>
      <c r="G445" t="s">
        <v>86</v>
      </c>
      <c r="H445" t="s">
        <v>115</v>
      </c>
      <c r="I445" s="25">
        <v>44966</v>
      </c>
      <c r="J445" t="s">
        <v>88</v>
      </c>
      <c r="K445" t="s">
        <v>89</v>
      </c>
      <c r="L445" t="s">
        <v>90</v>
      </c>
      <c r="M445" t="s">
        <v>91</v>
      </c>
      <c r="N445">
        <v>12.4</v>
      </c>
      <c r="P445" t="s">
        <v>92</v>
      </c>
      <c r="Q445">
        <v>2</v>
      </c>
      <c r="R445">
        <v>12.4</v>
      </c>
      <c r="T445" t="s">
        <v>92</v>
      </c>
      <c r="U445">
        <v>2</v>
      </c>
    </row>
    <row r="446" spans="1:21" x14ac:dyDescent="0.35">
      <c r="A446" t="s">
        <v>80</v>
      </c>
      <c r="B446" t="s">
        <v>81</v>
      </c>
      <c r="C446" t="s">
        <v>82</v>
      </c>
      <c r="D446" t="s">
        <v>83</v>
      </c>
      <c r="E446" t="s">
        <v>84</v>
      </c>
      <c r="F446" t="s">
        <v>85</v>
      </c>
      <c r="G446" t="s">
        <v>86</v>
      </c>
      <c r="H446" t="s">
        <v>116</v>
      </c>
      <c r="I446" s="25">
        <v>44116</v>
      </c>
      <c r="J446" t="s">
        <v>88</v>
      </c>
      <c r="K446" t="s">
        <v>89</v>
      </c>
      <c r="L446" t="s">
        <v>90</v>
      </c>
      <c r="M446" t="s">
        <v>91</v>
      </c>
      <c r="N446">
        <v>11.7</v>
      </c>
      <c r="P446" t="s">
        <v>92</v>
      </c>
      <c r="Q446">
        <v>2</v>
      </c>
      <c r="R446">
        <v>11.7</v>
      </c>
      <c r="T446" t="s">
        <v>92</v>
      </c>
      <c r="U446">
        <v>2</v>
      </c>
    </row>
    <row r="447" spans="1:21" x14ac:dyDescent="0.35">
      <c r="A447" t="s">
        <v>80</v>
      </c>
      <c r="B447" t="s">
        <v>81</v>
      </c>
      <c r="C447" t="s">
        <v>82</v>
      </c>
      <c r="D447" t="s">
        <v>83</v>
      </c>
      <c r="E447" t="s">
        <v>84</v>
      </c>
      <c r="F447" t="s">
        <v>85</v>
      </c>
      <c r="G447" t="s">
        <v>86</v>
      </c>
      <c r="H447" t="s">
        <v>117</v>
      </c>
      <c r="I447" s="25">
        <v>44439</v>
      </c>
      <c r="J447" t="s">
        <v>88</v>
      </c>
      <c r="K447" t="s">
        <v>89</v>
      </c>
      <c r="L447" t="s">
        <v>90</v>
      </c>
      <c r="M447" t="s">
        <v>91</v>
      </c>
      <c r="N447">
        <v>9.57</v>
      </c>
      <c r="P447" t="s">
        <v>92</v>
      </c>
      <c r="Q447">
        <v>2</v>
      </c>
      <c r="R447">
        <v>9.57</v>
      </c>
      <c r="T447" t="s">
        <v>92</v>
      </c>
      <c r="U447">
        <v>2</v>
      </c>
    </row>
    <row r="448" spans="1:21" x14ac:dyDescent="0.35">
      <c r="A448" t="s">
        <v>80</v>
      </c>
      <c r="B448" t="s">
        <v>81</v>
      </c>
      <c r="C448" t="s">
        <v>82</v>
      </c>
      <c r="D448" t="s">
        <v>83</v>
      </c>
      <c r="E448" t="s">
        <v>84</v>
      </c>
      <c r="F448" t="s">
        <v>85</v>
      </c>
      <c r="G448" t="s">
        <v>86</v>
      </c>
      <c r="H448" t="s">
        <v>118</v>
      </c>
      <c r="I448" s="25">
        <v>44824</v>
      </c>
      <c r="J448" t="s">
        <v>88</v>
      </c>
      <c r="K448" t="s">
        <v>89</v>
      </c>
      <c r="L448" t="s">
        <v>90</v>
      </c>
      <c r="M448" t="s">
        <v>91</v>
      </c>
      <c r="N448">
        <v>12.3</v>
      </c>
      <c r="P448" t="s">
        <v>92</v>
      </c>
      <c r="Q448">
        <v>2</v>
      </c>
      <c r="R448">
        <v>12.3</v>
      </c>
      <c r="T448" t="s">
        <v>92</v>
      </c>
      <c r="U448">
        <v>2</v>
      </c>
    </row>
    <row r="449" spans="1:21" x14ac:dyDescent="0.35">
      <c r="A449" t="s">
        <v>80</v>
      </c>
      <c r="B449" t="s">
        <v>81</v>
      </c>
      <c r="C449" t="s">
        <v>82</v>
      </c>
      <c r="D449" t="s">
        <v>83</v>
      </c>
      <c r="E449" t="s">
        <v>84</v>
      </c>
      <c r="F449" t="s">
        <v>85</v>
      </c>
      <c r="G449" t="s">
        <v>86</v>
      </c>
      <c r="H449" t="s">
        <v>119</v>
      </c>
      <c r="I449" s="25">
        <v>45393</v>
      </c>
      <c r="J449" t="s">
        <v>88</v>
      </c>
      <c r="K449" t="s">
        <v>89</v>
      </c>
      <c r="L449" t="s">
        <v>90</v>
      </c>
      <c r="M449" t="s">
        <v>91</v>
      </c>
      <c r="N449">
        <v>12.3</v>
      </c>
      <c r="P449" t="s">
        <v>92</v>
      </c>
      <c r="Q449">
        <v>2</v>
      </c>
      <c r="R449">
        <v>12.3</v>
      </c>
      <c r="T449" t="s">
        <v>92</v>
      </c>
      <c r="U449">
        <v>2</v>
      </c>
    </row>
    <row r="450" spans="1:21" x14ac:dyDescent="0.35">
      <c r="A450" t="s">
        <v>80</v>
      </c>
      <c r="B450" t="s">
        <v>81</v>
      </c>
      <c r="C450" t="s">
        <v>82</v>
      </c>
      <c r="D450" t="s">
        <v>83</v>
      </c>
      <c r="E450" t="s">
        <v>84</v>
      </c>
      <c r="F450" t="s">
        <v>85</v>
      </c>
      <c r="G450" t="s">
        <v>86</v>
      </c>
      <c r="H450" t="s">
        <v>120</v>
      </c>
      <c r="I450" s="25">
        <v>42627</v>
      </c>
      <c r="J450" t="s">
        <v>88</v>
      </c>
      <c r="K450" t="s">
        <v>89</v>
      </c>
      <c r="L450" t="s">
        <v>90</v>
      </c>
      <c r="M450" t="s">
        <v>91</v>
      </c>
      <c r="N450">
        <v>13</v>
      </c>
      <c r="P450" t="s">
        <v>92</v>
      </c>
      <c r="Q450">
        <v>2</v>
      </c>
      <c r="R450">
        <v>13</v>
      </c>
      <c r="T450" t="s">
        <v>92</v>
      </c>
      <c r="U450">
        <v>2</v>
      </c>
    </row>
    <row r="451" spans="1:21" x14ac:dyDescent="0.35">
      <c r="A451" t="s">
        <v>80</v>
      </c>
      <c r="B451" t="s">
        <v>81</v>
      </c>
      <c r="C451" t="s">
        <v>82</v>
      </c>
      <c r="D451" t="s">
        <v>83</v>
      </c>
      <c r="E451" t="s">
        <v>84</v>
      </c>
      <c r="F451" t="s">
        <v>85</v>
      </c>
      <c r="G451" t="s">
        <v>86</v>
      </c>
      <c r="H451" t="s">
        <v>121</v>
      </c>
      <c r="I451" s="25">
        <v>43143</v>
      </c>
      <c r="J451" t="s">
        <v>88</v>
      </c>
      <c r="K451" t="s">
        <v>89</v>
      </c>
      <c r="L451" t="s">
        <v>90</v>
      </c>
      <c r="M451" t="s">
        <v>91</v>
      </c>
      <c r="N451">
        <v>14.3</v>
      </c>
      <c r="P451" t="s">
        <v>92</v>
      </c>
      <c r="Q451">
        <v>2</v>
      </c>
      <c r="R451">
        <v>14.3</v>
      </c>
      <c r="T451" t="s">
        <v>92</v>
      </c>
      <c r="U451">
        <v>2</v>
      </c>
    </row>
    <row r="452" spans="1:21" x14ac:dyDescent="0.35">
      <c r="A452" t="s">
        <v>80</v>
      </c>
      <c r="B452" t="s">
        <v>81</v>
      </c>
      <c r="C452" t="s">
        <v>82</v>
      </c>
      <c r="D452" t="s">
        <v>83</v>
      </c>
      <c r="E452" t="s">
        <v>84</v>
      </c>
      <c r="F452" t="s">
        <v>85</v>
      </c>
      <c r="G452" t="s">
        <v>86</v>
      </c>
      <c r="H452" t="s">
        <v>122</v>
      </c>
      <c r="I452" s="25">
        <v>43752</v>
      </c>
      <c r="J452" t="s">
        <v>88</v>
      </c>
      <c r="K452" t="s">
        <v>89</v>
      </c>
      <c r="L452" t="s">
        <v>90</v>
      </c>
      <c r="M452" t="s">
        <v>91</v>
      </c>
      <c r="N452">
        <v>13.6</v>
      </c>
      <c r="P452" t="s">
        <v>92</v>
      </c>
      <c r="Q452">
        <v>2</v>
      </c>
      <c r="R452">
        <v>13.6</v>
      </c>
      <c r="T452" t="s">
        <v>92</v>
      </c>
      <c r="U452">
        <v>2</v>
      </c>
    </row>
    <row r="453" spans="1:21" x14ac:dyDescent="0.35">
      <c r="A453" t="s">
        <v>80</v>
      </c>
      <c r="B453" t="s">
        <v>81</v>
      </c>
      <c r="C453" t="s">
        <v>82</v>
      </c>
      <c r="D453" t="s">
        <v>83</v>
      </c>
      <c r="E453" t="s">
        <v>84</v>
      </c>
      <c r="F453" t="s">
        <v>85</v>
      </c>
      <c r="G453" t="s">
        <v>86</v>
      </c>
      <c r="H453" t="s">
        <v>123</v>
      </c>
      <c r="I453" s="25">
        <v>44327</v>
      </c>
      <c r="J453" t="s">
        <v>88</v>
      </c>
      <c r="K453" t="s">
        <v>89</v>
      </c>
      <c r="L453" t="s">
        <v>90</v>
      </c>
      <c r="M453" t="s">
        <v>91</v>
      </c>
      <c r="N453">
        <v>12.6</v>
      </c>
      <c r="P453" t="s">
        <v>92</v>
      </c>
      <c r="Q453">
        <v>2</v>
      </c>
      <c r="R453">
        <v>12.6</v>
      </c>
      <c r="T453" t="s">
        <v>92</v>
      </c>
      <c r="U453">
        <v>2</v>
      </c>
    </row>
    <row r="454" spans="1:21" x14ac:dyDescent="0.35">
      <c r="A454" t="s">
        <v>80</v>
      </c>
      <c r="B454" t="s">
        <v>81</v>
      </c>
      <c r="C454" t="s">
        <v>82</v>
      </c>
      <c r="D454" t="s">
        <v>83</v>
      </c>
      <c r="E454" t="s">
        <v>84</v>
      </c>
      <c r="F454" t="s">
        <v>85</v>
      </c>
      <c r="G454" t="s">
        <v>86</v>
      </c>
      <c r="H454" t="s">
        <v>124</v>
      </c>
      <c r="I454" s="25">
        <v>45246</v>
      </c>
      <c r="J454" t="s">
        <v>88</v>
      </c>
      <c r="K454" t="s">
        <v>89</v>
      </c>
      <c r="L454" t="s">
        <v>90</v>
      </c>
      <c r="M454" t="s">
        <v>91</v>
      </c>
      <c r="N454">
        <v>13.8</v>
      </c>
      <c r="P454" t="s">
        <v>92</v>
      </c>
      <c r="Q454">
        <v>2</v>
      </c>
      <c r="R454">
        <v>13.8</v>
      </c>
      <c r="T454" t="s">
        <v>92</v>
      </c>
      <c r="U454">
        <v>2</v>
      </c>
    </row>
    <row r="455" spans="1:21" x14ac:dyDescent="0.35">
      <c r="A455" t="s">
        <v>80</v>
      </c>
      <c r="B455" t="s">
        <v>81</v>
      </c>
      <c r="C455" t="s">
        <v>82</v>
      </c>
      <c r="D455" t="s">
        <v>83</v>
      </c>
      <c r="E455" t="s">
        <v>84</v>
      </c>
      <c r="F455" t="s">
        <v>85</v>
      </c>
      <c r="G455" t="s">
        <v>86</v>
      </c>
      <c r="H455" t="s">
        <v>125</v>
      </c>
      <c r="I455" s="25">
        <v>42865</v>
      </c>
      <c r="J455" t="s">
        <v>88</v>
      </c>
      <c r="K455" t="s">
        <v>89</v>
      </c>
      <c r="L455" t="s">
        <v>90</v>
      </c>
      <c r="M455" t="s">
        <v>91</v>
      </c>
      <c r="N455">
        <v>15.4</v>
      </c>
      <c r="P455" t="s">
        <v>92</v>
      </c>
      <c r="Q455">
        <v>2</v>
      </c>
      <c r="R455">
        <v>15.4</v>
      </c>
      <c r="T455" t="s">
        <v>92</v>
      </c>
      <c r="U455">
        <v>2</v>
      </c>
    </row>
    <row r="456" spans="1:21" x14ac:dyDescent="0.35">
      <c r="A456" t="s">
        <v>80</v>
      </c>
      <c r="B456" t="s">
        <v>81</v>
      </c>
      <c r="C456" t="s">
        <v>82</v>
      </c>
      <c r="D456" t="s">
        <v>83</v>
      </c>
      <c r="E456" t="s">
        <v>84</v>
      </c>
      <c r="F456" t="s">
        <v>85</v>
      </c>
      <c r="G456" t="s">
        <v>86</v>
      </c>
      <c r="H456" t="s">
        <v>108</v>
      </c>
      <c r="I456" s="25">
        <v>43963</v>
      </c>
      <c r="J456" t="s">
        <v>88</v>
      </c>
      <c r="K456" t="s">
        <v>89</v>
      </c>
      <c r="L456" t="s">
        <v>90</v>
      </c>
      <c r="M456" t="s">
        <v>91</v>
      </c>
      <c r="N456">
        <v>7.82</v>
      </c>
      <c r="P456" t="s">
        <v>92</v>
      </c>
      <c r="Q456">
        <v>2</v>
      </c>
      <c r="R456">
        <v>7.82</v>
      </c>
      <c r="T456" t="s">
        <v>92</v>
      </c>
      <c r="U456">
        <v>2</v>
      </c>
    </row>
    <row r="457" spans="1:21" x14ac:dyDescent="0.35">
      <c r="A457" t="s">
        <v>80</v>
      </c>
      <c r="B457" t="s">
        <v>81</v>
      </c>
      <c r="C457" t="s">
        <v>82</v>
      </c>
      <c r="D457" t="s">
        <v>83</v>
      </c>
      <c r="E457" t="s">
        <v>84</v>
      </c>
      <c r="F457" t="s">
        <v>85</v>
      </c>
      <c r="G457" t="s">
        <v>86</v>
      </c>
      <c r="H457" t="s">
        <v>126</v>
      </c>
      <c r="I457" s="25">
        <v>44642</v>
      </c>
      <c r="J457" t="s">
        <v>88</v>
      </c>
      <c r="K457" t="s">
        <v>89</v>
      </c>
      <c r="L457" t="s">
        <v>90</v>
      </c>
      <c r="M457" t="s">
        <v>91</v>
      </c>
      <c r="N457">
        <v>13.2</v>
      </c>
      <c r="P457" t="s">
        <v>92</v>
      </c>
      <c r="Q457">
        <v>2</v>
      </c>
      <c r="R457">
        <v>13.2</v>
      </c>
      <c r="T457" t="s">
        <v>92</v>
      </c>
      <c r="U457">
        <v>2</v>
      </c>
    </row>
    <row r="458" spans="1:21" x14ac:dyDescent="0.35">
      <c r="A458" t="s">
        <v>80</v>
      </c>
      <c r="B458" t="s">
        <v>81</v>
      </c>
      <c r="C458" t="s">
        <v>82</v>
      </c>
      <c r="D458" t="s">
        <v>83</v>
      </c>
      <c r="E458" t="s">
        <v>84</v>
      </c>
      <c r="F458" t="s">
        <v>85</v>
      </c>
      <c r="G458" t="s">
        <v>86</v>
      </c>
      <c r="H458" t="s">
        <v>127</v>
      </c>
      <c r="I458" s="25">
        <v>44671</v>
      </c>
      <c r="J458" t="s">
        <v>88</v>
      </c>
      <c r="K458" t="s">
        <v>89</v>
      </c>
      <c r="L458" t="s">
        <v>90</v>
      </c>
      <c r="M458" t="s">
        <v>91</v>
      </c>
      <c r="N458">
        <v>13.7</v>
      </c>
      <c r="P458" t="s">
        <v>92</v>
      </c>
      <c r="Q458">
        <v>2</v>
      </c>
      <c r="R458">
        <v>13.7</v>
      </c>
      <c r="T458" t="s">
        <v>92</v>
      </c>
      <c r="U458">
        <v>2</v>
      </c>
    </row>
    <row r="459" spans="1:21" x14ac:dyDescent="0.35">
      <c r="A459" t="s">
        <v>80</v>
      </c>
      <c r="B459" t="s">
        <v>81</v>
      </c>
      <c r="C459" t="s">
        <v>82</v>
      </c>
      <c r="D459" t="s">
        <v>83</v>
      </c>
      <c r="E459" t="s">
        <v>84</v>
      </c>
      <c r="F459" t="s">
        <v>85</v>
      </c>
      <c r="G459" t="s">
        <v>86</v>
      </c>
      <c r="H459" t="s">
        <v>128</v>
      </c>
      <c r="I459" s="25">
        <v>45050</v>
      </c>
      <c r="J459" t="s">
        <v>88</v>
      </c>
      <c r="K459" t="s">
        <v>89</v>
      </c>
      <c r="L459" t="s">
        <v>90</v>
      </c>
      <c r="M459" t="s">
        <v>91</v>
      </c>
      <c r="N459">
        <v>12.9</v>
      </c>
      <c r="P459" t="s">
        <v>92</v>
      </c>
      <c r="Q459">
        <v>2</v>
      </c>
      <c r="R459">
        <v>12.9</v>
      </c>
      <c r="T459" t="s">
        <v>92</v>
      </c>
      <c r="U459">
        <v>2</v>
      </c>
    </row>
    <row r="460" spans="1:21" x14ac:dyDescent="0.35">
      <c r="A460" t="s">
        <v>80</v>
      </c>
      <c r="B460" t="s">
        <v>81</v>
      </c>
      <c r="C460" t="s">
        <v>82</v>
      </c>
      <c r="D460" t="s">
        <v>83</v>
      </c>
      <c r="E460" t="s">
        <v>84</v>
      </c>
      <c r="F460" t="s">
        <v>85</v>
      </c>
      <c r="G460" t="s">
        <v>86</v>
      </c>
      <c r="H460" t="s">
        <v>129</v>
      </c>
      <c r="I460" s="25">
        <v>45197</v>
      </c>
      <c r="J460" t="s">
        <v>88</v>
      </c>
      <c r="K460" t="s">
        <v>89</v>
      </c>
      <c r="L460" t="s">
        <v>90</v>
      </c>
      <c r="M460" t="s">
        <v>91</v>
      </c>
      <c r="N460">
        <v>11.7</v>
      </c>
      <c r="P460" t="s">
        <v>92</v>
      </c>
      <c r="Q460">
        <v>2</v>
      </c>
      <c r="R460">
        <v>11.7</v>
      </c>
      <c r="T460" t="s">
        <v>92</v>
      </c>
      <c r="U460">
        <v>2</v>
      </c>
    </row>
    <row r="461" spans="1:21" x14ac:dyDescent="0.35">
      <c r="A461" t="s">
        <v>80</v>
      </c>
      <c r="B461" t="s">
        <v>81</v>
      </c>
      <c r="C461" t="s">
        <v>82</v>
      </c>
      <c r="D461" t="s">
        <v>83</v>
      </c>
      <c r="E461" t="s">
        <v>84</v>
      </c>
      <c r="F461" t="s">
        <v>85</v>
      </c>
      <c r="G461" t="s">
        <v>86</v>
      </c>
      <c r="H461" t="s">
        <v>130</v>
      </c>
      <c r="I461" s="25">
        <v>45371</v>
      </c>
      <c r="J461" t="s">
        <v>88</v>
      </c>
      <c r="K461" t="s">
        <v>89</v>
      </c>
      <c r="L461" t="s">
        <v>90</v>
      </c>
      <c r="M461" t="s">
        <v>91</v>
      </c>
      <c r="N461">
        <v>12.6</v>
      </c>
      <c r="P461" t="s">
        <v>92</v>
      </c>
      <c r="Q461">
        <v>2</v>
      </c>
      <c r="R461">
        <v>12.6</v>
      </c>
      <c r="T461" t="s">
        <v>92</v>
      </c>
      <c r="U461">
        <v>2</v>
      </c>
    </row>
    <row r="462" spans="1:21" x14ac:dyDescent="0.35">
      <c r="A462" t="s">
        <v>80</v>
      </c>
      <c r="B462" t="s">
        <v>81</v>
      </c>
      <c r="C462" t="s">
        <v>82</v>
      </c>
      <c r="D462" t="s">
        <v>83</v>
      </c>
      <c r="E462" t="s">
        <v>84</v>
      </c>
      <c r="F462" t="s">
        <v>85</v>
      </c>
      <c r="G462" t="s">
        <v>86</v>
      </c>
      <c r="H462">
        <v>1076583</v>
      </c>
      <c r="I462" s="25">
        <v>42321</v>
      </c>
      <c r="J462" t="s">
        <v>131</v>
      </c>
      <c r="K462" t="s">
        <v>89</v>
      </c>
      <c r="L462" t="s">
        <v>90</v>
      </c>
      <c r="M462" t="s">
        <v>91</v>
      </c>
      <c r="N462">
        <v>10</v>
      </c>
      <c r="R462">
        <v>10</v>
      </c>
    </row>
    <row r="463" spans="1:21" x14ac:dyDescent="0.35">
      <c r="A463" t="s">
        <v>80</v>
      </c>
      <c r="B463" t="s">
        <v>81</v>
      </c>
      <c r="C463" t="s">
        <v>82</v>
      </c>
      <c r="D463" t="s">
        <v>83</v>
      </c>
      <c r="E463" t="s">
        <v>84</v>
      </c>
      <c r="F463" t="s">
        <v>85</v>
      </c>
      <c r="G463" t="s">
        <v>86</v>
      </c>
      <c r="H463">
        <v>1037139</v>
      </c>
      <c r="I463" s="25">
        <v>42223</v>
      </c>
      <c r="J463" t="s">
        <v>131</v>
      </c>
      <c r="K463" t="s">
        <v>89</v>
      </c>
      <c r="L463" t="s">
        <v>90</v>
      </c>
      <c r="M463" t="s">
        <v>91</v>
      </c>
      <c r="N463">
        <v>20</v>
      </c>
    </row>
    <row r="464" spans="1:21" x14ac:dyDescent="0.35">
      <c r="A464" t="s">
        <v>80</v>
      </c>
      <c r="B464" t="s">
        <v>81</v>
      </c>
      <c r="C464" t="s">
        <v>82</v>
      </c>
      <c r="D464" t="s">
        <v>83</v>
      </c>
      <c r="E464" t="s">
        <v>84</v>
      </c>
      <c r="F464" t="s">
        <v>85</v>
      </c>
      <c r="G464" t="s">
        <v>86</v>
      </c>
      <c r="H464">
        <v>16894</v>
      </c>
      <c r="I464" s="25">
        <v>39169</v>
      </c>
      <c r="J464" t="s">
        <v>131</v>
      </c>
      <c r="K464" t="s">
        <v>89</v>
      </c>
      <c r="L464" t="s">
        <v>90</v>
      </c>
      <c r="M464" t="s">
        <v>91</v>
      </c>
      <c r="N464">
        <v>12</v>
      </c>
      <c r="R464">
        <v>12</v>
      </c>
    </row>
    <row r="465" spans="1:19" x14ac:dyDescent="0.35">
      <c r="A465" t="s">
        <v>80</v>
      </c>
      <c r="B465" t="s">
        <v>81</v>
      </c>
      <c r="C465" t="s">
        <v>82</v>
      </c>
      <c r="D465" t="s">
        <v>83</v>
      </c>
      <c r="E465" t="s">
        <v>84</v>
      </c>
      <c r="F465" t="s">
        <v>85</v>
      </c>
      <c r="G465" t="s">
        <v>86</v>
      </c>
      <c r="H465">
        <v>195644</v>
      </c>
      <c r="I465" s="25">
        <v>39793</v>
      </c>
      <c r="J465" t="s">
        <v>88</v>
      </c>
      <c r="K465" t="s">
        <v>89</v>
      </c>
      <c r="L465" t="s">
        <v>90</v>
      </c>
      <c r="M465" t="s">
        <v>91</v>
      </c>
      <c r="N465">
        <v>13</v>
      </c>
      <c r="Q465">
        <v>0</v>
      </c>
      <c r="R465">
        <v>13</v>
      </c>
      <c r="S465">
        <v>13</v>
      </c>
    </row>
    <row r="466" spans="1:19" x14ac:dyDescent="0.35">
      <c r="A466" t="s">
        <v>80</v>
      </c>
      <c r="B466" t="s">
        <v>81</v>
      </c>
      <c r="C466" t="s">
        <v>82</v>
      </c>
      <c r="D466" t="s">
        <v>83</v>
      </c>
      <c r="E466" t="s">
        <v>84</v>
      </c>
      <c r="F466" t="s">
        <v>85</v>
      </c>
      <c r="G466" t="s">
        <v>86</v>
      </c>
      <c r="H466">
        <v>252496</v>
      </c>
      <c r="I466" s="25">
        <v>39940</v>
      </c>
      <c r="J466" t="s">
        <v>131</v>
      </c>
      <c r="K466" t="s">
        <v>89</v>
      </c>
      <c r="L466" t="s">
        <v>90</v>
      </c>
      <c r="M466" t="s">
        <v>91</v>
      </c>
      <c r="N466">
        <v>16</v>
      </c>
      <c r="Q466">
        <v>0</v>
      </c>
      <c r="R466">
        <v>16</v>
      </c>
      <c r="S466">
        <v>16</v>
      </c>
    </row>
    <row r="467" spans="1:19" x14ac:dyDescent="0.35">
      <c r="A467" t="s">
        <v>80</v>
      </c>
      <c r="B467" t="s">
        <v>81</v>
      </c>
      <c r="C467" t="s">
        <v>82</v>
      </c>
      <c r="D467" t="s">
        <v>83</v>
      </c>
      <c r="E467" t="s">
        <v>84</v>
      </c>
      <c r="F467" t="s">
        <v>85</v>
      </c>
      <c r="G467" t="s">
        <v>86</v>
      </c>
      <c r="H467">
        <v>402684</v>
      </c>
      <c r="I467" s="25">
        <v>40304</v>
      </c>
      <c r="J467" t="s">
        <v>131</v>
      </c>
      <c r="K467" t="s">
        <v>89</v>
      </c>
      <c r="L467" t="s">
        <v>90</v>
      </c>
      <c r="M467" t="s">
        <v>91</v>
      </c>
      <c r="N467">
        <v>13</v>
      </c>
      <c r="Q467">
        <v>0</v>
      </c>
      <c r="R467">
        <v>13</v>
      </c>
      <c r="S467">
        <v>13</v>
      </c>
    </row>
    <row r="468" spans="1:19" x14ac:dyDescent="0.35">
      <c r="A468" t="s">
        <v>80</v>
      </c>
      <c r="B468" t="s">
        <v>81</v>
      </c>
      <c r="C468" t="s">
        <v>82</v>
      </c>
      <c r="D468" t="s">
        <v>83</v>
      </c>
      <c r="E468" t="s">
        <v>84</v>
      </c>
      <c r="F468" t="s">
        <v>85</v>
      </c>
      <c r="G468" t="s">
        <v>86</v>
      </c>
      <c r="H468">
        <v>718647</v>
      </c>
      <c r="I468" s="25">
        <v>41312</v>
      </c>
      <c r="J468" t="s">
        <v>131</v>
      </c>
      <c r="K468" t="s">
        <v>89</v>
      </c>
      <c r="L468" t="s">
        <v>90</v>
      </c>
      <c r="M468" t="s">
        <v>91</v>
      </c>
      <c r="N468">
        <v>12</v>
      </c>
      <c r="R468">
        <v>12</v>
      </c>
    </row>
    <row r="469" spans="1:19" x14ac:dyDescent="0.35">
      <c r="A469" t="s">
        <v>80</v>
      </c>
      <c r="B469" t="s">
        <v>81</v>
      </c>
      <c r="C469" t="s">
        <v>82</v>
      </c>
      <c r="D469" t="s">
        <v>83</v>
      </c>
      <c r="E469" t="s">
        <v>84</v>
      </c>
      <c r="F469" t="s">
        <v>85</v>
      </c>
      <c r="G469" t="s">
        <v>86</v>
      </c>
      <c r="H469">
        <v>83333</v>
      </c>
      <c r="I469" s="25">
        <v>39428</v>
      </c>
      <c r="J469" t="s">
        <v>131</v>
      </c>
      <c r="K469" t="s">
        <v>89</v>
      </c>
      <c r="L469" t="s">
        <v>90</v>
      </c>
      <c r="M469" t="s">
        <v>91</v>
      </c>
      <c r="N469">
        <v>13</v>
      </c>
      <c r="R469">
        <v>13</v>
      </c>
    </row>
    <row r="470" spans="1:19" x14ac:dyDescent="0.35">
      <c r="A470" t="s">
        <v>80</v>
      </c>
      <c r="B470" t="s">
        <v>81</v>
      </c>
      <c r="C470" t="s">
        <v>82</v>
      </c>
      <c r="D470" t="s">
        <v>83</v>
      </c>
      <c r="E470" t="s">
        <v>84</v>
      </c>
      <c r="F470" t="s">
        <v>85</v>
      </c>
      <c r="G470" t="s">
        <v>86</v>
      </c>
      <c r="H470">
        <v>844352</v>
      </c>
      <c r="I470" s="25">
        <v>41705</v>
      </c>
      <c r="J470" t="s">
        <v>131</v>
      </c>
      <c r="K470" t="s">
        <v>89</v>
      </c>
      <c r="L470" t="s">
        <v>90</v>
      </c>
      <c r="M470" t="s">
        <v>91</v>
      </c>
      <c r="N470">
        <v>12</v>
      </c>
      <c r="R470">
        <v>12</v>
      </c>
    </row>
    <row r="471" spans="1:19" x14ac:dyDescent="0.35">
      <c r="A471" t="s">
        <v>80</v>
      </c>
      <c r="B471" t="s">
        <v>81</v>
      </c>
      <c r="C471" t="s">
        <v>82</v>
      </c>
      <c r="D471" t="s">
        <v>83</v>
      </c>
      <c r="E471" t="s">
        <v>84</v>
      </c>
      <c r="F471" t="s">
        <v>85</v>
      </c>
      <c r="G471" t="s">
        <v>86</v>
      </c>
      <c r="H471">
        <v>936438</v>
      </c>
      <c r="I471" s="25">
        <v>41957</v>
      </c>
      <c r="J471" t="s">
        <v>131</v>
      </c>
      <c r="K471" t="s">
        <v>89</v>
      </c>
      <c r="L471" t="s">
        <v>90</v>
      </c>
      <c r="M471" t="s">
        <v>91</v>
      </c>
      <c r="N471">
        <v>10</v>
      </c>
      <c r="R471">
        <v>10</v>
      </c>
    </row>
    <row r="472" spans="1:19" x14ac:dyDescent="0.35">
      <c r="A472" t="s">
        <v>80</v>
      </c>
      <c r="B472" t="s">
        <v>81</v>
      </c>
      <c r="C472" t="s">
        <v>82</v>
      </c>
      <c r="D472" t="s">
        <v>83</v>
      </c>
      <c r="E472" t="s">
        <v>84</v>
      </c>
      <c r="F472" t="s">
        <v>85</v>
      </c>
      <c r="G472" t="s">
        <v>86</v>
      </c>
      <c r="H472">
        <v>369678</v>
      </c>
      <c r="I472" s="25">
        <v>40220</v>
      </c>
      <c r="J472" t="s">
        <v>131</v>
      </c>
      <c r="K472" t="s">
        <v>89</v>
      </c>
      <c r="L472" t="s">
        <v>90</v>
      </c>
      <c r="M472" t="s">
        <v>91</v>
      </c>
      <c r="N472">
        <v>13</v>
      </c>
      <c r="Q472">
        <v>0</v>
      </c>
      <c r="R472">
        <v>13</v>
      </c>
      <c r="S472">
        <v>13</v>
      </c>
    </row>
    <row r="473" spans="1:19" x14ac:dyDescent="0.35">
      <c r="A473" t="s">
        <v>80</v>
      </c>
      <c r="B473" t="s">
        <v>81</v>
      </c>
      <c r="C473" t="s">
        <v>82</v>
      </c>
      <c r="D473" t="s">
        <v>83</v>
      </c>
      <c r="E473" t="s">
        <v>84</v>
      </c>
      <c r="F473" t="s">
        <v>85</v>
      </c>
      <c r="G473" t="s">
        <v>86</v>
      </c>
      <c r="H473">
        <v>452084</v>
      </c>
      <c r="I473" s="25">
        <v>40431</v>
      </c>
      <c r="J473" t="s">
        <v>131</v>
      </c>
      <c r="K473" t="s">
        <v>89</v>
      </c>
      <c r="L473" t="s">
        <v>90</v>
      </c>
      <c r="M473" t="s">
        <v>91</v>
      </c>
      <c r="N473">
        <v>13</v>
      </c>
      <c r="Q473">
        <v>0</v>
      </c>
      <c r="R473">
        <v>13</v>
      </c>
      <c r="S473">
        <v>13</v>
      </c>
    </row>
    <row r="474" spans="1:19" x14ac:dyDescent="0.35">
      <c r="A474" t="s">
        <v>80</v>
      </c>
      <c r="B474" t="s">
        <v>81</v>
      </c>
      <c r="C474" t="s">
        <v>82</v>
      </c>
      <c r="D474" t="s">
        <v>83</v>
      </c>
      <c r="E474" t="s">
        <v>84</v>
      </c>
      <c r="F474" t="s">
        <v>85</v>
      </c>
      <c r="G474" t="s">
        <v>86</v>
      </c>
      <c r="H474">
        <v>687112</v>
      </c>
      <c r="I474" s="25">
        <v>41221</v>
      </c>
      <c r="J474" t="s">
        <v>131</v>
      </c>
      <c r="K474" t="s">
        <v>89</v>
      </c>
      <c r="L474" t="s">
        <v>90</v>
      </c>
      <c r="M474" t="s">
        <v>91</v>
      </c>
      <c r="N474">
        <v>12</v>
      </c>
      <c r="R474">
        <v>12</v>
      </c>
    </row>
    <row r="475" spans="1:19" x14ac:dyDescent="0.35">
      <c r="A475" t="s">
        <v>80</v>
      </c>
      <c r="B475" t="s">
        <v>81</v>
      </c>
      <c r="C475" t="s">
        <v>82</v>
      </c>
      <c r="D475" t="s">
        <v>83</v>
      </c>
      <c r="E475" t="s">
        <v>84</v>
      </c>
      <c r="F475" t="s">
        <v>85</v>
      </c>
      <c r="G475" t="s">
        <v>86</v>
      </c>
      <c r="H475">
        <v>783665</v>
      </c>
      <c r="I475" s="25">
        <v>41509</v>
      </c>
      <c r="J475" t="s">
        <v>131</v>
      </c>
      <c r="K475" t="s">
        <v>89</v>
      </c>
      <c r="L475" t="s">
        <v>90</v>
      </c>
      <c r="M475" t="s">
        <v>91</v>
      </c>
      <c r="N475">
        <v>13</v>
      </c>
      <c r="R475">
        <v>13</v>
      </c>
    </row>
    <row r="476" spans="1:19" x14ac:dyDescent="0.35">
      <c r="A476" t="s">
        <v>80</v>
      </c>
      <c r="B476" t="s">
        <v>81</v>
      </c>
      <c r="C476" t="s">
        <v>82</v>
      </c>
      <c r="D476" t="s">
        <v>83</v>
      </c>
      <c r="E476" t="s">
        <v>84</v>
      </c>
      <c r="F476" t="s">
        <v>85</v>
      </c>
      <c r="G476" t="s">
        <v>86</v>
      </c>
      <c r="H476">
        <v>966290</v>
      </c>
      <c r="I476" s="25">
        <v>42041</v>
      </c>
      <c r="J476" t="s">
        <v>131</v>
      </c>
      <c r="K476" t="s">
        <v>89</v>
      </c>
      <c r="L476" t="s">
        <v>90</v>
      </c>
      <c r="M476" t="s">
        <v>91</v>
      </c>
      <c r="N476">
        <v>11</v>
      </c>
      <c r="R476">
        <v>11</v>
      </c>
    </row>
    <row r="477" spans="1:19" x14ac:dyDescent="0.35">
      <c r="A477" t="s">
        <v>80</v>
      </c>
      <c r="B477" t="s">
        <v>81</v>
      </c>
      <c r="C477" t="s">
        <v>82</v>
      </c>
      <c r="D477" t="s">
        <v>83</v>
      </c>
      <c r="E477" t="s">
        <v>84</v>
      </c>
      <c r="F477" t="s">
        <v>85</v>
      </c>
      <c r="G477" t="s">
        <v>86</v>
      </c>
      <c r="H477">
        <v>867426</v>
      </c>
      <c r="I477" s="25">
        <v>41775</v>
      </c>
      <c r="J477" t="s">
        <v>131</v>
      </c>
      <c r="K477" t="s">
        <v>89</v>
      </c>
      <c r="L477" t="s">
        <v>90</v>
      </c>
      <c r="M477" t="s">
        <v>91</v>
      </c>
      <c r="N477">
        <v>11</v>
      </c>
      <c r="R477">
        <v>11</v>
      </c>
    </row>
    <row r="478" spans="1:19" x14ac:dyDescent="0.35">
      <c r="A478" t="s">
        <v>80</v>
      </c>
      <c r="B478" t="s">
        <v>81</v>
      </c>
      <c r="C478" t="s">
        <v>82</v>
      </c>
      <c r="D478" t="s">
        <v>83</v>
      </c>
      <c r="E478" t="s">
        <v>84</v>
      </c>
      <c r="F478" t="s">
        <v>85</v>
      </c>
      <c r="G478" t="s">
        <v>86</v>
      </c>
      <c r="H478">
        <v>101309</v>
      </c>
      <c r="I478" s="25">
        <v>39513</v>
      </c>
      <c r="J478" t="s">
        <v>88</v>
      </c>
      <c r="K478" t="s">
        <v>89</v>
      </c>
      <c r="L478" t="s">
        <v>90</v>
      </c>
      <c r="M478" t="s">
        <v>91</v>
      </c>
      <c r="N478">
        <v>13</v>
      </c>
      <c r="Q478">
        <v>0</v>
      </c>
      <c r="R478">
        <v>13</v>
      </c>
      <c r="S478">
        <v>13</v>
      </c>
    </row>
    <row r="479" spans="1:19" x14ac:dyDescent="0.35">
      <c r="A479" t="s">
        <v>80</v>
      </c>
      <c r="B479" t="s">
        <v>81</v>
      </c>
      <c r="C479" t="s">
        <v>82</v>
      </c>
      <c r="D479" t="s">
        <v>83</v>
      </c>
      <c r="E479" t="s">
        <v>84</v>
      </c>
      <c r="F479" t="s">
        <v>85</v>
      </c>
      <c r="G479" t="s">
        <v>86</v>
      </c>
      <c r="H479">
        <v>133722</v>
      </c>
      <c r="I479" s="25">
        <v>39625</v>
      </c>
      <c r="J479" t="s">
        <v>88</v>
      </c>
      <c r="K479" t="s">
        <v>89</v>
      </c>
      <c r="L479" t="s">
        <v>90</v>
      </c>
      <c r="M479" t="s">
        <v>91</v>
      </c>
      <c r="N479">
        <v>14</v>
      </c>
      <c r="Q479">
        <v>0</v>
      </c>
      <c r="R479">
        <v>14</v>
      </c>
      <c r="S479">
        <v>14</v>
      </c>
    </row>
    <row r="480" spans="1:19" x14ac:dyDescent="0.35">
      <c r="A480" t="s">
        <v>80</v>
      </c>
      <c r="B480" t="s">
        <v>81</v>
      </c>
      <c r="C480" t="s">
        <v>82</v>
      </c>
      <c r="D480" t="s">
        <v>83</v>
      </c>
      <c r="E480" t="s">
        <v>84</v>
      </c>
      <c r="F480" t="s">
        <v>85</v>
      </c>
      <c r="G480" t="s">
        <v>86</v>
      </c>
      <c r="H480">
        <v>292090</v>
      </c>
      <c r="I480" s="25">
        <v>40031</v>
      </c>
      <c r="J480" t="s">
        <v>131</v>
      </c>
      <c r="K480" t="s">
        <v>89</v>
      </c>
      <c r="L480" t="s">
        <v>90</v>
      </c>
      <c r="M480" t="s">
        <v>91</v>
      </c>
      <c r="N480">
        <v>11</v>
      </c>
      <c r="Q480">
        <v>0</v>
      </c>
      <c r="R480">
        <v>11</v>
      </c>
      <c r="S480">
        <v>11</v>
      </c>
    </row>
    <row r="481" spans="1:21" x14ac:dyDescent="0.35">
      <c r="A481" t="s">
        <v>80</v>
      </c>
      <c r="B481" t="s">
        <v>81</v>
      </c>
      <c r="C481" t="s">
        <v>82</v>
      </c>
      <c r="D481" t="s">
        <v>83</v>
      </c>
      <c r="E481" t="s">
        <v>84</v>
      </c>
      <c r="F481" t="s">
        <v>85</v>
      </c>
      <c r="G481" t="s">
        <v>86</v>
      </c>
      <c r="H481">
        <v>751468</v>
      </c>
      <c r="I481" s="25">
        <v>41410</v>
      </c>
      <c r="J481" t="s">
        <v>131</v>
      </c>
      <c r="K481" t="s">
        <v>89</v>
      </c>
      <c r="L481" t="s">
        <v>90</v>
      </c>
      <c r="M481" t="s">
        <v>91</v>
      </c>
      <c r="N481">
        <v>13</v>
      </c>
      <c r="R481">
        <v>13</v>
      </c>
    </row>
    <row r="482" spans="1:21" x14ac:dyDescent="0.35">
      <c r="A482" t="s">
        <v>80</v>
      </c>
      <c r="B482" t="s">
        <v>81</v>
      </c>
      <c r="C482" t="s">
        <v>82</v>
      </c>
      <c r="D482" t="s">
        <v>83</v>
      </c>
      <c r="E482" t="s">
        <v>84</v>
      </c>
      <c r="F482" t="s">
        <v>85</v>
      </c>
      <c r="G482" t="s">
        <v>86</v>
      </c>
      <c r="H482">
        <v>899424</v>
      </c>
      <c r="I482" s="25">
        <v>41859</v>
      </c>
      <c r="J482" t="s">
        <v>131</v>
      </c>
      <c r="K482" t="s">
        <v>89</v>
      </c>
      <c r="L482" t="s">
        <v>90</v>
      </c>
      <c r="M482" t="s">
        <v>91</v>
      </c>
      <c r="N482">
        <v>11</v>
      </c>
      <c r="R482">
        <v>11</v>
      </c>
    </row>
    <row r="483" spans="1:21" x14ac:dyDescent="0.35">
      <c r="A483" t="s">
        <v>80</v>
      </c>
      <c r="B483" t="s">
        <v>81</v>
      </c>
      <c r="C483" t="s">
        <v>82</v>
      </c>
      <c r="D483" t="s">
        <v>83</v>
      </c>
      <c r="E483" t="s">
        <v>84</v>
      </c>
      <c r="F483" t="s">
        <v>85</v>
      </c>
      <c r="G483" t="s">
        <v>86</v>
      </c>
      <c r="H483">
        <v>1001313</v>
      </c>
      <c r="I483" s="25">
        <v>42139</v>
      </c>
      <c r="J483" t="s">
        <v>131</v>
      </c>
      <c r="K483" t="s">
        <v>89</v>
      </c>
      <c r="L483" t="s">
        <v>90</v>
      </c>
      <c r="M483" t="s">
        <v>91</v>
      </c>
      <c r="N483">
        <v>13</v>
      </c>
      <c r="R483">
        <v>13</v>
      </c>
    </row>
    <row r="484" spans="1:21" x14ac:dyDescent="0.35">
      <c r="A484" t="s">
        <v>80</v>
      </c>
      <c r="B484" t="s">
        <v>81</v>
      </c>
      <c r="C484" t="s">
        <v>82</v>
      </c>
      <c r="D484" t="s">
        <v>83</v>
      </c>
      <c r="E484" t="s">
        <v>84</v>
      </c>
      <c r="F484" t="s">
        <v>85</v>
      </c>
      <c r="G484" t="s">
        <v>86</v>
      </c>
      <c r="H484">
        <v>160967</v>
      </c>
      <c r="I484" s="25">
        <v>39701</v>
      </c>
      <c r="J484" t="s">
        <v>131</v>
      </c>
      <c r="K484" t="s">
        <v>89</v>
      </c>
      <c r="L484" t="s">
        <v>90</v>
      </c>
      <c r="M484" t="s">
        <v>91</v>
      </c>
      <c r="N484">
        <v>12</v>
      </c>
      <c r="Q484">
        <v>0</v>
      </c>
      <c r="R484">
        <v>12</v>
      </c>
      <c r="S484">
        <v>12</v>
      </c>
    </row>
    <row r="485" spans="1:21" x14ac:dyDescent="0.35">
      <c r="A485" t="s">
        <v>80</v>
      </c>
      <c r="B485" t="s">
        <v>81</v>
      </c>
      <c r="C485" t="s">
        <v>82</v>
      </c>
      <c r="D485" t="s">
        <v>83</v>
      </c>
      <c r="E485" t="s">
        <v>84</v>
      </c>
      <c r="F485" t="s">
        <v>85</v>
      </c>
      <c r="G485" t="s">
        <v>86</v>
      </c>
      <c r="H485">
        <v>216509</v>
      </c>
      <c r="I485" s="25">
        <v>39856</v>
      </c>
      <c r="J485" t="s">
        <v>131</v>
      </c>
      <c r="K485" t="s">
        <v>89</v>
      </c>
      <c r="L485" t="s">
        <v>90</v>
      </c>
      <c r="M485" t="s">
        <v>91</v>
      </c>
      <c r="N485">
        <v>14</v>
      </c>
      <c r="Q485">
        <v>0</v>
      </c>
      <c r="R485">
        <v>14</v>
      </c>
      <c r="S485">
        <v>14</v>
      </c>
    </row>
    <row r="486" spans="1:21" x14ac:dyDescent="0.35">
      <c r="A486" t="s">
        <v>80</v>
      </c>
      <c r="B486" t="s">
        <v>81</v>
      </c>
      <c r="C486" t="s">
        <v>82</v>
      </c>
      <c r="D486" t="s">
        <v>83</v>
      </c>
      <c r="E486" t="s">
        <v>84</v>
      </c>
      <c r="F486" t="s">
        <v>85</v>
      </c>
      <c r="G486" t="s">
        <v>86</v>
      </c>
      <c r="H486">
        <v>33058</v>
      </c>
      <c r="I486" s="25">
        <v>39246</v>
      </c>
      <c r="J486" t="s">
        <v>131</v>
      </c>
      <c r="K486" t="s">
        <v>89</v>
      </c>
      <c r="L486" t="s">
        <v>90</v>
      </c>
      <c r="M486" t="s">
        <v>91</v>
      </c>
      <c r="N486">
        <v>24</v>
      </c>
    </row>
    <row r="487" spans="1:21" x14ac:dyDescent="0.35">
      <c r="A487" t="s">
        <v>80</v>
      </c>
      <c r="B487" t="s">
        <v>81</v>
      </c>
      <c r="C487" t="s">
        <v>82</v>
      </c>
      <c r="D487" t="s">
        <v>83</v>
      </c>
      <c r="E487" t="s">
        <v>84</v>
      </c>
      <c r="F487" t="s">
        <v>85</v>
      </c>
      <c r="G487" t="s">
        <v>86</v>
      </c>
      <c r="H487">
        <v>332966</v>
      </c>
      <c r="I487" s="25">
        <v>40121</v>
      </c>
      <c r="J487" t="s">
        <v>131</v>
      </c>
      <c r="K487" t="s">
        <v>89</v>
      </c>
      <c r="L487" t="s">
        <v>90</v>
      </c>
      <c r="M487" t="s">
        <v>91</v>
      </c>
      <c r="N487">
        <v>10</v>
      </c>
      <c r="Q487">
        <v>0</v>
      </c>
      <c r="R487">
        <v>10</v>
      </c>
      <c r="S487">
        <v>10</v>
      </c>
    </row>
    <row r="488" spans="1:21" x14ac:dyDescent="0.35">
      <c r="A488" t="s">
        <v>80</v>
      </c>
      <c r="B488" t="s">
        <v>81</v>
      </c>
      <c r="C488" t="s">
        <v>82</v>
      </c>
      <c r="D488" t="s">
        <v>83</v>
      </c>
      <c r="E488" t="s">
        <v>84</v>
      </c>
      <c r="F488" t="s">
        <v>85</v>
      </c>
      <c r="G488" t="s">
        <v>86</v>
      </c>
      <c r="H488">
        <v>49421</v>
      </c>
      <c r="I488" s="25">
        <v>39304</v>
      </c>
      <c r="J488" t="s">
        <v>131</v>
      </c>
      <c r="K488" t="s">
        <v>89</v>
      </c>
      <c r="L488" t="s">
        <v>90</v>
      </c>
      <c r="M488" t="s">
        <v>91</v>
      </c>
      <c r="N488">
        <v>64</v>
      </c>
    </row>
    <row r="489" spans="1:21" x14ac:dyDescent="0.35">
      <c r="A489" t="s">
        <v>80</v>
      </c>
      <c r="B489" t="s">
        <v>81</v>
      </c>
      <c r="C489" t="s">
        <v>82</v>
      </c>
      <c r="D489" t="s">
        <v>83</v>
      </c>
      <c r="E489" t="s">
        <v>84</v>
      </c>
      <c r="F489" t="s">
        <v>85</v>
      </c>
      <c r="G489" t="s">
        <v>86</v>
      </c>
      <c r="H489">
        <v>524146</v>
      </c>
      <c r="I489" s="25">
        <v>40676</v>
      </c>
      <c r="J489" t="s">
        <v>131</v>
      </c>
      <c r="K489" t="s">
        <v>89</v>
      </c>
      <c r="L489" t="s">
        <v>90</v>
      </c>
      <c r="M489" t="s">
        <v>91</v>
      </c>
      <c r="N489">
        <v>14</v>
      </c>
      <c r="Q489">
        <v>0</v>
      </c>
      <c r="R489">
        <v>14</v>
      </c>
      <c r="S489">
        <v>14</v>
      </c>
    </row>
    <row r="490" spans="1:21" x14ac:dyDescent="0.35">
      <c r="A490" t="s">
        <v>80</v>
      </c>
      <c r="B490" t="s">
        <v>81</v>
      </c>
      <c r="C490" t="s">
        <v>82</v>
      </c>
      <c r="D490" t="s">
        <v>83</v>
      </c>
      <c r="E490" t="s">
        <v>84</v>
      </c>
      <c r="F490" t="s">
        <v>85</v>
      </c>
      <c r="G490" t="s">
        <v>86</v>
      </c>
      <c r="H490">
        <v>629512</v>
      </c>
      <c r="I490" s="25">
        <v>41046</v>
      </c>
      <c r="J490" t="s">
        <v>131</v>
      </c>
      <c r="K490" t="s">
        <v>89</v>
      </c>
      <c r="L490" t="s">
        <v>90</v>
      </c>
      <c r="M490" t="s">
        <v>91</v>
      </c>
      <c r="N490">
        <v>13</v>
      </c>
      <c r="R490">
        <v>13</v>
      </c>
    </row>
    <row r="491" spans="1:21" x14ac:dyDescent="0.35">
      <c r="A491" t="s">
        <v>80</v>
      </c>
      <c r="B491" t="s">
        <v>81</v>
      </c>
      <c r="C491" t="s">
        <v>82</v>
      </c>
      <c r="D491" t="s">
        <v>83</v>
      </c>
      <c r="E491" t="s">
        <v>84</v>
      </c>
      <c r="F491" t="s">
        <v>85</v>
      </c>
      <c r="G491" t="s">
        <v>86</v>
      </c>
      <c r="H491">
        <v>810924</v>
      </c>
      <c r="I491" s="25">
        <v>41593</v>
      </c>
      <c r="J491" t="s">
        <v>131</v>
      </c>
      <c r="K491" t="s">
        <v>89</v>
      </c>
      <c r="L491" t="s">
        <v>90</v>
      </c>
      <c r="M491" t="s">
        <v>91</v>
      </c>
      <c r="N491">
        <v>12</v>
      </c>
      <c r="R491">
        <v>12</v>
      </c>
    </row>
    <row r="492" spans="1:21" x14ac:dyDescent="0.35">
      <c r="A492" t="s">
        <v>132</v>
      </c>
      <c r="B492" t="s">
        <v>133</v>
      </c>
      <c r="C492" t="s">
        <v>82</v>
      </c>
      <c r="D492" t="s">
        <v>134</v>
      </c>
      <c r="E492" t="s">
        <v>135</v>
      </c>
      <c r="F492" t="s">
        <v>85</v>
      </c>
      <c r="G492" t="s">
        <v>136</v>
      </c>
      <c r="H492">
        <v>7530191</v>
      </c>
      <c r="I492" s="25">
        <v>39100</v>
      </c>
      <c r="J492" t="s">
        <v>131</v>
      </c>
      <c r="K492" t="s">
        <v>89</v>
      </c>
      <c r="L492" t="s">
        <v>90</v>
      </c>
      <c r="M492" t="s">
        <v>91</v>
      </c>
      <c r="N492">
        <v>15.9</v>
      </c>
      <c r="O492" t="s">
        <v>137</v>
      </c>
      <c r="P492">
        <v>15.9</v>
      </c>
      <c r="Q492">
        <v>2</v>
      </c>
      <c r="R492">
        <v>7.95</v>
      </c>
      <c r="S492" t="s">
        <v>138</v>
      </c>
      <c r="T492" t="s">
        <v>137</v>
      </c>
      <c r="U492">
        <v>15.9</v>
      </c>
    </row>
    <row r="493" spans="1:21" x14ac:dyDescent="0.35">
      <c r="A493" t="s">
        <v>132</v>
      </c>
      <c r="B493" t="s">
        <v>133</v>
      </c>
      <c r="C493" t="s">
        <v>82</v>
      </c>
      <c r="D493" t="s">
        <v>134</v>
      </c>
      <c r="E493" t="s">
        <v>135</v>
      </c>
      <c r="F493" t="s">
        <v>85</v>
      </c>
      <c r="G493" t="s">
        <v>136</v>
      </c>
      <c r="H493">
        <v>8530612</v>
      </c>
      <c r="I493" s="25">
        <v>39513</v>
      </c>
      <c r="J493" t="s">
        <v>131</v>
      </c>
      <c r="K493" t="s">
        <v>89</v>
      </c>
      <c r="L493" t="s">
        <v>90</v>
      </c>
      <c r="M493" t="s">
        <v>91</v>
      </c>
      <c r="N493">
        <v>13.1</v>
      </c>
      <c r="O493" t="s">
        <v>92</v>
      </c>
      <c r="P493">
        <v>13.1</v>
      </c>
      <c r="Q493">
        <v>2</v>
      </c>
      <c r="R493">
        <v>13.1</v>
      </c>
      <c r="S493">
        <v>13.1</v>
      </c>
      <c r="T493" t="s">
        <v>92</v>
      </c>
      <c r="U493">
        <v>2</v>
      </c>
    </row>
    <row r="494" spans="1:21" x14ac:dyDescent="0.35">
      <c r="A494" t="s">
        <v>132</v>
      </c>
      <c r="B494" t="s">
        <v>133</v>
      </c>
      <c r="C494" t="s">
        <v>82</v>
      </c>
      <c r="D494" t="s">
        <v>134</v>
      </c>
      <c r="E494" t="s">
        <v>135</v>
      </c>
      <c r="F494" t="s">
        <v>85</v>
      </c>
      <c r="G494" t="s">
        <v>136</v>
      </c>
      <c r="H494">
        <v>7531431</v>
      </c>
      <c r="I494" s="25">
        <v>39282</v>
      </c>
      <c r="J494" t="s">
        <v>131</v>
      </c>
      <c r="K494" t="s">
        <v>89</v>
      </c>
      <c r="L494" t="s">
        <v>90</v>
      </c>
      <c r="M494" t="s">
        <v>91</v>
      </c>
      <c r="N494">
        <v>12.8</v>
      </c>
      <c r="O494" t="s">
        <v>92</v>
      </c>
      <c r="P494">
        <v>12.8</v>
      </c>
      <c r="Q494">
        <v>2</v>
      </c>
      <c r="R494">
        <v>12.8</v>
      </c>
      <c r="S494">
        <v>12.8</v>
      </c>
      <c r="T494" t="s">
        <v>92</v>
      </c>
      <c r="U494">
        <v>2</v>
      </c>
    </row>
    <row r="495" spans="1:21" x14ac:dyDescent="0.35">
      <c r="A495" t="s">
        <v>132</v>
      </c>
      <c r="B495" t="s">
        <v>133</v>
      </c>
      <c r="C495" t="s">
        <v>82</v>
      </c>
      <c r="D495" t="s">
        <v>134</v>
      </c>
      <c r="E495" t="s">
        <v>135</v>
      </c>
      <c r="F495" t="s">
        <v>85</v>
      </c>
      <c r="G495" t="s">
        <v>136</v>
      </c>
      <c r="H495">
        <v>8530801</v>
      </c>
      <c r="I495" s="25">
        <v>39541</v>
      </c>
      <c r="J495" t="s">
        <v>131</v>
      </c>
      <c r="K495" t="s">
        <v>89</v>
      </c>
      <c r="L495" t="s">
        <v>90</v>
      </c>
      <c r="M495" t="s">
        <v>91</v>
      </c>
      <c r="N495">
        <v>13</v>
      </c>
      <c r="O495" t="s">
        <v>92</v>
      </c>
      <c r="P495">
        <v>13</v>
      </c>
      <c r="Q495">
        <v>2</v>
      </c>
      <c r="R495">
        <v>13</v>
      </c>
      <c r="S495">
        <v>13</v>
      </c>
      <c r="T495" t="s">
        <v>92</v>
      </c>
      <c r="U495">
        <v>2</v>
      </c>
    </row>
    <row r="496" spans="1:21" x14ac:dyDescent="0.35">
      <c r="A496" t="s">
        <v>132</v>
      </c>
      <c r="B496" t="s">
        <v>133</v>
      </c>
      <c r="C496" t="s">
        <v>82</v>
      </c>
      <c r="D496" t="s">
        <v>134</v>
      </c>
      <c r="E496" t="s">
        <v>135</v>
      </c>
      <c r="F496" t="s">
        <v>85</v>
      </c>
      <c r="G496" t="s">
        <v>136</v>
      </c>
      <c r="H496">
        <v>7530632</v>
      </c>
      <c r="I496" s="25">
        <v>39163</v>
      </c>
      <c r="J496" t="s">
        <v>131</v>
      </c>
      <c r="K496" t="s">
        <v>89</v>
      </c>
      <c r="L496" t="s">
        <v>90</v>
      </c>
      <c r="M496" t="s">
        <v>91</v>
      </c>
      <c r="N496">
        <v>15.9</v>
      </c>
      <c r="O496" t="s">
        <v>92</v>
      </c>
      <c r="P496">
        <v>15.9</v>
      </c>
      <c r="Q496">
        <v>2</v>
      </c>
      <c r="R496">
        <v>15.9</v>
      </c>
      <c r="S496">
        <v>15.9</v>
      </c>
      <c r="T496" t="s">
        <v>92</v>
      </c>
      <c r="U496">
        <v>2</v>
      </c>
    </row>
    <row r="497" spans="1:21" x14ac:dyDescent="0.35">
      <c r="A497" t="s">
        <v>132</v>
      </c>
      <c r="B497" t="s">
        <v>133</v>
      </c>
      <c r="C497" t="s">
        <v>82</v>
      </c>
      <c r="D497" t="s">
        <v>134</v>
      </c>
      <c r="E497" t="s">
        <v>135</v>
      </c>
      <c r="F497" t="s">
        <v>85</v>
      </c>
      <c r="G497" t="s">
        <v>136</v>
      </c>
      <c r="H497">
        <v>8530282</v>
      </c>
      <c r="I497" s="25">
        <v>39478</v>
      </c>
      <c r="J497" t="s">
        <v>131</v>
      </c>
      <c r="K497" t="s">
        <v>89</v>
      </c>
      <c r="L497" t="s">
        <v>90</v>
      </c>
      <c r="M497" t="s">
        <v>91</v>
      </c>
      <c r="N497">
        <v>14.2</v>
      </c>
      <c r="O497" t="s">
        <v>92</v>
      </c>
      <c r="P497">
        <v>14.2</v>
      </c>
      <c r="Q497">
        <v>2</v>
      </c>
      <c r="R497">
        <v>14.2</v>
      </c>
      <c r="S497">
        <v>14.2</v>
      </c>
      <c r="T497" t="s">
        <v>92</v>
      </c>
      <c r="U497">
        <v>2</v>
      </c>
    </row>
    <row r="498" spans="1:21" x14ac:dyDescent="0.35">
      <c r="A498" t="s">
        <v>132</v>
      </c>
      <c r="B498" t="s">
        <v>133</v>
      </c>
      <c r="C498" t="s">
        <v>82</v>
      </c>
      <c r="D498" t="s">
        <v>134</v>
      </c>
      <c r="E498" t="s">
        <v>135</v>
      </c>
      <c r="F498" t="s">
        <v>85</v>
      </c>
      <c r="G498" t="s">
        <v>136</v>
      </c>
      <c r="H498">
        <v>7530985</v>
      </c>
      <c r="I498" s="25">
        <v>39219</v>
      </c>
      <c r="J498" t="s">
        <v>131</v>
      </c>
      <c r="K498" t="s">
        <v>89</v>
      </c>
      <c r="L498" t="s">
        <v>90</v>
      </c>
      <c r="M498" t="s">
        <v>91</v>
      </c>
      <c r="N498">
        <v>16.100000000000001</v>
      </c>
      <c r="O498" t="s">
        <v>92</v>
      </c>
      <c r="P498">
        <v>16.100000000000001</v>
      </c>
      <c r="Q498">
        <v>2</v>
      </c>
      <c r="R498">
        <v>16.100000000000001</v>
      </c>
      <c r="S498">
        <v>16.100000000000001</v>
      </c>
      <c r="T498" t="s">
        <v>92</v>
      </c>
      <c r="U498">
        <v>2</v>
      </c>
    </row>
    <row r="499" spans="1:21" x14ac:dyDescent="0.35">
      <c r="A499" t="s">
        <v>132</v>
      </c>
      <c r="B499" t="s">
        <v>133</v>
      </c>
      <c r="C499" t="s">
        <v>82</v>
      </c>
      <c r="D499" t="s">
        <v>134</v>
      </c>
      <c r="E499" t="s">
        <v>135</v>
      </c>
      <c r="F499" t="s">
        <v>85</v>
      </c>
      <c r="G499" t="s">
        <v>136</v>
      </c>
      <c r="H499">
        <v>7531958</v>
      </c>
      <c r="I499" s="25">
        <v>39352</v>
      </c>
      <c r="J499" t="s">
        <v>131</v>
      </c>
      <c r="K499" t="s">
        <v>89</v>
      </c>
      <c r="L499" t="s">
        <v>90</v>
      </c>
      <c r="M499" t="s">
        <v>91</v>
      </c>
      <c r="N499">
        <v>14</v>
      </c>
      <c r="O499" t="s">
        <v>92</v>
      </c>
      <c r="P499">
        <v>14</v>
      </c>
      <c r="Q499">
        <v>2</v>
      </c>
      <c r="R499">
        <v>14</v>
      </c>
      <c r="S499">
        <v>14</v>
      </c>
      <c r="T499" t="s">
        <v>92</v>
      </c>
      <c r="U499">
        <v>2</v>
      </c>
    </row>
    <row r="500" spans="1:21" x14ac:dyDescent="0.35">
      <c r="A500" t="s">
        <v>132</v>
      </c>
      <c r="B500" t="s">
        <v>133</v>
      </c>
      <c r="C500" t="s">
        <v>82</v>
      </c>
      <c r="D500" t="s">
        <v>134</v>
      </c>
      <c r="E500" t="s">
        <v>135</v>
      </c>
      <c r="F500" t="s">
        <v>85</v>
      </c>
      <c r="G500" t="s">
        <v>136</v>
      </c>
      <c r="H500">
        <v>7532396</v>
      </c>
      <c r="I500" s="25">
        <v>39401</v>
      </c>
      <c r="J500" t="s">
        <v>131</v>
      </c>
      <c r="K500" t="s">
        <v>89</v>
      </c>
      <c r="L500" t="s">
        <v>90</v>
      </c>
      <c r="M500" t="s">
        <v>91</v>
      </c>
      <c r="N500">
        <v>14.2</v>
      </c>
      <c r="O500" t="s">
        <v>92</v>
      </c>
      <c r="P500">
        <v>14.2</v>
      </c>
      <c r="Q500">
        <v>2</v>
      </c>
      <c r="R500">
        <v>14.2</v>
      </c>
      <c r="S500">
        <v>14.2</v>
      </c>
      <c r="T500" t="s">
        <v>92</v>
      </c>
      <c r="U500">
        <v>2</v>
      </c>
    </row>
    <row r="501" spans="1:21" x14ac:dyDescent="0.35">
      <c r="A501" t="s">
        <v>132</v>
      </c>
      <c r="B501" t="s">
        <v>133</v>
      </c>
      <c r="C501" t="s">
        <v>82</v>
      </c>
      <c r="D501" t="s">
        <v>134</v>
      </c>
      <c r="E501" t="s">
        <v>135</v>
      </c>
      <c r="F501" t="s">
        <v>85</v>
      </c>
      <c r="G501" t="s">
        <v>136</v>
      </c>
      <c r="H501">
        <v>8530044</v>
      </c>
      <c r="I501" s="25">
        <v>39450</v>
      </c>
      <c r="J501" t="s">
        <v>131</v>
      </c>
      <c r="K501" t="s">
        <v>89</v>
      </c>
      <c r="L501" t="s">
        <v>90</v>
      </c>
      <c r="M501" t="s">
        <v>91</v>
      </c>
      <c r="N501">
        <v>12.2</v>
      </c>
      <c r="O501" t="s">
        <v>92</v>
      </c>
      <c r="P501">
        <v>12.2</v>
      </c>
      <c r="Q501">
        <v>2</v>
      </c>
      <c r="R501">
        <v>12.2</v>
      </c>
      <c r="S501">
        <v>12.2</v>
      </c>
      <c r="T501" t="s">
        <v>92</v>
      </c>
      <c r="U501">
        <v>2</v>
      </c>
    </row>
    <row r="502" spans="1:21" x14ac:dyDescent="0.35">
      <c r="Q502" t="s">
        <v>28</v>
      </c>
      <c r="R502">
        <f>MEDIAN(R422:R501)</f>
        <v>13</v>
      </c>
    </row>
    <row r="503" spans="1:21" x14ac:dyDescent="0.35">
      <c r="Q503" t="s">
        <v>29</v>
      </c>
      <c r="R503">
        <f>STDEV(R422:R501)</f>
        <v>1.8577499419584984</v>
      </c>
    </row>
    <row r="504" spans="1:21" x14ac:dyDescent="0.35">
      <c r="Q504" t="s">
        <v>139</v>
      </c>
      <c r="R504">
        <f>2*R503</f>
        <v>3.7154998839169968</v>
      </c>
    </row>
    <row r="505" spans="1:21" x14ac:dyDescent="0.35">
      <c r="Q505" t="s">
        <v>140</v>
      </c>
      <c r="R505">
        <f>R502+R504</f>
        <v>16.715499883916998</v>
      </c>
    </row>
    <row r="506" spans="1:21" x14ac:dyDescent="0.35">
      <c r="Q506" t="s">
        <v>149</v>
      </c>
      <c r="R506" t="s">
        <v>150</v>
      </c>
    </row>
    <row r="508" spans="1:21" x14ac:dyDescent="0.35">
      <c r="Q508" s="26" t="s">
        <v>28</v>
      </c>
      <c r="R508" s="24">
        <f>MEDIAN(R422:R501)</f>
        <v>13</v>
      </c>
      <c r="S508" s="26" t="s">
        <v>151</v>
      </c>
    </row>
    <row r="509" spans="1:21" x14ac:dyDescent="0.35">
      <c r="Q509" s="26" t="s">
        <v>152</v>
      </c>
      <c r="R509" s="24">
        <f>AVERAGE(R422:R501)</f>
        <v>12.673866666666667</v>
      </c>
      <c r="S509" s="26" t="s">
        <v>151</v>
      </c>
    </row>
    <row r="510" spans="1:21" x14ac:dyDescent="0.35">
      <c r="Q510" s="26" t="s">
        <v>153</v>
      </c>
      <c r="R510" s="26">
        <f>_xlfn.PERCENTILE.INC(R422:R501,0.95)</f>
        <v>15.9</v>
      </c>
      <c r="S510" s="26" t="s">
        <v>151</v>
      </c>
    </row>
  </sheetData>
  <mergeCells count="8">
    <mergeCell ref="A37:O37"/>
    <mergeCell ref="A1:N1"/>
    <mergeCell ref="A242:Q242"/>
    <mergeCell ref="A419:O419"/>
    <mergeCell ref="A331:O331"/>
    <mergeCell ref="A154:N154"/>
    <mergeCell ref="A114:O115"/>
    <mergeCell ref="A76:O76"/>
  </mergeCells>
  <conditionalFormatting sqref="R156:R235">
    <cfRule type="cellIs" dxfId="17" priority="10" operator="greaterThan">
      <formula>$R$239</formula>
    </cfRule>
  </conditionalFormatting>
  <conditionalFormatting sqref="R245:R324">
    <cfRule type="cellIs" dxfId="16" priority="8" operator="greaterThan">
      <formula>$R$328</formula>
    </cfRule>
    <cfRule type="cellIs" dxfId="15" priority="9" operator="greaterThan">
      <formula>$R$239</formula>
    </cfRule>
  </conditionalFormatting>
  <conditionalFormatting sqref="R334:R413">
    <cfRule type="cellIs" dxfId="14" priority="5" operator="greaterThan">
      <formula>$R$417</formula>
    </cfRule>
    <cfRule type="cellIs" dxfId="13" priority="6" operator="greaterThan">
      <formula>$R$328</formula>
    </cfRule>
    <cfRule type="cellIs" dxfId="12" priority="7" operator="greaterThan">
      <formula>$R$239</formula>
    </cfRule>
  </conditionalFormatting>
  <conditionalFormatting sqref="R422:R501">
    <cfRule type="cellIs" dxfId="11" priority="1" operator="greaterThan">
      <formula>$R$505</formula>
    </cfRule>
    <cfRule type="cellIs" dxfId="10" priority="2" operator="greaterThan">
      <formula>$R$417</formula>
    </cfRule>
    <cfRule type="cellIs" dxfId="9" priority="3" operator="greaterThan">
      <formula>$R$328</formula>
    </cfRule>
    <cfRule type="cellIs" dxfId="8" priority="4" operator="greaterThan">
      <formula>$R$239</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BE25FE-32B3-405D-9F1C-74E8F78D919C}">
  <dimension ref="A1:I62"/>
  <sheetViews>
    <sheetView tabSelected="1" workbookViewId="0">
      <selection activeCell="J56" sqref="J56"/>
    </sheetView>
  </sheetViews>
  <sheetFormatPr defaultRowHeight="14.5" x14ac:dyDescent="0.35"/>
  <cols>
    <col min="2" max="2" width="18.1796875" bestFit="1" customWidth="1"/>
  </cols>
  <sheetData>
    <row r="1" spans="1:9" x14ac:dyDescent="0.35">
      <c r="A1" s="33" t="s">
        <v>154</v>
      </c>
      <c r="B1" s="33"/>
      <c r="C1" s="33"/>
      <c r="D1" s="33"/>
      <c r="E1" s="33"/>
      <c r="F1" s="33"/>
      <c r="G1" s="33"/>
      <c r="H1" s="33"/>
      <c r="I1" s="33"/>
    </row>
    <row r="2" spans="1:9" x14ac:dyDescent="0.35">
      <c r="A2" s="33"/>
      <c r="B2" s="33"/>
      <c r="C2" s="33"/>
      <c r="D2" s="33"/>
      <c r="E2" s="33"/>
      <c r="F2" s="33"/>
      <c r="G2" s="33"/>
      <c r="H2" s="33"/>
      <c r="I2" s="33"/>
    </row>
    <row r="3" spans="1:9" x14ac:dyDescent="0.35">
      <c r="B3" t="s">
        <v>37</v>
      </c>
    </row>
    <row r="4" spans="1:9" x14ac:dyDescent="0.35">
      <c r="B4" t="s">
        <v>38</v>
      </c>
      <c r="C4" t="s">
        <v>41</v>
      </c>
      <c r="D4" t="s">
        <v>43</v>
      </c>
    </row>
    <row r="5" spans="1:9" x14ac:dyDescent="0.35">
      <c r="B5">
        <v>1</v>
      </c>
      <c r="C5">
        <v>7</v>
      </c>
      <c r="D5">
        <v>14.2</v>
      </c>
    </row>
    <row r="6" spans="1:9" x14ac:dyDescent="0.35">
      <c r="B6">
        <v>2</v>
      </c>
      <c r="C6">
        <v>7.2</v>
      </c>
      <c r="D6">
        <v>10.9</v>
      </c>
    </row>
    <row r="7" spans="1:9" x14ac:dyDescent="0.35">
      <c r="B7">
        <v>3</v>
      </c>
      <c r="C7">
        <v>7</v>
      </c>
      <c r="D7">
        <v>8.3000000000000007</v>
      </c>
    </row>
    <row r="8" spans="1:9" x14ac:dyDescent="0.35">
      <c r="B8">
        <v>4</v>
      </c>
    </row>
    <row r="9" spans="1:9" x14ac:dyDescent="0.35">
      <c r="B9">
        <v>5</v>
      </c>
      <c r="C9">
        <v>6.9</v>
      </c>
    </row>
    <row r="10" spans="1:9" x14ac:dyDescent="0.35">
      <c r="B10">
        <v>6</v>
      </c>
      <c r="C10">
        <v>7</v>
      </c>
      <c r="D10">
        <v>11.2</v>
      </c>
    </row>
    <row r="11" spans="1:9" x14ac:dyDescent="0.35">
      <c r="B11">
        <v>7</v>
      </c>
      <c r="C11">
        <v>7.3</v>
      </c>
      <c r="D11">
        <v>8.6</v>
      </c>
    </row>
    <row r="12" spans="1:9" x14ac:dyDescent="0.35">
      <c r="B12">
        <v>8</v>
      </c>
      <c r="C12">
        <v>7.4</v>
      </c>
      <c r="D12">
        <v>13</v>
      </c>
    </row>
    <row r="13" spans="1:9" x14ac:dyDescent="0.35">
      <c r="B13">
        <v>9</v>
      </c>
      <c r="C13">
        <v>7.1</v>
      </c>
      <c r="D13">
        <v>10.7</v>
      </c>
    </row>
    <row r="14" spans="1:9" x14ac:dyDescent="0.35">
      <c r="B14">
        <v>10</v>
      </c>
      <c r="C14">
        <v>7.2</v>
      </c>
      <c r="D14">
        <v>6.1</v>
      </c>
    </row>
    <row r="15" spans="1:9" x14ac:dyDescent="0.35">
      <c r="B15">
        <v>11</v>
      </c>
      <c r="C15">
        <v>7.2</v>
      </c>
      <c r="D15">
        <v>13.4</v>
      </c>
    </row>
    <row r="16" spans="1:9" x14ac:dyDescent="0.35">
      <c r="B16">
        <v>12</v>
      </c>
      <c r="C16">
        <v>7</v>
      </c>
      <c r="D16">
        <v>8.1999999999999993</v>
      </c>
    </row>
    <row r="17" spans="2:4" x14ac:dyDescent="0.35">
      <c r="B17">
        <v>13</v>
      </c>
      <c r="C17">
        <v>6.8</v>
      </c>
      <c r="D17">
        <v>10.199999999999999</v>
      </c>
    </row>
    <row r="18" spans="2:4" x14ac:dyDescent="0.35">
      <c r="B18">
        <v>14</v>
      </c>
      <c r="C18">
        <v>7.2</v>
      </c>
      <c r="D18">
        <v>7.1</v>
      </c>
    </row>
    <row r="19" spans="2:4" x14ac:dyDescent="0.35">
      <c r="B19">
        <v>15</v>
      </c>
      <c r="C19">
        <v>7.1</v>
      </c>
      <c r="D19">
        <v>5.4</v>
      </c>
    </row>
    <row r="20" spans="2:4" x14ac:dyDescent="0.35">
      <c r="B20">
        <v>16</v>
      </c>
      <c r="C20">
        <v>7</v>
      </c>
      <c r="D20">
        <v>6.3</v>
      </c>
    </row>
    <row r="21" spans="2:4" x14ac:dyDescent="0.35">
      <c r="B21">
        <v>17</v>
      </c>
      <c r="C21">
        <v>7</v>
      </c>
      <c r="D21">
        <v>8.5</v>
      </c>
    </row>
    <row r="22" spans="2:4" x14ac:dyDescent="0.35">
      <c r="B22">
        <v>18</v>
      </c>
      <c r="C22">
        <v>7.1</v>
      </c>
      <c r="D22">
        <v>9.1999999999999993</v>
      </c>
    </row>
    <row r="23" spans="2:4" x14ac:dyDescent="0.35">
      <c r="B23">
        <v>19</v>
      </c>
      <c r="C23">
        <v>7</v>
      </c>
      <c r="D23">
        <v>9.6</v>
      </c>
    </row>
    <row r="24" spans="2:4" x14ac:dyDescent="0.35">
      <c r="B24">
        <v>20</v>
      </c>
      <c r="C24">
        <v>7</v>
      </c>
      <c r="D24">
        <v>11.9</v>
      </c>
    </row>
    <row r="25" spans="2:4" x14ac:dyDescent="0.35">
      <c r="B25">
        <v>21</v>
      </c>
      <c r="C25">
        <v>7.1</v>
      </c>
      <c r="D25">
        <v>7.8</v>
      </c>
    </row>
    <row r="26" spans="2:4" x14ac:dyDescent="0.35">
      <c r="B26">
        <v>22</v>
      </c>
      <c r="C26">
        <v>6.8</v>
      </c>
    </row>
    <row r="27" spans="2:4" x14ac:dyDescent="0.35">
      <c r="B27">
        <v>23</v>
      </c>
      <c r="C27">
        <v>6.8</v>
      </c>
      <c r="D27">
        <v>7.9</v>
      </c>
    </row>
    <row r="28" spans="2:4" x14ac:dyDescent="0.35">
      <c r="B28">
        <v>24</v>
      </c>
      <c r="D28">
        <v>4.5999999999999996</v>
      </c>
    </row>
    <row r="29" spans="2:4" x14ac:dyDescent="0.35">
      <c r="B29">
        <v>28</v>
      </c>
      <c r="C29">
        <v>7</v>
      </c>
      <c r="D29">
        <v>8.8000000000000007</v>
      </c>
    </row>
    <row r="30" spans="2:4" x14ac:dyDescent="0.35">
      <c r="B30">
        <v>30</v>
      </c>
      <c r="C30">
        <v>7.1</v>
      </c>
      <c r="D30">
        <v>8.5</v>
      </c>
    </row>
    <row r="31" spans="2:4" x14ac:dyDescent="0.35">
      <c r="B31">
        <v>31</v>
      </c>
      <c r="C31">
        <v>7</v>
      </c>
      <c r="D31">
        <v>10.4</v>
      </c>
    </row>
    <row r="32" spans="2:4" x14ac:dyDescent="0.35">
      <c r="B32">
        <v>32</v>
      </c>
      <c r="C32">
        <v>6.9</v>
      </c>
      <c r="D32">
        <v>15</v>
      </c>
    </row>
    <row r="33" spans="2:4" x14ac:dyDescent="0.35">
      <c r="B33">
        <v>33</v>
      </c>
      <c r="C33">
        <v>7.4</v>
      </c>
      <c r="D33">
        <v>10.199999999999999</v>
      </c>
    </row>
    <row r="34" spans="2:4" x14ac:dyDescent="0.35">
      <c r="B34">
        <v>34</v>
      </c>
      <c r="C34">
        <v>7.2</v>
      </c>
      <c r="D34">
        <v>9.6999999999999993</v>
      </c>
    </row>
    <row r="35" spans="2:4" x14ac:dyDescent="0.35">
      <c r="B35">
        <v>35</v>
      </c>
      <c r="C35">
        <v>7.4</v>
      </c>
    </row>
    <row r="36" spans="2:4" x14ac:dyDescent="0.35">
      <c r="B36">
        <v>36</v>
      </c>
      <c r="C36">
        <v>7</v>
      </c>
      <c r="D36">
        <v>11.3</v>
      </c>
    </row>
    <row r="37" spans="2:4" x14ac:dyDescent="0.35">
      <c r="B37">
        <v>37</v>
      </c>
      <c r="C37">
        <v>6.9</v>
      </c>
      <c r="D37">
        <v>12.4</v>
      </c>
    </row>
    <row r="38" spans="2:4" x14ac:dyDescent="0.35">
      <c r="B38">
        <v>38</v>
      </c>
      <c r="C38">
        <v>7.3</v>
      </c>
      <c r="D38">
        <v>12.5</v>
      </c>
    </row>
    <row r="39" spans="2:4" x14ac:dyDescent="0.35">
      <c r="B39">
        <v>39</v>
      </c>
      <c r="C39">
        <v>7</v>
      </c>
      <c r="D39">
        <v>15.4</v>
      </c>
    </row>
    <row r="40" spans="2:4" x14ac:dyDescent="0.35">
      <c r="B40">
        <v>40</v>
      </c>
      <c r="C40">
        <v>7</v>
      </c>
      <c r="D40">
        <v>13.1</v>
      </c>
    </row>
    <row r="41" spans="2:4" x14ac:dyDescent="0.35">
      <c r="B41">
        <v>41</v>
      </c>
      <c r="C41">
        <v>7.4</v>
      </c>
    </row>
    <row r="42" spans="2:4" x14ac:dyDescent="0.35">
      <c r="B42">
        <v>42</v>
      </c>
      <c r="C42">
        <v>7.4</v>
      </c>
    </row>
    <row r="43" spans="2:4" x14ac:dyDescent="0.35">
      <c r="B43">
        <v>43</v>
      </c>
      <c r="C43">
        <v>7</v>
      </c>
      <c r="D43">
        <v>7.4</v>
      </c>
    </row>
    <row r="44" spans="2:4" x14ac:dyDescent="0.35">
      <c r="B44">
        <v>44</v>
      </c>
      <c r="C44">
        <v>7.2</v>
      </c>
      <c r="D44">
        <v>11.7</v>
      </c>
    </row>
    <row r="45" spans="2:4" x14ac:dyDescent="0.35">
      <c r="B45">
        <v>45</v>
      </c>
      <c r="C45">
        <v>7.2</v>
      </c>
      <c r="D45">
        <v>11.7</v>
      </c>
    </row>
    <row r="46" spans="2:4" x14ac:dyDescent="0.35">
      <c r="B46">
        <v>46</v>
      </c>
      <c r="C46">
        <v>7.4</v>
      </c>
      <c r="D46">
        <v>8.3000000000000007</v>
      </c>
    </row>
    <row r="47" spans="2:4" x14ac:dyDescent="0.35">
      <c r="B47">
        <v>47</v>
      </c>
    </row>
    <row r="48" spans="2:4" x14ac:dyDescent="0.35">
      <c r="B48">
        <v>48</v>
      </c>
    </row>
    <row r="49" spans="2:4" x14ac:dyDescent="0.35">
      <c r="B49">
        <v>49</v>
      </c>
      <c r="C49">
        <v>7.2</v>
      </c>
    </row>
    <row r="50" spans="2:4" x14ac:dyDescent="0.35">
      <c r="B50">
        <v>50</v>
      </c>
      <c r="C50">
        <v>7.3</v>
      </c>
      <c r="D50">
        <v>12.3</v>
      </c>
    </row>
    <row r="51" spans="2:4" x14ac:dyDescent="0.35">
      <c r="B51">
        <v>51</v>
      </c>
    </row>
    <row r="52" spans="2:4" x14ac:dyDescent="0.35">
      <c r="B52">
        <v>52</v>
      </c>
      <c r="C52">
        <v>7</v>
      </c>
    </row>
    <row r="53" spans="2:4" x14ac:dyDescent="0.35">
      <c r="B53" s="12" t="s">
        <v>28</v>
      </c>
      <c r="C53" s="12">
        <f>MEDIAN(C5:C52)</f>
        <v>7.1</v>
      </c>
      <c r="D53" s="12">
        <f>MEDIAN(D5:D52)</f>
        <v>10.199999999999999</v>
      </c>
    </row>
    <row r="54" spans="2:4" x14ac:dyDescent="0.35">
      <c r="B54" s="12" t="s">
        <v>29</v>
      </c>
      <c r="C54" s="17">
        <f>STDEV(C5:C52)</f>
        <v>0.17451086522606291</v>
      </c>
      <c r="D54" s="18">
        <f>STDEV(D5:D52)</f>
        <v>2.6598477004877221</v>
      </c>
    </row>
    <row r="55" spans="2:4" x14ac:dyDescent="0.35">
      <c r="B55" t="s">
        <v>155</v>
      </c>
      <c r="C55" s="21">
        <f>C54*3</f>
        <v>0.52353259567818866</v>
      </c>
      <c r="D55" s="20">
        <f>D54*3</f>
        <v>7.9795431014631664</v>
      </c>
    </row>
    <row r="56" spans="2:4" x14ac:dyDescent="0.35">
      <c r="B56" s="12" t="s">
        <v>156</v>
      </c>
      <c r="C56" s="23">
        <f>C53+C55</f>
        <v>7.6235325956781885</v>
      </c>
      <c r="D56" s="24">
        <f>D53+D55</f>
        <v>18.179543101463167</v>
      </c>
    </row>
    <row r="57" spans="2:4" x14ac:dyDescent="0.35">
      <c r="B57" s="12" t="s">
        <v>157</v>
      </c>
      <c r="C57" s="23">
        <f>C53-(2*C54)</f>
        <v>6.7509782695478737</v>
      </c>
    </row>
    <row r="58" spans="2:4" x14ac:dyDescent="0.35">
      <c r="B58" s="14"/>
      <c r="C58" s="22"/>
      <c r="D58" s="14"/>
    </row>
    <row r="59" spans="2:4" ht="75.650000000000006" customHeight="1" x14ac:dyDescent="0.35">
      <c r="B59" s="29" t="s">
        <v>176</v>
      </c>
      <c r="C59" s="29"/>
      <c r="D59" s="29"/>
    </row>
    <row r="60" spans="2:4" x14ac:dyDescent="0.35">
      <c r="B60" s="14"/>
      <c r="C60" s="14"/>
      <c r="D60" s="14"/>
    </row>
    <row r="61" spans="2:4" x14ac:dyDescent="0.35">
      <c r="B61" s="14"/>
      <c r="C61" s="14"/>
      <c r="D61" s="14"/>
    </row>
    <row r="62" spans="2:4" x14ac:dyDescent="0.35">
      <c r="B62" s="14"/>
      <c r="C62" s="14"/>
      <c r="D62" s="14"/>
    </row>
  </sheetData>
  <mergeCells count="2">
    <mergeCell ref="B59:D59"/>
    <mergeCell ref="A1:I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F2692-1340-4A95-8357-CD7CC4D4E018}">
  <dimension ref="A1:AB48"/>
  <sheetViews>
    <sheetView zoomScale="115" zoomScaleNormal="115" workbookViewId="0">
      <selection activeCell="F43" sqref="F43"/>
    </sheetView>
  </sheetViews>
  <sheetFormatPr defaultRowHeight="14.5" x14ac:dyDescent="0.35"/>
  <cols>
    <col min="1" max="1" width="16.453125" customWidth="1"/>
  </cols>
  <sheetData>
    <row r="1" spans="2:19" x14ac:dyDescent="0.35">
      <c r="C1" t="s">
        <v>158</v>
      </c>
    </row>
    <row r="2" spans="2:19" x14ac:dyDescent="0.35">
      <c r="B2" s="4">
        <v>0.01</v>
      </c>
      <c r="F2" t="s">
        <v>159</v>
      </c>
    </row>
    <row r="3" spans="2:19" x14ac:dyDescent="0.35">
      <c r="B3" s="4">
        <v>0.01</v>
      </c>
      <c r="F3" s="4">
        <v>0.01</v>
      </c>
    </row>
    <row r="4" spans="2:19" x14ac:dyDescent="0.35">
      <c r="B4" s="4">
        <v>0.01</v>
      </c>
      <c r="F4" s="4">
        <v>0.01</v>
      </c>
    </row>
    <row r="5" spans="2:19" x14ac:dyDescent="0.35">
      <c r="B5" s="4">
        <v>0.01</v>
      </c>
      <c r="F5" s="4">
        <v>0.01</v>
      </c>
    </row>
    <row r="6" spans="2:19" x14ac:dyDescent="0.35">
      <c r="B6" s="4">
        <v>0.1</v>
      </c>
      <c r="F6" s="4">
        <v>0.01</v>
      </c>
    </row>
    <row r="7" spans="2:19" x14ac:dyDescent="0.35">
      <c r="B7" s="4">
        <v>0.09</v>
      </c>
      <c r="F7" s="4">
        <v>0.01</v>
      </c>
    </row>
    <row r="8" spans="2:19" x14ac:dyDescent="0.35">
      <c r="B8" s="4">
        <v>0.06</v>
      </c>
      <c r="F8" s="4">
        <v>0.01</v>
      </c>
    </row>
    <row r="9" spans="2:19" x14ac:dyDescent="0.35">
      <c r="B9" s="4">
        <v>0.09</v>
      </c>
      <c r="F9" s="4">
        <v>0.01</v>
      </c>
      <c r="S9" t="s">
        <v>160</v>
      </c>
    </row>
    <row r="10" spans="2:19" x14ac:dyDescent="0.35">
      <c r="C10" s="4">
        <v>0.31</v>
      </c>
      <c r="F10" s="4">
        <v>0.01</v>
      </c>
      <c r="S10" s="4">
        <v>0.01</v>
      </c>
    </row>
    <row r="11" spans="2:19" x14ac:dyDescent="0.35">
      <c r="B11" s="4">
        <v>0.01</v>
      </c>
      <c r="F11" s="4">
        <v>0.01</v>
      </c>
      <c r="S11" s="4">
        <v>0.01</v>
      </c>
    </row>
    <row r="12" spans="2:19" x14ac:dyDescent="0.35">
      <c r="B12" s="4">
        <v>0.01</v>
      </c>
      <c r="F12" s="4">
        <v>0.01</v>
      </c>
      <c r="S12" s="4">
        <v>0.01</v>
      </c>
    </row>
    <row r="13" spans="2:19" x14ac:dyDescent="0.35">
      <c r="B13" s="4">
        <v>0.1</v>
      </c>
      <c r="F13" s="4">
        <v>0.03</v>
      </c>
      <c r="S13" s="4">
        <v>0.01</v>
      </c>
    </row>
    <row r="14" spans="2:19" x14ac:dyDescent="0.35">
      <c r="B14" s="3">
        <v>0.11</v>
      </c>
      <c r="F14" s="4">
        <v>0.04</v>
      </c>
      <c r="S14" s="4">
        <v>0.01</v>
      </c>
    </row>
    <row r="15" spans="2:19" x14ac:dyDescent="0.35">
      <c r="C15" s="8">
        <v>0.7</v>
      </c>
      <c r="F15" s="3">
        <v>0.04</v>
      </c>
      <c r="S15" s="4">
        <v>0.01</v>
      </c>
    </row>
    <row r="16" spans="2:19" x14ac:dyDescent="0.35">
      <c r="B16" s="4">
        <v>0.01</v>
      </c>
      <c r="F16" s="4">
        <v>0.05</v>
      </c>
      <c r="S16" s="4">
        <v>0.01</v>
      </c>
    </row>
    <row r="17" spans="2:19" x14ac:dyDescent="0.35">
      <c r="C17" s="4">
        <v>1.23</v>
      </c>
      <c r="F17" s="4">
        <v>0.06</v>
      </c>
      <c r="S17" s="4">
        <v>0.01</v>
      </c>
    </row>
    <row r="18" spans="2:19" x14ac:dyDescent="0.35">
      <c r="C18" s="4">
        <v>0.23</v>
      </c>
      <c r="F18" s="4">
        <v>0.06</v>
      </c>
      <c r="S18" s="4">
        <v>0.01</v>
      </c>
    </row>
    <row r="19" spans="2:19" x14ac:dyDescent="0.35">
      <c r="B19" s="4">
        <v>0.06</v>
      </c>
      <c r="F19" s="4">
        <v>7.0000000000000007E-2</v>
      </c>
      <c r="S19" s="4">
        <v>0.01</v>
      </c>
    </row>
    <row r="20" spans="2:19" x14ac:dyDescent="0.35">
      <c r="C20" s="4">
        <v>1.08</v>
      </c>
      <c r="F20" s="4">
        <v>7.0000000000000007E-2</v>
      </c>
      <c r="S20" s="4">
        <v>0.03</v>
      </c>
    </row>
    <row r="21" spans="2:19" x14ac:dyDescent="0.35">
      <c r="B21" s="4">
        <v>0.05</v>
      </c>
      <c r="F21" s="4">
        <v>0.08</v>
      </c>
      <c r="S21" s="4">
        <v>0.04</v>
      </c>
    </row>
    <row r="22" spans="2:19" x14ac:dyDescent="0.35">
      <c r="C22" s="4">
        <v>0.43</v>
      </c>
      <c r="F22" s="4">
        <v>0.09</v>
      </c>
      <c r="S22" s="3">
        <v>0.04</v>
      </c>
    </row>
    <row r="23" spans="2:19" x14ac:dyDescent="0.35">
      <c r="C23" s="4">
        <v>0.68</v>
      </c>
      <c r="F23" s="4">
        <v>0.09</v>
      </c>
      <c r="S23" s="4">
        <v>0.05</v>
      </c>
    </row>
    <row r="24" spans="2:19" x14ac:dyDescent="0.35">
      <c r="B24" s="4">
        <v>7.0000000000000007E-2</v>
      </c>
      <c r="F24" s="4">
        <v>0.09</v>
      </c>
      <c r="S24" s="4">
        <v>0.06</v>
      </c>
    </row>
    <row r="25" spans="2:19" x14ac:dyDescent="0.35">
      <c r="C25" s="4">
        <v>0.5</v>
      </c>
      <c r="F25" s="4">
        <v>0.1</v>
      </c>
      <c r="S25" s="4">
        <v>0.06</v>
      </c>
    </row>
    <row r="26" spans="2:19" x14ac:dyDescent="0.35">
      <c r="B26" s="3">
        <v>0.04</v>
      </c>
      <c r="F26" s="4">
        <v>0.1</v>
      </c>
      <c r="S26" s="4">
        <v>7.0000000000000007E-2</v>
      </c>
    </row>
    <row r="27" spans="2:19" x14ac:dyDescent="0.35">
      <c r="B27" s="4">
        <v>0.01</v>
      </c>
      <c r="F27" s="3">
        <v>0.1</v>
      </c>
      <c r="S27" s="4">
        <v>7.0000000000000007E-2</v>
      </c>
    </row>
    <row r="28" spans="2:19" x14ac:dyDescent="0.35">
      <c r="B28" s="4">
        <v>7.0000000000000007E-2</v>
      </c>
      <c r="F28" s="4">
        <v>0.11</v>
      </c>
      <c r="S28" s="4">
        <v>0.08</v>
      </c>
    </row>
    <row r="29" spans="2:19" x14ac:dyDescent="0.35">
      <c r="C29" s="4">
        <v>0.37</v>
      </c>
      <c r="F29" s="4">
        <v>0.23</v>
      </c>
      <c r="S29" s="4">
        <v>0.09</v>
      </c>
    </row>
    <row r="30" spans="2:19" x14ac:dyDescent="0.35">
      <c r="C30" s="4">
        <v>0.61</v>
      </c>
      <c r="F30" s="4">
        <v>0.31</v>
      </c>
      <c r="S30" s="4">
        <v>0.09</v>
      </c>
    </row>
    <row r="31" spans="2:19" x14ac:dyDescent="0.35">
      <c r="B31" s="4">
        <v>0.1</v>
      </c>
      <c r="F31" s="4">
        <v>0.37</v>
      </c>
      <c r="S31" s="4">
        <v>0.09</v>
      </c>
    </row>
    <row r="32" spans="2:19" x14ac:dyDescent="0.35">
      <c r="B32" s="4">
        <v>0.09</v>
      </c>
      <c r="F32" s="4">
        <v>0.43</v>
      </c>
      <c r="S32" s="4">
        <v>0.1</v>
      </c>
    </row>
    <row r="33" spans="1:28" x14ac:dyDescent="0.35">
      <c r="B33" s="4">
        <v>0.01</v>
      </c>
      <c r="F33" s="4">
        <v>0.5</v>
      </c>
      <c r="S33" s="4">
        <v>0.1</v>
      </c>
    </row>
    <row r="34" spans="1:28" x14ac:dyDescent="0.35">
      <c r="B34" s="4">
        <v>0.01</v>
      </c>
      <c r="F34" s="4">
        <v>0.61</v>
      </c>
      <c r="S34" s="3">
        <v>0.1</v>
      </c>
    </row>
    <row r="35" spans="1:28" x14ac:dyDescent="0.35">
      <c r="B35" s="4">
        <v>0.08</v>
      </c>
      <c r="F35" s="4">
        <v>0.68</v>
      </c>
      <c r="S35" s="4">
        <v>0.11</v>
      </c>
    </row>
    <row r="36" spans="1:28" x14ac:dyDescent="0.35">
      <c r="B36" s="4">
        <v>0.03</v>
      </c>
      <c r="F36" s="8">
        <v>0.7</v>
      </c>
      <c r="AB36" s="9"/>
    </row>
    <row r="37" spans="1:28" x14ac:dyDescent="0.35">
      <c r="B37" s="4">
        <v>0.04</v>
      </c>
      <c r="F37" s="4">
        <v>1.08</v>
      </c>
    </row>
    <row r="38" spans="1:28" x14ac:dyDescent="0.35">
      <c r="A38" t="s">
        <v>161</v>
      </c>
      <c r="B38">
        <f>AVERAGE(B2:B37)</f>
        <v>4.9230769230769252E-2</v>
      </c>
      <c r="F38" s="4">
        <v>1.23</v>
      </c>
    </row>
    <row r="39" spans="1:28" x14ac:dyDescent="0.35">
      <c r="A39" t="s">
        <v>29</v>
      </c>
      <c r="B39">
        <f>STDEV(B2:B38)</f>
        <v>3.636598970330096E-2</v>
      </c>
      <c r="AB39" s="9"/>
    </row>
    <row r="40" spans="1:28" x14ac:dyDescent="0.35">
      <c r="A40" t="s">
        <v>162</v>
      </c>
      <c r="B40">
        <f>B39*2</f>
        <v>7.2731979406601921E-2</v>
      </c>
      <c r="C40" t="s">
        <v>163</v>
      </c>
      <c r="D40" t="s">
        <v>164</v>
      </c>
      <c r="AB40" s="9"/>
    </row>
    <row r="41" spans="1:28" x14ac:dyDescent="0.35">
      <c r="A41" t="s">
        <v>165</v>
      </c>
      <c r="B41">
        <f>B38+B40</f>
        <v>0.12196274863737117</v>
      </c>
      <c r="C41">
        <v>0.82</v>
      </c>
      <c r="D41">
        <v>2</v>
      </c>
      <c r="I41">
        <f>0.036/0.049</f>
        <v>0.73469387755102034</v>
      </c>
      <c r="AB41" s="9"/>
    </row>
    <row r="42" spans="1:28" x14ac:dyDescent="0.35">
      <c r="C42">
        <v>0.55000000000000004</v>
      </c>
      <c r="D42">
        <v>3</v>
      </c>
      <c r="AB42" s="9"/>
    </row>
    <row r="43" spans="1:28" x14ac:dyDescent="0.35">
      <c r="C43">
        <v>0.36</v>
      </c>
      <c r="D43">
        <v>3</v>
      </c>
      <c r="AB43" s="9"/>
    </row>
    <row r="44" spans="1:28" x14ac:dyDescent="0.35">
      <c r="C44">
        <v>0.2</v>
      </c>
      <c r="D44">
        <v>2</v>
      </c>
      <c r="AB44" s="9"/>
    </row>
    <row r="45" spans="1:28" x14ac:dyDescent="0.35">
      <c r="AB45" s="9"/>
    </row>
    <row r="47" spans="1:28" x14ac:dyDescent="0.35">
      <c r="B47" t="s">
        <v>166</v>
      </c>
      <c r="D47">
        <f>SUM(D41:D44)</f>
        <v>10</v>
      </c>
    </row>
    <row r="48" spans="1:28" x14ac:dyDescent="0.35">
      <c r="B48" t="s">
        <v>167</v>
      </c>
      <c r="D48">
        <f>B38+B40</f>
        <v>0.12196274863737117</v>
      </c>
    </row>
  </sheetData>
  <autoFilter ref="F10:F47" xr:uid="{459F2692-1340-4A95-8357-CD7CC4D4E018}">
    <sortState xmlns:xlrd2="http://schemas.microsoft.com/office/spreadsheetml/2017/richdata2" ref="F11:F47">
      <sortCondition ref="F10:F47"/>
    </sortState>
  </autoFilter>
  <conditionalFormatting sqref="B1:B9 C10 B11:B14 C15 B16 C17:C18 B19 C20 B21 C22:C23 B24 C25 B26:B28 C29:C30 B31:B1048576">
    <cfRule type="cellIs" dxfId="7" priority="3" operator="greaterThan">
      <formula>$B$41</formula>
    </cfRule>
  </conditionalFormatting>
  <conditionalFormatting sqref="F3:F38">
    <cfRule type="cellIs" dxfId="6" priority="2" operator="greaterThan">
      <formula>$B$41</formula>
    </cfRule>
  </conditionalFormatting>
  <conditionalFormatting sqref="S10:S35">
    <cfRule type="cellIs" dxfId="5" priority="1" operator="greaterThan">
      <formula>$B$41</formula>
    </cfRule>
  </conditionalFormatting>
  <conditionalFormatting sqref="AB38:AB45">
    <cfRule type="cellIs" dxfId="4" priority="6" operator="greaterThan">
      <formula>0.29</formula>
    </cfRule>
    <cfRule type="cellIs" dxfId="3" priority="7" operator="greaterThan">
      <formula>".."</formula>
    </cfRule>
    <cfRule type="cellIs" dxfId="2" priority="8" operator="greaterThan">
      <formula>0.38</formula>
    </cfRule>
  </conditionalFormatting>
  <conditionalFormatting sqref="AB39:AB45">
    <cfRule type="cellIs" dxfId="1" priority="9" operator="greaterThan">
      <formula>0.52</formula>
    </cfRule>
    <cfRule type="cellIs" dxfId="0" priority="10" operator="greaterThan">
      <formula>0.82</formula>
    </cfRule>
  </conditionalFormatting>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A8921-C413-4395-B39A-94EE1EAFE8F4}">
  <dimension ref="A1:K53"/>
  <sheetViews>
    <sheetView workbookViewId="0">
      <selection activeCell="A2" sqref="A2:A13"/>
    </sheetView>
  </sheetViews>
  <sheetFormatPr defaultRowHeight="14.5" x14ac:dyDescent="0.35"/>
  <cols>
    <col min="1" max="1" width="16.7265625" style="7" customWidth="1"/>
    <col min="2" max="2" width="20.26953125" customWidth="1"/>
    <col min="10" max="10" width="9.1796875" customWidth="1"/>
  </cols>
  <sheetData>
    <row r="1" spans="1:11" ht="43.5" customHeight="1" x14ac:dyDescent="0.35">
      <c r="A1" s="1" t="s">
        <v>168</v>
      </c>
      <c r="B1" s="1" t="s">
        <v>169</v>
      </c>
      <c r="C1" s="2" t="s">
        <v>4</v>
      </c>
    </row>
    <row r="2" spans="1:11" x14ac:dyDescent="0.35">
      <c r="A2" s="3">
        <v>0.11</v>
      </c>
      <c r="B2" s="3">
        <v>420</v>
      </c>
      <c r="C2" s="4" t="s">
        <v>5</v>
      </c>
      <c r="H2" s="5"/>
      <c r="K2" t="s">
        <v>170</v>
      </c>
    </row>
    <row r="3" spans="1:11" x14ac:dyDescent="0.35">
      <c r="A3" s="4">
        <v>0.7</v>
      </c>
      <c r="B3" s="4">
        <v>390</v>
      </c>
      <c r="C3" s="4" t="s">
        <v>7</v>
      </c>
      <c r="H3" s="5"/>
    </row>
    <row r="4" spans="1:11" x14ac:dyDescent="0.35">
      <c r="A4" s="4">
        <v>0.02</v>
      </c>
      <c r="B4" s="4">
        <v>310</v>
      </c>
      <c r="C4" s="4" t="s">
        <v>8</v>
      </c>
    </row>
    <row r="5" spans="1:11" x14ac:dyDescent="0.35">
      <c r="A5" s="4">
        <v>1.23</v>
      </c>
      <c r="B5" s="4">
        <v>610</v>
      </c>
      <c r="C5" s="4" t="s">
        <v>9</v>
      </c>
    </row>
    <row r="6" spans="1:11" x14ac:dyDescent="0.35">
      <c r="A6" s="4">
        <v>0.23</v>
      </c>
      <c r="B6" s="4">
        <v>500</v>
      </c>
      <c r="C6" s="4" t="s">
        <v>10</v>
      </c>
      <c r="H6" s="6" t="s">
        <v>171</v>
      </c>
    </row>
    <row r="7" spans="1:11" x14ac:dyDescent="0.35">
      <c r="A7" s="4">
        <v>0.13</v>
      </c>
      <c r="B7" s="4">
        <v>390</v>
      </c>
      <c r="C7" s="4" t="s">
        <v>11</v>
      </c>
    </row>
    <row r="8" spans="1:11" x14ac:dyDescent="0.35">
      <c r="A8" s="4">
        <v>1.08</v>
      </c>
      <c r="B8" s="4">
        <v>380</v>
      </c>
      <c r="C8" s="4" t="s">
        <v>13</v>
      </c>
    </row>
    <row r="9" spans="1:11" x14ac:dyDescent="0.35">
      <c r="A9" s="4">
        <v>0.19</v>
      </c>
      <c r="B9" s="4">
        <v>190</v>
      </c>
      <c r="C9" s="4" t="s">
        <v>14</v>
      </c>
    </row>
    <row r="10" spans="1:11" x14ac:dyDescent="0.35">
      <c r="A10" s="4">
        <v>0.43</v>
      </c>
      <c r="B10" s="4">
        <v>180</v>
      </c>
      <c r="C10" s="4" t="s">
        <v>15</v>
      </c>
    </row>
    <row r="11" spans="1:11" x14ac:dyDescent="0.35">
      <c r="A11" s="4">
        <v>0.68</v>
      </c>
      <c r="B11" s="4">
        <v>200</v>
      </c>
      <c r="C11" s="4" t="s">
        <v>16</v>
      </c>
    </row>
    <row r="12" spans="1:11" x14ac:dyDescent="0.35">
      <c r="A12" s="4">
        <v>0.13</v>
      </c>
      <c r="B12" s="4">
        <v>400</v>
      </c>
      <c r="C12" s="4" t="s">
        <v>17</v>
      </c>
    </row>
    <row r="13" spans="1:11" x14ac:dyDescent="0.35">
      <c r="A13" s="4">
        <v>0.5</v>
      </c>
      <c r="B13" s="4">
        <v>390</v>
      </c>
      <c r="C13" s="4" t="s">
        <v>18</v>
      </c>
    </row>
    <row r="14" spans="1:11" x14ac:dyDescent="0.35">
      <c r="A14" s="4"/>
    </row>
    <row r="15" spans="1:11" x14ac:dyDescent="0.35">
      <c r="A15" s="4"/>
    </row>
    <row r="16" spans="1:11"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4"/>
    </row>
    <row r="29" spans="1:1" x14ac:dyDescent="0.35">
      <c r="A29" s="4"/>
    </row>
    <row r="30" spans="1:1" x14ac:dyDescent="0.35">
      <c r="A30" s="4"/>
    </row>
    <row r="31" spans="1:1" x14ac:dyDescent="0.35">
      <c r="A31" s="4"/>
    </row>
    <row r="32" spans="1:1" x14ac:dyDescent="0.35">
      <c r="A32" s="4"/>
    </row>
    <row r="33" spans="1:1" x14ac:dyDescent="0.35">
      <c r="A33" s="4"/>
    </row>
    <row r="34" spans="1:1" x14ac:dyDescent="0.35">
      <c r="A34" s="4"/>
    </row>
    <row r="35" spans="1:1" x14ac:dyDescent="0.35">
      <c r="A35" s="4"/>
    </row>
    <row r="36" spans="1:1" x14ac:dyDescent="0.35">
      <c r="A36" s="4"/>
    </row>
    <row r="37" spans="1:1" x14ac:dyDescent="0.35">
      <c r="A37" s="4"/>
    </row>
    <row r="38" spans="1:1" x14ac:dyDescent="0.35">
      <c r="A38" s="4"/>
    </row>
    <row r="39" spans="1:1" x14ac:dyDescent="0.35">
      <c r="A39" s="4"/>
    </row>
    <row r="40" spans="1:1" x14ac:dyDescent="0.35">
      <c r="A40" s="4"/>
    </row>
    <row r="41" spans="1:1" x14ac:dyDescent="0.35">
      <c r="A41" s="4"/>
    </row>
    <row r="42" spans="1:1" x14ac:dyDescent="0.35">
      <c r="A42" s="4"/>
    </row>
    <row r="43" spans="1:1" x14ac:dyDescent="0.35">
      <c r="A43" s="4"/>
    </row>
    <row r="44" spans="1:1" x14ac:dyDescent="0.35">
      <c r="A44" s="4"/>
    </row>
    <row r="45" spans="1:1" x14ac:dyDescent="0.35">
      <c r="A45" s="4"/>
    </row>
    <row r="46" spans="1:1" x14ac:dyDescent="0.35">
      <c r="A46" s="4"/>
    </row>
    <row r="47" spans="1:1" x14ac:dyDescent="0.35">
      <c r="A47" s="4"/>
    </row>
    <row r="48" spans="1:1" x14ac:dyDescent="0.35">
      <c r="A48" s="4"/>
    </row>
    <row r="49" spans="1:1" x14ac:dyDescent="0.35">
      <c r="A49" s="4"/>
    </row>
    <row r="50" spans="1:1" x14ac:dyDescent="0.35">
      <c r="A50" s="4"/>
    </row>
    <row r="51" spans="1:1" x14ac:dyDescent="0.35">
      <c r="A51" s="4"/>
    </row>
    <row r="52" spans="1:1" x14ac:dyDescent="0.35">
      <c r="A52" s="4"/>
    </row>
    <row r="53" spans="1:1" x14ac:dyDescent="0.35">
      <c r="A53" s="4"/>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4AEF3-65BD-4CAF-ABB7-49FC2D346CDF}">
  <dimension ref="A1:K53"/>
  <sheetViews>
    <sheetView workbookViewId="0">
      <selection activeCell="A2" sqref="A2:A13"/>
    </sheetView>
  </sheetViews>
  <sheetFormatPr defaultRowHeight="14.5" x14ac:dyDescent="0.35"/>
  <cols>
    <col min="1" max="1" width="16.7265625" style="7" customWidth="1"/>
    <col min="2" max="2" width="20.26953125" customWidth="1"/>
    <col min="10" max="10" width="9.1796875" customWidth="1"/>
  </cols>
  <sheetData>
    <row r="1" spans="1:11" ht="43.5" customHeight="1" x14ac:dyDescent="0.35">
      <c r="A1" s="1" t="s">
        <v>168</v>
      </c>
      <c r="B1" s="1" t="s">
        <v>169</v>
      </c>
      <c r="C1" s="2" t="s">
        <v>4</v>
      </c>
    </row>
    <row r="2" spans="1:11" x14ac:dyDescent="0.35">
      <c r="A2" s="3">
        <v>0.04</v>
      </c>
      <c r="B2" s="3">
        <v>610</v>
      </c>
      <c r="C2" s="4" t="s">
        <v>5</v>
      </c>
      <c r="H2" s="5"/>
      <c r="K2" t="s">
        <v>172</v>
      </c>
    </row>
    <row r="3" spans="1:11" x14ac:dyDescent="0.35">
      <c r="A3" s="4">
        <v>0.02</v>
      </c>
      <c r="B3" s="4">
        <v>380</v>
      </c>
      <c r="C3" s="4" t="s">
        <v>7</v>
      </c>
      <c r="H3" s="5"/>
    </row>
    <row r="4" spans="1:11" x14ac:dyDescent="0.35">
      <c r="A4" s="4">
        <v>0.13</v>
      </c>
      <c r="B4" s="4">
        <v>510</v>
      </c>
      <c r="C4" s="4" t="s">
        <v>8</v>
      </c>
    </row>
    <row r="5" spans="1:11" x14ac:dyDescent="0.35">
      <c r="A5" s="4">
        <v>0.37</v>
      </c>
      <c r="B5" s="4">
        <v>600</v>
      </c>
      <c r="C5" s="4" t="s">
        <v>9</v>
      </c>
    </row>
    <row r="6" spans="1:11" x14ac:dyDescent="0.35">
      <c r="A6" s="4">
        <v>0.61</v>
      </c>
      <c r="B6" s="4">
        <v>700</v>
      </c>
      <c r="C6" s="4" t="s">
        <v>10</v>
      </c>
      <c r="H6" s="6" t="s">
        <v>173</v>
      </c>
    </row>
    <row r="7" spans="1:11" x14ac:dyDescent="0.35">
      <c r="A7" s="4">
        <v>0.15</v>
      </c>
      <c r="B7" s="4">
        <v>440</v>
      </c>
      <c r="C7" s="4" t="s">
        <v>11</v>
      </c>
    </row>
    <row r="8" spans="1:11" x14ac:dyDescent="0.35">
      <c r="A8" s="4">
        <v>0.09</v>
      </c>
      <c r="B8" s="4">
        <v>410</v>
      </c>
      <c r="C8" s="4" t="s">
        <v>13</v>
      </c>
    </row>
    <row r="9" spans="1:11" x14ac:dyDescent="0.35">
      <c r="A9" s="4">
        <v>0.02</v>
      </c>
      <c r="B9" s="4">
        <v>180</v>
      </c>
      <c r="C9" s="4" t="s">
        <v>14</v>
      </c>
    </row>
    <row r="10" spans="1:11" x14ac:dyDescent="0.35">
      <c r="A10" s="4">
        <v>0.02</v>
      </c>
      <c r="B10" s="4">
        <v>210</v>
      </c>
      <c r="C10" s="4" t="s">
        <v>15</v>
      </c>
    </row>
    <row r="11" spans="1:11" x14ac:dyDescent="0.35">
      <c r="A11" s="4">
        <v>0.08</v>
      </c>
      <c r="B11" s="4">
        <v>200</v>
      </c>
      <c r="C11" s="4" t="s">
        <v>16</v>
      </c>
    </row>
    <row r="12" spans="1:11" x14ac:dyDescent="0.35">
      <c r="A12" s="4">
        <v>0.03</v>
      </c>
      <c r="B12" s="4">
        <v>400</v>
      </c>
      <c r="C12" s="4" t="s">
        <v>17</v>
      </c>
    </row>
    <row r="13" spans="1:11" x14ac:dyDescent="0.35">
      <c r="A13" s="4">
        <v>0.04</v>
      </c>
      <c r="B13" s="4">
        <v>600</v>
      </c>
      <c r="C13" s="4" t="s">
        <v>18</v>
      </c>
    </row>
    <row r="14" spans="1:11" x14ac:dyDescent="0.35">
      <c r="A14" s="4"/>
    </row>
    <row r="15" spans="1:11" x14ac:dyDescent="0.35">
      <c r="A15" s="4"/>
    </row>
    <row r="16" spans="1:11"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4"/>
    </row>
    <row r="29" spans="1:1" x14ac:dyDescent="0.35">
      <c r="A29" s="4"/>
    </row>
    <row r="30" spans="1:1" x14ac:dyDescent="0.35">
      <c r="A30" s="4"/>
    </row>
    <row r="31" spans="1:1" x14ac:dyDescent="0.35">
      <c r="A31" s="4"/>
    </row>
    <row r="32" spans="1:1" x14ac:dyDescent="0.35">
      <c r="A32" s="4"/>
    </row>
    <row r="33" spans="1:1" x14ac:dyDescent="0.35">
      <c r="A33" s="4"/>
    </row>
    <row r="34" spans="1:1" x14ac:dyDescent="0.35">
      <c r="A34" s="4"/>
    </row>
    <row r="35" spans="1:1" x14ac:dyDescent="0.35">
      <c r="A35" s="4"/>
    </row>
    <row r="36" spans="1:1" x14ac:dyDescent="0.35">
      <c r="A36" s="4"/>
    </row>
    <row r="37" spans="1:1" x14ac:dyDescent="0.35">
      <c r="A37" s="4"/>
    </row>
    <row r="38" spans="1:1" x14ac:dyDescent="0.35">
      <c r="A38" s="4"/>
    </row>
    <row r="39" spans="1:1" x14ac:dyDescent="0.35">
      <c r="A39" s="4"/>
    </row>
    <row r="40" spans="1:1" x14ac:dyDescent="0.35">
      <c r="A40" s="4"/>
    </row>
    <row r="41" spans="1:1" x14ac:dyDescent="0.35">
      <c r="A41" s="4"/>
    </row>
    <row r="42" spans="1:1" x14ac:dyDescent="0.35">
      <c r="A42" s="4"/>
    </row>
    <row r="43" spans="1:1" x14ac:dyDescent="0.35">
      <c r="A43" s="4"/>
    </row>
    <row r="44" spans="1:1" x14ac:dyDescent="0.35">
      <c r="A44" s="4"/>
    </row>
    <row r="45" spans="1:1" x14ac:dyDescent="0.35">
      <c r="A45" s="4"/>
    </row>
    <row r="46" spans="1:1" x14ac:dyDescent="0.35">
      <c r="A46" s="4"/>
    </row>
    <row r="47" spans="1:1" x14ac:dyDescent="0.35">
      <c r="A47" s="4"/>
    </row>
    <row r="48" spans="1:1" x14ac:dyDescent="0.35">
      <c r="A48" s="4"/>
    </row>
    <row r="49" spans="1:1" x14ac:dyDescent="0.35">
      <c r="A49" s="4"/>
    </row>
    <row r="50" spans="1:1" x14ac:dyDescent="0.35">
      <c r="A50" s="4"/>
    </row>
    <row r="51" spans="1:1" x14ac:dyDescent="0.35">
      <c r="A51" s="4"/>
    </row>
    <row r="52" spans="1:1" x14ac:dyDescent="0.35">
      <c r="A52" s="4"/>
    </row>
    <row r="53" spans="1:1" x14ac:dyDescent="0.35">
      <c r="A53" s="4"/>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8E0690E940C348BE99E933CD1EFEF9" ma:contentTypeVersion="12" ma:contentTypeDescription="Create a new document." ma:contentTypeScope="" ma:versionID="7fdf7f7f76f982e88b2be5d8d61dfcfd">
  <xsd:schema xmlns:xsd="http://www.w3.org/2001/XMLSchema" xmlns:xs="http://www.w3.org/2001/XMLSchema" xmlns:p="http://schemas.microsoft.com/office/2006/metadata/properties" xmlns:ns2="18731d77-1113-4165-936d-fc3759d207e2" xmlns:ns3="240ce95c-2952-462f-a10f-0ce3b7f7616a" targetNamespace="http://schemas.microsoft.com/office/2006/metadata/properties" ma:root="true" ma:fieldsID="1c1c02fd9ef34f1670e865485e0ac4f7" ns2:_="" ns3:_="">
    <xsd:import namespace="18731d77-1113-4165-936d-fc3759d207e2"/>
    <xsd:import namespace="240ce95c-2952-462f-a10f-0ce3b7f7616a"/>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731d77-1113-4165-936d-fc3759d207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9a2263c6-9e80-4c00-8d8d-99554230c648"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40ce95c-2952-462f-a10f-0ce3b7f7616a"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f46479b-ea9c-4fc2-bc8c-748a9bdd5675}" ma:internalName="TaxCatchAll" ma:showField="CatchAllData" ma:web="240ce95c-2952-462f-a10f-0ce3b7f7616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18731d77-1113-4165-936d-fc3759d207e2">
      <Terms xmlns="http://schemas.microsoft.com/office/infopath/2007/PartnerControls"/>
    </lcf76f155ced4ddcb4097134ff3c332f>
    <TaxCatchAll xmlns="240ce95c-2952-462f-a10f-0ce3b7f7616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F510308-8FB0-4233-949B-0654BE60F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8731d77-1113-4165-936d-fc3759d207e2"/>
    <ds:schemaRef ds:uri="240ce95c-2952-462f-a10f-0ce3b7f761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D717C39-1D3B-4C7C-9CC2-41730AC5BA10}">
  <ds:schemaRefs>
    <ds:schemaRef ds:uri="http://schemas.microsoft.com/office/2006/metadata/properties"/>
    <ds:schemaRef ds:uri="http://schemas.microsoft.com/office/infopath/2007/PartnerControls"/>
    <ds:schemaRef ds:uri="http://schemas.microsoft.com/office/2006/documentManagement/types"/>
    <ds:schemaRef ds:uri="18731d77-1113-4165-936d-fc3759d207e2"/>
    <ds:schemaRef ds:uri="http://purl.org/dc/terms/"/>
    <ds:schemaRef ds:uri="http://schemas.openxmlformats.org/package/2006/metadata/core-properties"/>
    <ds:schemaRef ds:uri="http://purl.org/dc/dcmitype/"/>
    <ds:schemaRef ds:uri="240ce95c-2952-462f-a10f-0ce3b7f7616a"/>
    <ds:schemaRef ds:uri="http://www.w3.org/XML/1998/namespace"/>
    <ds:schemaRef ds:uri="http://purl.org/dc/elements/1.1/"/>
  </ds:schemaRefs>
</ds:datastoreItem>
</file>

<file path=customXml/itemProps3.xml><?xml version="1.0" encoding="utf-8"?>
<ds:datastoreItem xmlns:ds="http://schemas.openxmlformats.org/officeDocument/2006/customXml" ds:itemID="{1A307D57-B537-4ADB-AD22-10AC2763052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2023 Graphs (SW1)</vt:lpstr>
      <vt:lpstr>Explanatary notes</vt:lpstr>
      <vt:lpstr>Tab A</vt:lpstr>
      <vt:lpstr>Tab B</vt:lpstr>
      <vt:lpstr>Tab C</vt:lpstr>
      <vt:lpstr>Tab D</vt:lpstr>
      <vt:lpstr>Sheet1</vt:lpstr>
      <vt:lpstr>2023 Graphs (M-235-S)</vt:lpstr>
      <vt:lpstr>2023 Graphs (M-000-S)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James Colthurst</dc:creator>
  <cp:keywords/>
  <dc:description/>
  <cp:lastModifiedBy>Laura Foley</cp:lastModifiedBy>
  <cp:revision/>
  <dcterms:created xsi:type="dcterms:W3CDTF">2024-03-19T14:49:29Z</dcterms:created>
  <dcterms:modified xsi:type="dcterms:W3CDTF">2025-05-01T11:02:29Z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0x010100698E0690E940C348BE99E933CD1EFEF9</vt:lpwstr>
  </property>
  <property fmtid="{D5CDD505-2E9C-101B-9397-08002B2CF9AE}" pid="3" name="CaseNumber">
    <vt:lpwstr>CI001947</vt:lpwstr>
  </property>
  <property fmtid="{D5CDD505-2E9C-101B-9397-08002B2CF9AE}" pid="4" name="DocumentTitle">
    <vt:lpwstr>Trended Data for M235S, SWDP1, SW1</vt:lpwstr>
  </property>
  <property fmtid="{D5CDD505-2E9C-101B-9397-08002B2CF9AE}" pid="5" name="MediaServiceImageTags">
    <vt:lpwstr/>
  </property>
</Properties>
</file>