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2.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3.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Ex1.xml" ContentType="application/vnd.ms-office.chartex+xml"/>
  <Override PartName="/xl/charts/style11.xml" ContentType="application/vnd.ms-office.chartstyle+xml"/>
  <Override PartName="/xl/charts/colors11.xml" ContentType="application/vnd.ms-office.chartcolorstyle+xml"/>
  <Override PartName="/xl/charts/chartEx2.xml" ContentType="application/vnd.ms-office.chartex+xml"/>
  <Override PartName="/xl/charts/style12.xml" ContentType="application/vnd.ms-office.chartstyle+xml"/>
  <Override PartName="/xl/charts/colors12.xml" ContentType="application/vnd.ms-office.chartcolorstyle+xml"/>
  <Override PartName="/xl/charts/chartEx3.xml" ContentType="application/vnd.ms-office.chartex+xml"/>
  <Override PartName="/xl/charts/style13.xml" ContentType="application/vnd.ms-office.chartstyle+xml"/>
  <Override PartName="/xl/charts/colors13.xml" ContentType="application/vnd.ms-office.chartcolorstyle+xml"/>
  <Override PartName="/xl/drawings/drawing4.xml" ContentType="application/vnd.openxmlformats-officedocument.drawing+xml"/>
  <Override PartName="/xl/charts/chart11.xml" ContentType="application/vnd.openxmlformats-officedocument.drawingml.chart+xml"/>
  <Override PartName="/xl/charts/style14.xml" ContentType="application/vnd.ms-office.chartstyle+xml"/>
  <Override PartName="/xl/charts/colors14.xml" ContentType="application/vnd.ms-office.chartcolorstyle+xml"/>
  <Override PartName="/xl/charts/chart12.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5.xml" ContentType="application/vnd.openxmlformats-officedocument.drawing+xml"/>
  <Override PartName="/xl/charts/chart13.xml" ContentType="application/vnd.openxmlformats-officedocument.drawingml.chart+xml"/>
  <Override PartName="/xl/charts/style16.xml" ContentType="application/vnd.ms-office.chartstyle+xml"/>
  <Override PartName="/xl/charts/colors16.xml" ContentType="application/vnd.ms-office.chartcolorstyle+xml"/>
  <Override PartName="/xl/charts/chart14.xml" ContentType="application/vnd.openxmlformats-officedocument.drawingml.chart+xml"/>
  <Override PartName="/xl/charts/style17.xml" ContentType="application/vnd.ms-office.chartstyle+xml"/>
  <Override PartName="/xl/charts/colors17.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coxa\Documents\"/>
    </mc:Choice>
  </mc:AlternateContent>
  <xr:revisionPtr revIDLastSave="0" documentId="8_{6E708532-3B78-4467-B721-E05380498AE2}" xr6:coauthVersionLast="47" xr6:coauthVersionMax="47" xr10:uidLastSave="{00000000-0000-0000-0000-000000000000}"/>
  <bookViews>
    <workbookView xWindow="-120" yWindow="-120" windowWidth="29040" windowHeight="15720" firstSheet="1" activeTab="3" xr2:uid="{74391826-619F-4C0A-8757-0A20A68AA31F}"/>
  </bookViews>
  <sheets>
    <sheet name="2023 Graphs (SW1)" sheetId="5" state="hidden" r:id="rId1"/>
    <sheet name="Explanatary notes" sheetId="8" r:id="rId2"/>
    <sheet name="Tab A" sheetId="9" r:id="rId3"/>
    <sheet name="Tab B" sheetId="7" r:id="rId4"/>
    <sheet name="Sheet1" sheetId="6" state="hidden" r:id="rId5"/>
    <sheet name="2023 Graphs (M-235-S)" sheetId="2" state="hidden" r:id="rId6"/>
    <sheet name="2023 Graphs (M-000-S)" sheetId="3" state="hidden" r:id="rId7"/>
  </sheets>
  <definedNames>
    <definedName name="_xlnm._FilterDatabase" localSheetId="4" hidden="1">Sheet1!$F$2:$F$47</definedName>
    <definedName name="_xlchart.v1.0" hidden="1">Sheet1!$F$3:$F$38</definedName>
    <definedName name="_xlchart.v1.1" hidden="1">Sheet1!$S$10:$S$35</definedName>
    <definedName name="_xlchart.v1.2" hidden="1">Sheet1!$S$10:$S$35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6" i="7" l="1"/>
  <c r="BA56" i="7"/>
  <c r="C55" i="7"/>
  <c r="C54" i="7"/>
  <c r="C53" i="7"/>
  <c r="C52" i="7"/>
  <c r="C25" i="9"/>
  <c r="BA53" i="7"/>
  <c r="BA52" i="7"/>
  <c r="BA55" i="7" s="1"/>
  <c r="O53" i="7"/>
  <c r="O52" i="7"/>
  <c r="C24" i="9"/>
  <c r="C23" i="9"/>
  <c r="C22" i="9"/>
  <c r="AN53" i="7"/>
  <c r="AN54" i="7" s="1"/>
  <c r="AN52" i="7"/>
  <c r="AA53" i="7"/>
  <c r="AA52" i="7"/>
  <c r="AA55" i="7" s="1"/>
  <c r="I41" i="6"/>
  <c r="B39" i="6"/>
  <c r="B40" i="6" s="1"/>
  <c r="D48" i="6" s="1"/>
  <c r="D47" i="6"/>
  <c r="B38" i="6"/>
  <c r="BA54" i="7" l="1"/>
  <c r="AN55" i="7"/>
  <c r="AA54" i="7"/>
  <c r="O54" i="7"/>
  <c r="O55" i="7"/>
  <c r="B41" i="6"/>
</calcChain>
</file>

<file path=xl/sharedStrings.xml><?xml version="1.0" encoding="utf-8"?>
<sst xmlns="http://schemas.openxmlformats.org/spreadsheetml/2006/main" count="146" uniqueCount="70">
  <si>
    <r>
      <t xml:space="preserve">BOD (2023)
</t>
    </r>
    <r>
      <rPr>
        <i/>
        <sz val="11"/>
        <color rgb="FFFF0000"/>
        <rFont val="Aptos Narrow"/>
        <family val="2"/>
        <scheme val="minor"/>
      </rPr>
      <t>Limit 40 mg/l</t>
    </r>
  </si>
  <si>
    <r>
      <t xml:space="preserve">SS (2023)
</t>
    </r>
    <r>
      <rPr>
        <i/>
        <sz val="11"/>
        <color rgb="FFFF0000"/>
        <rFont val="Aptos Narrow"/>
        <family val="2"/>
        <scheme val="minor"/>
      </rPr>
      <t>Limit 50 mg/l</t>
    </r>
  </si>
  <si>
    <r>
      <t xml:space="preserve">Total Ammonia (2023)
</t>
    </r>
    <r>
      <rPr>
        <i/>
        <sz val="11"/>
        <color rgb="FFFF0000"/>
        <rFont val="Aptos Narrow"/>
        <family val="2"/>
        <scheme val="minor"/>
      </rPr>
      <t>Limit 10 mg/l</t>
    </r>
  </si>
  <si>
    <r>
      <t xml:space="preserve">Ortho-P (2023)
</t>
    </r>
    <r>
      <rPr>
        <i/>
        <sz val="11"/>
        <color rgb="FFFF0000"/>
        <rFont val="Aptos Narrow"/>
        <family val="2"/>
        <scheme val="minor"/>
      </rPr>
      <t>Limit 2 mg/l</t>
    </r>
  </si>
  <si>
    <t>Month</t>
  </si>
  <si>
    <t>Jan</t>
  </si>
  <si>
    <t>SW1</t>
  </si>
  <si>
    <t>Feb</t>
  </si>
  <si>
    <t>Mar</t>
  </si>
  <si>
    <t>Apr</t>
  </si>
  <si>
    <t>May</t>
  </si>
  <si>
    <t>Jun</t>
  </si>
  <si>
    <t>Conductivity requested but not required in Licence so data not available (Ref. C.2.2)</t>
  </si>
  <si>
    <t>Jul</t>
  </si>
  <si>
    <t>Aug</t>
  </si>
  <si>
    <t>Sep</t>
  </si>
  <si>
    <t>Oct</t>
  </si>
  <si>
    <t>Nov</t>
  </si>
  <si>
    <t>Dec</t>
  </si>
  <si>
    <t>Frequency of collection</t>
  </si>
  <si>
    <t>Sampling period</t>
  </si>
  <si>
    <t>COD mg/L</t>
  </si>
  <si>
    <t>suspended solids</t>
  </si>
  <si>
    <t>Weekly</t>
  </si>
  <si>
    <t>Median</t>
  </si>
  <si>
    <t>Stdev</t>
  </si>
  <si>
    <t>2 x Stdev</t>
  </si>
  <si>
    <t>Median + (2 x Stdev)</t>
  </si>
  <si>
    <t>Week number</t>
  </si>
  <si>
    <t>TOC mg/L - raw data</t>
  </si>
  <si>
    <t>TOC mg/L</t>
  </si>
  <si>
    <t>Removed outliers</t>
  </si>
  <si>
    <t>Complete dataset</t>
  </si>
  <si>
    <t>Data</t>
  </si>
  <si>
    <t xml:space="preserve">Mean </t>
  </si>
  <si>
    <t>Mean +2stdev</t>
  </si>
  <si>
    <t>Mean +2SD</t>
  </si>
  <si>
    <t>No outliers</t>
  </si>
  <si>
    <t>Result 1</t>
  </si>
  <si>
    <t>Total no outliers</t>
  </si>
  <si>
    <t>Trigger level</t>
  </si>
  <si>
    <r>
      <t xml:space="preserve">Ammonia (2023)
</t>
    </r>
    <r>
      <rPr>
        <i/>
        <sz val="11"/>
        <color rgb="FFFF0000"/>
        <rFont val="Aptos Narrow"/>
        <family val="2"/>
        <scheme val="minor"/>
      </rPr>
      <t>Limit Trigger</t>
    </r>
  </si>
  <si>
    <r>
      <t xml:space="preserve">Conductivity (2023)
</t>
    </r>
    <r>
      <rPr>
        <i/>
        <sz val="11"/>
        <color rgb="FFFF0000"/>
        <rFont val="Aptos Narrow"/>
        <family val="2"/>
        <scheme val="minor"/>
      </rPr>
      <t>Limit Tigger</t>
    </r>
  </si>
  <si>
    <t>M/235/S</t>
  </si>
  <si>
    <t>Ortho-P, BOD &amp; Suspended Solids requested  but not required in Licence so data not available (Ref. C.2.3)</t>
  </si>
  <si>
    <t>M/000/S (also SWDP1)</t>
  </si>
  <si>
    <t>Ortho-P, BOD &amp; Suspended Solids requested but not required in Licence so data not available (Ref. C.2.2)</t>
  </si>
  <si>
    <t>Standard deviation (Stdev)</t>
  </si>
  <si>
    <t>TOC datapoints removed in iteration 1</t>
  </si>
  <si>
    <t>No datapoints are greater than [median + (2 x SD)], i.e., 10.36 mg/L. This dataset is outlier free.</t>
  </si>
  <si>
    <t>TOC values &gt;26.9 mg/L have been removed from the dataset.</t>
  </si>
  <si>
    <t>TOC values &gt;20.8 mg/L have been removed from the dataset.</t>
  </si>
  <si>
    <t>Trigger level: 
Median + (3 x  Stdev)</t>
  </si>
  <si>
    <t>All TOC values  &gt; 38.5 mg/L shall be removed from the dataset. These values are highlighted red in column C.</t>
  </si>
  <si>
    <t>Iteration # 2</t>
  </si>
  <si>
    <t>Iteration # 3</t>
  </si>
  <si>
    <t>Outlier removal - iteration 2</t>
  </si>
  <si>
    <t>Outlier removal - iteration 3</t>
  </si>
  <si>
    <t>Outlier removal - iteration 4</t>
  </si>
  <si>
    <t>Stdev (as % of the median)</t>
  </si>
  <si>
    <t>Iteration # 4</t>
  </si>
  <si>
    <t>Outlier removal - iteration 5</t>
  </si>
  <si>
    <t xml:space="preserve">TOC datapoints removed </t>
  </si>
  <si>
    <t>Raw dataset/ itermation 1</t>
  </si>
  <si>
    <t>TOC values &gt;18.1 mg/L have been removed from the dataset. 
The outlier removal process may be considered sufficient when the median is similar the EQS/other suitable benchmark and the standard deviation is low. This example has been provided for demonstration purposes.</t>
  </si>
  <si>
    <t>Raw Data/ Iteration # 1</t>
  </si>
  <si>
    <t>Iteration # 5</t>
  </si>
  <si>
    <t>TOC values &gt;38.5 mg/L have been removed from the dataset. After removal of these values, the TOC data is similar to the specific benchmark for this site and the standard deviation is low.  Trigger levels may be computed from this data set. 
Additional iterations of outlier removal have been included for demonstration purposes.</t>
  </si>
  <si>
    <t xml:space="preserve">Tab A: grab sample dateset - example of the outlier assessment for a dataset with no outliers. </t>
  </si>
  <si>
    <t>Tab B: grab sample dateset - example of the outlier removal process and computing trigger levels.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</si>
</sst>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Aptos Narrow"/>
      <family val="2"/>
      <scheme val="minor"/>
    </font>
    <font>
      <b/>
      <sz val="11"/>
      <color theme="1"/>
      <name val="Aptos Narrow"/>
      <family val="2"/>
      <scheme val="minor"/>
    </font>
    <font>
      <i/>
      <sz val="11"/>
      <color rgb="FFFF0000"/>
      <name val="Aptos Narrow"/>
      <family val="2"/>
      <scheme val="minor"/>
    </font>
    <font>
      <i/>
      <sz val="11"/>
      <color theme="1"/>
      <name val="Aptos Narrow"/>
      <family val="2"/>
      <scheme val="minor"/>
    </font>
    <font>
      <sz val="10"/>
      <name val="Arial"/>
      <family val="2"/>
    </font>
    <font>
      <sz val="16"/>
      <color theme="1"/>
      <name val="Cambria"/>
      <family val="1"/>
    </font>
    <font>
      <sz val="11"/>
      <name val="Aptos Narrow"/>
      <family val="2"/>
      <scheme val="minor"/>
    </font>
    <font>
      <b/>
      <sz val="11"/>
      <color rgb="FF00B050"/>
      <name val="Aptos Narrow"/>
      <family val="2"/>
      <scheme val="minor"/>
    </font>
    <font>
      <b/>
      <sz val="14"/>
      <color theme="1"/>
      <name val="Aptos Narrow"/>
      <family val="2"/>
      <scheme val="minor"/>
    </font>
    <font>
      <sz val="12"/>
      <color theme="1"/>
      <name val="Calibri"/>
      <family val="2"/>
    </font>
    <font>
      <b/>
      <u/>
      <sz val="11"/>
      <color theme="1"/>
      <name val="Aptos Narrow"/>
      <family val="2"/>
      <scheme val="minor"/>
    </font>
  </fonts>
  <fills count="5">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rgb="FF83CCEB"/>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4" fillId="0" borderId="0"/>
  </cellStyleXfs>
  <cellXfs count="49">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0" fillId="0" borderId="3" xfId="0" applyBorder="1" applyAlignment="1">
      <alignment horizontal="center" vertical="center"/>
    </xf>
    <xf numFmtId="0" fontId="0" fillId="0" borderId="1" xfId="0" applyBorder="1" applyAlignment="1">
      <alignment horizontal="center" vertical="center"/>
    </xf>
    <xf numFmtId="0" fontId="3" fillId="0" borderId="0" xfId="0" applyFont="1"/>
    <xf numFmtId="0" fontId="2" fillId="0" borderId="0" xfId="0" applyFont="1"/>
    <xf numFmtId="0" fontId="0" fillId="0" borderId="0" xfId="0" applyAlignment="1">
      <alignment horizontal="center" vertical="center"/>
    </xf>
    <xf numFmtId="0" fontId="0" fillId="2" borderId="1" xfId="0" applyFill="1" applyBorder="1" applyAlignment="1">
      <alignment horizontal="center" vertical="center"/>
    </xf>
    <xf numFmtId="0" fontId="0" fillId="0" borderId="1" xfId="0" applyBorder="1"/>
    <xf numFmtId="0" fontId="5" fillId="0" borderId="0" xfId="0" applyFont="1" applyAlignment="1">
      <alignment wrapText="1"/>
    </xf>
    <xf numFmtId="0" fontId="1" fillId="0" borderId="0" xfId="0" applyFont="1"/>
    <xf numFmtId="0" fontId="0" fillId="0" borderId="0" xfId="0" applyAlignment="1">
      <alignment horizontal="left"/>
    </xf>
    <xf numFmtId="2" fontId="7" fillId="0" borderId="0" xfId="0" applyNumberFormat="1" applyFont="1"/>
    <xf numFmtId="14" fontId="0" fillId="0" borderId="0" xfId="0" applyNumberFormat="1"/>
    <xf numFmtId="0" fontId="7" fillId="0" borderId="0" xfId="0" applyFont="1"/>
    <xf numFmtId="0" fontId="9" fillId="0" borderId="0" xfId="0" applyFont="1" applyAlignment="1">
      <alignment wrapText="1"/>
    </xf>
    <xf numFmtId="0" fontId="6" fillId="0" borderId="0" xfId="0" applyFont="1"/>
    <xf numFmtId="0" fontId="7" fillId="0" borderId="0" xfId="0" applyFont="1" applyAlignment="1">
      <alignment vertical="top" wrapText="1"/>
    </xf>
    <xf numFmtId="0" fontId="0" fillId="0" borderId="0" xfId="0" applyAlignment="1">
      <alignment wrapText="1"/>
    </xf>
    <xf numFmtId="0" fontId="7" fillId="0" borderId="0" xfId="0" applyFont="1" applyAlignment="1">
      <alignment wrapText="1"/>
    </xf>
    <xf numFmtId="0" fontId="1" fillId="0" borderId="0" xfId="0" applyFont="1" applyAlignment="1">
      <alignment wrapText="1"/>
    </xf>
    <xf numFmtId="0" fontId="0" fillId="0" borderId="1" xfId="0" applyBorder="1" applyAlignment="1">
      <alignment wrapText="1"/>
    </xf>
    <xf numFmtId="0" fontId="1" fillId="0" borderId="1" xfId="0" applyFont="1" applyBorder="1"/>
    <xf numFmtId="0" fontId="1" fillId="0" borderId="1" xfId="0" applyFont="1" applyBorder="1" applyAlignment="1">
      <alignment wrapText="1"/>
    </xf>
    <xf numFmtId="2" fontId="1" fillId="0" borderId="1" xfId="0" applyNumberFormat="1" applyFont="1" applyBorder="1"/>
    <xf numFmtId="9" fontId="1" fillId="0" borderId="1" xfId="0" applyNumberFormat="1" applyFont="1" applyBorder="1" applyAlignment="1">
      <alignment wrapText="1"/>
    </xf>
    <xf numFmtId="164" fontId="1" fillId="0" borderId="1" xfId="0" applyNumberFormat="1" applyFont="1" applyBorder="1"/>
    <xf numFmtId="0" fontId="0" fillId="2" borderId="1" xfId="0" applyFill="1" applyBorder="1" applyAlignment="1">
      <alignment wrapText="1"/>
    </xf>
    <xf numFmtId="0" fontId="0" fillId="2" borderId="1" xfId="0" applyFill="1" applyBorder="1"/>
    <xf numFmtId="0" fontId="10" fillId="3" borderId="1" xfId="0" applyFont="1" applyFill="1" applyBorder="1" applyAlignment="1">
      <alignment wrapText="1"/>
    </xf>
    <xf numFmtId="0" fontId="7" fillId="0" borderId="0" xfId="0" applyFont="1" applyAlignment="1">
      <alignment vertical="top"/>
    </xf>
    <xf numFmtId="1" fontId="1" fillId="3" borderId="1" xfId="0" applyNumberFormat="1" applyFont="1" applyFill="1" applyBorder="1"/>
    <xf numFmtId="0" fontId="10" fillId="4" borderId="1" xfId="0" applyFont="1" applyFill="1" applyBorder="1" applyAlignment="1">
      <alignment wrapText="1"/>
    </xf>
    <xf numFmtId="1" fontId="1" fillId="4" borderId="1" xfId="0" applyNumberFormat="1" applyFont="1" applyFill="1" applyBorder="1" applyAlignment="1">
      <alignment wrapText="1"/>
    </xf>
    <xf numFmtId="0" fontId="7" fillId="0" borderId="0" xfId="0" applyFont="1" applyAlignment="1">
      <alignment horizontal="left" vertical="top" wrapText="1"/>
    </xf>
    <xf numFmtId="0" fontId="7" fillId="0" borderId="1" xfId="0" applyFont="1" applyBorder="1" applyAlignment="1">
      <alignment horizontal="left" wrapText="1"/>
    </xf>
    <xf numFmtId="0" fontId="7" fillId="0" borderId="1" xfId="0" applyFont="1" applyBorder="1" applyAlignment="1">
      <alignment horizontal="left" vertical="top" wrapText="1"/>
    </xf>
    <xf numFmtId="0" fontId="8" fillId="0" borderId="4" xfId="0" applyFont="1" applyBorder="1" applyAlignment="1">
      <alignment horizontal="center"/>
    </xf>
    <xf numFmtId="0" fontId="8" fillId="0" borderId="5" xfId="0" applyFont="1" applyBorder="1" applyAlignment="1">
      <alignment horizontal="center"/>
    </xf>
    <xf numFmtId="0" fontId="8" fillId="0" borderId="6" xfId="0" applyFont="1" applyBorder="1" applyAlignment="1">
      <alignment horizontal="center"/>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7" fillId="0" borderId="10" xfId="0" applyFont="1" applyBorder="1" applyAlignment="1">
      <alignment horizontal="left" vertical="top" wrapText="1"/>
    </xf>
    <xf numFmtId="0" fontId="7" fillId="0" borderId="11" xfId="0" applyFont="1" applyBorder="1" applyAlignment="1">
      <alignment horizontal="left" vertical="top" wrapText="1"/>
    </xf>
    <xf numFmtId="0" fontId="7" fillId="0" borderId="12" xfId="0" applyFont="1" applyBorder="1" applyAlignment="1">
      <alignment horizontal="left" vertical="top" wrapText="1"/>
    </xf>
    <xf numFmtId="0" fontId="7" fillId="0" borderId="13" xfId="0" applyFont="1" applyBorder="1" applyAlignment="1">
      <alignment horizontal="left" vertical="top" wrapText="1"/>
    </xf>
    <xf numFmtId="0" fontId="7" fillId="0" borderId="14" xfId="0" applyFont="1" applyBorder="1" applyAlignment="1">
      <alignment horizontal="left" vertical="top" wrapText="1"/>
    </xf>
  </cellXfs>
  <cellStyles count="2">
    <cellStyle name="Normal" xfId="0" builtinId="0"/>
    <cellStyle name="Normal 2" xfId="1" xr:uid="{FDED7D8A-35E8-4B67-941A-029E5B18ED53}"/>
  </cellStyles>
  <dxfs count="1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83CCEB"/>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2.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3.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4.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Ex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Ex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Ex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IE"/>
              <a:t>Line</a:t>
            </a:r>
            <a:r>
              <a:rPr lang="en-IE" baseline="0"/>
              <a:t> Graph showing BOD at SW1 Discharge vs Limit (40 mg/l)</a:t>
            </a:r>
            <a:endParaRPr lang="en-I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IE"/>
        </a:p>
      </c:txPr>
    </c:title>
    <c:autoTitleDeleted val="0"/>
    <c:plotArea>
      <c:layout/>
      <c:lineChart>
        <c:grouping val="standard"/>
        <c:varyColors val="0"/>
        <c:ser>
          <c:idx val="0"/>
          <c:order val="0"/>
          <c:spPr>
            <a:ln w="28575" cap="rnd">
              <a:solidFill>
                <a:schemeClr val="accent1"/>
              </a:solidFill>
              <a:round/>
            </a:ln>
            <a:effectLst/>
          </c:spPr>
          <c:marker>
            <c:symbol val="none"/>
          </c:marker>
          <c:trendline>
            <c:spPr>
              <a:ln w="19050" cap="rnd">
                <a:solidFill>
                  <a:srgbClr val="FF0000"/>
                </a:solidFill>
                <a:prstDash val="dash"/>
              </a:ln>
              <a:effectLst/>
            </c:spPr>
            <c:trendlineType val="linear"/>
            <c:dispRSqr val="0"/>
            <c:dispEq val="0"/>
          </c:trendline>
          <c:val>
            <c:numRef>
              <c:f>'2023 Graphs (SW1)'!$A$2:$A$53</c:f>
              <c:numCache>
                <c:formatCode>General</c:formatCode>
                <c:ptCount val="52"/>
                <c:pt idx="0">
                  <c:v>22.1</c:v>
                </c:pt>
                <c:pt idx="1">
                  <c:v>24.4</c:v>
                </c:pt>
                <c:pt idx="2">
                  <c:v>26.2</c:v>
                </c:pt>
                <c:pt idx="3">
                  <c:v>27.6</c:v>
                </c:pt>
                <c:pt idx="4">
                  <c:v>17</c:v>
                </c:pt>
                <c:pt idx="5">
                  <c:v>20.5</c:v>
                </c:pt>
                <c:pt idx="6">
                  <c:v>14.5</c:v>
                </c:pt>
                <c:pt idx="7">
                  <c:v>17.399999999999999</c:v>
                </c:pt>
                <c:pt idx="8">
                  <c:v>16.5</c:v>
                </c:pt>
                <c:pt idx="9">
                  <c:v>21.9</c:v>
                </c:pt>
                <c:pt idx="10">
                  <c:v>26.5</c:v>
                </c:pt>
                <c:pt idx="11">
                  <c:v>18.5</c:v>
                </c:pt>
                <c:pt idx="12">
                  <c:v>16.2</c:v>
                </c:pt>
                <c:pt idx="13">
                  <c:v>28.2</c:v>
                </c:pt>
                <c:pt idx="14">
                  <c:v>29.9</c:v>
                </c:pt>
                <c:pt idx="15">
                  <c:v>38.200000000000003</c:v>
                </c:pt>
                <c:pt idx="16">
                  <c:v>31.3</c:v>
                </c:pt>
                <c:pt idx="17">
                  <c:v>36</c:v>
                </c:pt>
                <c:pt idx="18">
                  <c:v>32.799999999999997</c:v>
                </c:pt>
                <c:pt idx="19">
                  <c:v>22.6</c:v>
                </c:pt>
                <c:pt idx="20">
                  <c:v>26.3</c:v>
                </c:pt>
                <c:pt idx="21">
                  <c:v>31.2</c:v>
                </c:pt>
                <c:pt idx="22">
                  <c:v>25.1</c:v>
                </c:pt>
                <c:pt idx="23">
                  <c:v>10</c:v>
                </c:pt>
                <c:pt idx="24">
                  <c:v>32</c:v>
                </c:pt>
                <c:pt idx="25">
                  <c:v>35</c:v>
                </c:pt>
                <c:pt idx="26">
                  <c:v>11.6</c:v>
                </c:pt>
                <c:pt idx="27">
                  <c:v>18.2</c:v>
                </c:pt>
                <c:pt idx="28">
                  <c:v>32.9</c:v>
                </c:pt>
                <c:pt idx="29">
                  <c:v>28.2</c:v>
                </c:pt>
                <c:pt idx="30">
                  <c:v>25.4</c:v>
                </c:pt>
                <c:pt idx="31">
                  <c:v>18.3</c:v>
                </c:pt>
                <c:pt idx="32">
                  <c:v>20.100000000000001</c:v>
                </c:pt>
                <c:pt idx="33">
                  <c:v>15.3</c:v>
                </c:pt>
                <c:pt idx="34">
                  <c:v>20.100000000000001</c:v>
                </c:pt>
                <c:pt idx="35">
                  <c:v>22</c:v>
                </c:pt>
                <c:pt idx="36">
                  <c:v>21</c:v>
                </c:pt>
                <c:pt idx="37">
                  <c:v>23.4</c:v>
                </c:pt>
                <c:pt idx="38">
                  <c:v>16.8</c:v>
                </c:pt>
                <c:pt idx="39">
                  <c:v>38.1</c:v>
                </c:pt>
                <c:pt idx="40">
                  <c:v>38.9</c:v>
                </c:pt>
                <c:pt idx="41">
                  <c:v>29.4</c:v>
                </c:pt>
                <c:pt idx="42">
                  <c:v>22.8</c:v>
                </c:pt>
                <c:pt idx="43">
                  <c:v>25.8</c:v>
                </c:pt>
                <c:pt idx="44">
                  <c:v>26.7</c:v>
                </c:pt>
                <c:pt idx="45">
                  <c:v>24.3</c:v>
                </c:pt>
                <c:pt idx="46">
                  <c:v>30.6</c:v>
                </c:pt>
                <c:pt idx="47">
                  <c:v>28.9</c:v>
                </c:pt>
                <c:pt idx="48">
                  <c:v>30.4</c:v>
                </c:pt>
                <c:pt idx="49">
                  <c:v>28.8</c:v>
                </c:pt>
                <c:pt idx="50">
                  <c:v>33</c:v>
                </c:pt>
                <c:pt idx="51">
                  <c:v>27.1</c:v>
                </c:pt>
              </c:numCache>
            </c:numRef>
          </c:val>
          <c:smooth val="0"/>
          <c:extLst>
            <c:ext xmlns:c16="http://schemas.microsoft.com/office/drawing/2014/chart" uri="{C3380CC4-5D6E-409C-BE32-E72D297353CC}">
              <c16:uniqueId val="{00000001-7400-4B16-ADCE-F0253BD70B0B}"/>
            </c:ext>
          </c:extLst>
        </c:ser>
        <c:dLbls>
          <c:showLegendKey val="0"/>
          <c:showVal val="0"/>
          <c:showCatName val="0"/>
          <c:showSerName val="0"/>
          <c:showPercent val="0"/>
          <c:showBubbleSize val="0"/>
        </c:dLbls>
        <c:smooth val="0"/>
        <c:axId val="210060416"/>
        <c:axId val="210062336"/>
      </c:lineChart>
      <c:catAx>
        <c:axId val="21006041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IE"/>
                  <a:t>Week</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0062336"/>
        <c:crosses val="autoZero"/>
        <c:auto val="1"/>
        <c:lblAlgn val="ctr"/>
        <c:lblOffset val="100"/>
        <c:noMultiLvlLbl val="0"/>
      </c:catAx>
      <c:valAx>
        <c:axId val="210062336"/>
        <c:scaling>
          <c:orientation val="minMax"/>
          <c:max val="4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IE"/>
                  <a:t>BOD (mg/l)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00604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9080927384076991E-2"/>
          <c:y val="0.19554006968641116"/>
          <c:w val="0.8964746281714786"/>
          <c:h val="0.72028679341911528"/>
        </c:manualLayout>
      </c:layout>
      <c:barChart>
        <c:barDir val="col"/>
        <c:grouping val="clustered"/>
        <c:varyColors val="0"/>
        <c:ser>
          <c:idx val="0"/>
          <c:order val="0"/>
          <c:spPr>
            <a:solidFill>
              <a:schemeClr val="accent1"/>
            </a:solidFill>
            <a:ln>
              <a:noFill/>
            </a:ln>
            <a:effectLst/>
          </c:spPr>
          <c:invertIfNegative val="0"/>
          <c:val>
            <c:numRef>
              <c:f>Sheet1!$F$3:$F$38</c:f>
              <c:numCache>
                <c:formatCode>General</c:formatCode>
                <c:ptCount val="36"/>
                <c:pt idx="0">
                  <c:v>0.01</c:v>
                </c:pt>
                <c:pt idx="1">
                  <c:v>0.01</c:v>
                </c:pt>
                <c:pt idx="2">
                  <c:v>0.01</c:v>
                </c:pt>
                <c:pt idx="3">
                  <c:v>0.01</c:v>
                </c:pt>
                <c:pt idx="4">
                  <c:v>0.01</c:v>
                </c:pt>
                <c:pt idx="5">
                  <c:v>0.01</c:v>
                </c:pt>
                <c:pt idx="6">
                  <c:v>0.01</c:v>
                </c:pt>
                <c:pt idx="7">
                  <c:v>0.01</c:v>
                </c:pt>
                <c:pt idx="8">
                  <c:v>0.01</c:v>
                </c:pt>
                <c:pt idx="9">
                  <c:v>0.01</c:v>
                </c:pt>
                <c:pt idx="10">
                  <c:v>0.03</c:v>
                </c:pt>
                <c:pt idx="11">
                  <c:v>0.04</c:v>
                </c:pt>
                <c:pt idx="12">
                  <c:v>0.04</c:v>
                </c:pt>
                <c:pt idx="13">
                  <c:v>0.05</c:v>
                </c:pt>
                <c:pt idx="14">
                  <c:v>0.06</c:v>
                </c:pt>
                <c:pt idx="15">
                  <c:v>0.06</c:v>
                </c:pt>
                <c:pt idx="16">
                  <c:v>7.0000000000000007E-2</c:v>
                </c:pt>
                <c:pt idx="17">
                  <c:v>7.0000000000000007E-2</c:v>
                </c:pt>
                <c:pt idx="18">
                  <c:v>0.08</c:v>
                </c:pt>
                <c:pt idx="19">
                  <c:v>0.09</c:v>
                </c:pt>
                <c:pt idx="20">
                  <c:v>0.09</c:v>
                </c:pt>
                <c:pt idx="21">
                  <c:v>0.09</c:v>
                </c:pt>
                <c:pt idx="22">
                  <c:v>0.1</c:v>
                </c:pt>
                <c:pt idx="23">
                  <c:v>0.1</c:v>
                </c:pt>
                <c:pt idx="24">
                  <c:v>0.1</c:v>
                </c:pt>
                <c:pt idx="25">
                  <c:v>0.11</c:v>
                </c:pt>
                <c:pt idx="26">
                  <c:v>0.23</c:v>
                </c:pt>
                <c:pt idx="27">
                  <c:v>0.31</c:v>
                </c:pt>
                <c:pt idx="28">
                  <c:v>0.37</c:v>
                </c:pt>
                <c:pt idx="29">
                  <c:v>0.43</c:v>
                </c:pt>
                <c:pt idx="30">
                  <c:v>0.5</c:v>
                </c:pt>
                <c:pt idx="31">
                  <c:v>0.61</c:v>
                </c:pt>
                <c:pt idx="32">
                  <c:v>0.68</c:v>
                </c:pt>
                <c:pt idx="33">
                  <c:v>0.7</c:v>
                </c:pt>
                <c:pt idx="34">
                  <c:v>1.08</c:v>
                </c:pt>
                <c:pt idx="35">
                  <c:v>1.23</c:v>
                </c:pt>
              </c:numCache>
            </c:numRef>
          </c:val>
          <c:extLst>
            <c:ext xmlns:c16="http://schemas.microsoft.com/office/drawing/2014/chart" uri="{C3380CC4-5D6E-409C-BE32-E72D297353CC}">
              <c16:uniqueId val="{00000000-4A03-4B25-9ACE-97F606EA8A31}"/>
            </c:ext>
          </c:extLst>
        </c:ser>
        <c:dLbls>
          <c:showLegendKey val="0"/>
          <c:showVal val="0"/>
          <c:showCatName val="0"/>
          <c:showSerName val="0"/>
          <c:showPercent val="0"/>
          <c:showBubbleSize val="0"/>
        </c:dLbls>
        <c:gapWidth val="219"/>
        <c:overlap val="-27"/>
        <c:axId val="1073028064"/>
        <c:axId val="1073093248"/>
      </c:barChart>
      <c:catAx>
        <c:axId val="1073028064"/>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73093248"/>
        <c:crosses val="autoZero"/>
        <c:auto val="1"/>
        <c:lblAlgn val="ctr"/>
        <c:lblOffset val="100"/>
        <c:noMultiLvlLbl val="0"/>
      </c:catAx>
      <c:valAx>
        <c:axId val="10730932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7302806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IE"/>
              <a:t>Line</a:t>
            </a:r>
            <a:r>
              <a:rPr lang="en-IE" baseline="0"/>
              <a:t> Graph showing Ammonia at M/235/S Discharge</a:t>
            </a:r>
            <a:endParaRPr lang="en-I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IE"/>
        </a:p>
      </c:txPr>
    </c:title>
    <c:autoTitleDeleted val="0"/>
    <c:plotArea>
      <c:layout/>
      <c:lineChart>
        <c:grouping val="standard"/>
        <c:varyColors val="0"/>
        <c:ser>
          <c:idx val="0"/>
          <c:order val="0"/>
          <c:spPr>
            <a:ln w="28575" cap="rnd">
              <a:solidFill>
                <a:schemeClr val="accent1"/>
              </a:solidFill>
              <a:round/>
            </a:ln>
            <a:effectLst/>
          </c:spPr>
          <c:marker>
            <c:symbol val="none"/>
          </c:marker>
          <c:trendline>
            <c:spPr>
              <a:ln w="19050" cap="rnd">
                <a:solidFill>
                  <a:srgbClr val="FF0000"/>
                </a:solidFill>
                <a:prstDash val="dash"/>
              </a:ln>
              <a:effectLst/>
            </c:spPr>
            <c:trendlineType val="linear"/>
            <c:dispRSqr val="0"/>
            <c:dispEq val="0"/>
          </c:trendline>
          <c:cat>
            <c:strRef>
              <c:f>'2023 Graphs (M-235-S)'!$C$2:$C$13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'2023 Graphs (M-235-S)'!$A$2:$A$13</c:f>
              <c:numCache>
                <c:formatCode>General</c:formatCode>
                <c:ptCount val="12"/>
                <c:pt idx="0">
                  <c:v>0.11</c:v>
                </c:pt>
                <c:pt idx="1">
                  <c:v>0.7</c:v>
                </c:pt>
                <c:pt idx="2">
                  <c:v>0.02</c:v>
                </c:pt>
                <c:pt idx="3">
                  <c:v>1.23</c:v>
                </c:pt>
                <c:pt idx="4">
                  <c:v>0.23</c:v>
                </c:pt>
                <c:pt idx="5">
                  <c:v>0.13</c:v>
                </c:pt>
                <c:pt idx="6">
                  <c:v>1.08</c:v>
                </c:pt>
                <c:pt idx="7">
                  <c:v>0.19</c:v>
                </c:pt>
                <c:pt idx="8">
                  <c:v>0.43</c:v>
                </c:pt>
                <c:pt idx="9">
                  <c:v>0.68</c:v>
                </c:pt>
                <c:pt idx="10">
                  <c:v>0.13</c:v>
                </c:pt>
                <c:pt idx="11">
                  <c:v>0.5</c:v>
                </c:pt>
              </c:numCache>
            </c:numRef>
          </c:val>
          <c:smooth val="0"/>
          <c:extLst>
            <c:ext xmlns:c16="http://schemas.microsoft.com/office/drawing/2014/chart" uri="{C3380CC4-5D6E-409C-BE32-E72D297353CC}">
              <c16:uniqueId val="{00000001-A5B9-4D51-90DC-F196C35139A2}"/>
            </c:ext>
          </c:extLst>
        </c:ser>
        <c:dLbls>
          <c:showLegendKey val="0"/>
          <c:showVal val="0"/>
          <c:showCatName val="0"/>
          <c:showSerName val="0"/>
          <c:showPercent val="0"/>
          <c:showBubbleSize val="0"/>
        </c:dLbls>
        <c:smooth val="0"/>
        <c:axId val="224334208"/>
        <c:axId val="224336128"/>
      </c:lineChart>
      <c:catAx>
        <c:axId val="22433420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IE"/>
                  <a:t>Month</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24336128"/>
        <c:crosses val="autoZero"/>
        <c:auto val="1"/>
        <c:lblAlgn val="ctr"/>
        <c:lblOffset val="100"/>
        <c:noMultiLvlLbl val="0"/>
      </c:catAx>
      <c:valAx>
        <c:axId val="224336128"/>
        <c:scaling>
          <c:orientation val="minMax"/>
          <c:max val="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IE"/>
                  <a:t>Ammonia (mg/l)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243342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IE"/>
              <a:t>Line Graph showing Conductivity at M/235/S Discharge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trendline>
            <c:spPr>
              <a:ln w="19050" cap="rnd">
                <a:solidFill>
                  <a:srgbClr val="FF0000"/>
                </a:solidFill>
                <a:prstDash val="dash"/>
              </a:ln>
              <a:effectLst/>
            </c:spPr>
            <c:trendlineType val="linear"/>
            <c:dispRSqr val="0"/>
            <c:dispEq val="0"/>
          </c:trendline>
          <c:cat>
            <c:strRef>
              <c:f>'2023 Graphs (M-235-S)'!$C$2:$C$13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'2023 Graphs (M-235-S)'!$B$2:$B$13</c:f>
              <c:numCache>
                <c:formatCode>General</c:formatCode>
                <c:ptCount val="12"/>
                <c:pt idx="0">
                  <c:v>420</c:v>
                </c:pt>
                <c:pt idx="1">
                  <c:v>390</c:v>
                </c:pt>
                <c:pt idx="2">
                  <c:v>310</c:v>
                </c:pt>
                <c:pt idx="3">
                  <c:v>610</c:v>
                </c:pt>
                <c:pt idx="4">
                  <c:v>500</c:v>
                </c:pt>
                <c:pt idx="5">
                  <c:v>390</c:v>
                </c:pt>
                <c:pt idx="6">
                  <c:v>380</c:v>
                </c:pt>
                <c:pt idx="7">
                  <c:v>190</c:v>
                </c:pt>
                <c:pt idx="8">
                  <c:v>180</c:v>
                </c:pt>
                <c:pt idx="9">
                  <c:v>200</c:v>
                </c:pt>
                <c:pt idx="10">
                  <c:v>400</c:v>
                </c:pt>
                <c:pt idx="11">
                  <c:v>390</c:v>
                </c:pt>
              </c:numCache>
            </c:numRef>
          </c:val>
          <c:smooth val="0"/>
          <c:extLst>
            <c:ext xmlns:c16="http://schemas.microsoft.com/office/drawing/2014/chart" uri="{C3380CC4-5D6E-409C-BE32-E72D297353CC}">
              <c16:uniqueId val="{00000001-07D8-4247-BB44-E07D453E3E1C}"/>
            </c:ext>
          </c:extLst>
        </c:ser>
        <c:dLbls>
          <c:showLegendKey val="0"/>
          <c:showVal val="0"/>
          <c:showCatName val="0"/>
          <c:showSerName val="0"/>
          <c:showPercent val="0"/>
          <c:showBubbleSize val="0"/>
        </c:dLbls>
        <c:smooth val="0"/>
        <c:axId val="224790400"/>
        <c:axId val="224821248"/>
      </c:lineChart>
      <c:catAx>
        <c:axId val="224790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IE"/>
                  <a:t>Month</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24821248"/>
        <c:crosses val="autoZero"/>
        <c:auto val="1"/>
        <c:lblAlgn val="ctr"/>
        <c:lblOffset val="100"/>
        <c:noMultiLvlLbl val="0"/>
      </c:catAx>
      <c:valAx>
        <c:axId val="224821248"/>
        <c:scaling>
          <c:orientation val="minMax"/>
          <c:max val="100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Conductivity (us/cm)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2479040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IE"/>
              <a:t>Line</a:t>
            </a:r>
            <a:r>
              <a:rPr lang="en-IE" baseline="0"/>
              <a:t> Graph showing Ammonia at M/235/S Discharge</a:t>
            </a:r>
            <a:endParaRPr lang="en-I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IE"/>
        </a:p>
      </c:txPr>
    </c:title>
    <c:autoTitleDeleted val="0"/>
    <c:plotArea>
      <c:layout/>
      <c:lineChart>
        <c:grouping val="standard"/>
        <c:varyColors val="0"/>
        <c:ser>
          <c:idx val="0"/>
          <c:order val="0"/>
          <c:spPr>
            <a:ln w="28575" cap="rnd">
              <a:solidFill>
                <a:schemeClr val="accent1"/>
              </a:solidFill>
              <a:round/>
            </a:ln>
            <a:effectLst/>
          </c:spPr>
          <c:marker>
            <c:symbol val="none"/>
          </c:marker>
          <c:trendline>
            <c:spPr>
              <a:ln w="19050" cap="rnd">
                <a:solidFill>
                  <a:srgbClr val="FF0000"/>
                </a:solidFill>
                <a:prstDash val="dash"/>
              </a:ln>
              <a:effectLst/>
            </c:spPr>
            <c:trendlineType val="linear"/>
            <c:dispRSqr val="0"/>
            <c:dispEq val="0"/>
          </c:trendline>
          <c:cat>
            <c:strRef>
              <c:f>'2023 Graphs (M-000-S)'!$C$2:$C$13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'2023 Graphs (M-000-S)'!$A$2:$A$13</c:f>
              <c:numCache>
                <c:formatCode>General</c:formatCode>
                <c:ptCount val="12"/>
                <c:pt idx="0">
                  <c:v>0.04</c:v>
                </c:pt>
                <c:pt idx="1">
                  <c:v>0.02</c:v>
                </c:pt>
                <c:pt idx="2">
                  <c:v>0.13</c:v>
                </c:pt>
                <c:pt idx="3">
                  <c:v>0.37</c:v>
                </c:pt>
                <c:pt idx="4">
                  <c:v>0.61</c:v>
                </c:pt>
                <c:pt idx="5">
                  <c:v>0.15</c:v>
                </c:pt>
                <c:pt idx="6">
                  <c:v>0.09</c:v>
                </c:pt>
                <c:pt idx="7">
                  <c:v>0.02</c:v>
                </c:pt>
                <c:pt idx="8">
                  <c:v>0.02</c:v>
                </c:pt>
                <c:pt idx="9">
                  <c:v>0.08</c:v>
                </c:pt>
                <c:pt idx="10">
                  <c:v>0.03</c:v>
                </c:pt>
                <c:pt idx="11">
                  <c:v>0.04</c:v>
                </c:pt>
              </c:numCache>
            </c:numRef>
          </c:val>
          <c:smooth val="0"/>
          <c:extLst>
            <c:ext xmlns:c16="http://schemas.microsoft.com/office/drawing/2014/chart" uri="{C3380CC4-5D6E-409C-BE32-E72D297353CC}">
              <c16:uniqueId val="{00000001-28F1-40EB-8411-A2A64246AB9B}"/>
            </c:ext>
          </c:extLst>
        </c:ser>
        <c:dLbls>
          <c:showLegendKey val="0"/>
          <c:showVal val="0"/>
          <c:showCatName val="0"/>
          <c:showSerName val="0"/>
          <c:showPercent val="0"/>
          <c:showBubbleSize val="0"/>
        </c:dLbls>
        <c:smooth val="0"/>
        <c:axId val="224334208"/>
        <c:axId val="224336128"/>
      </c:lineChart>
      <c:catAx>
        <c:axId val="22433420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IE"/>
                  <a:t>Month</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24336128"/>
        <c:crosses val="autoZero"/>
        <c:auto val="1"/>
        <c:lblAlgn val="ctr"/>
        <c:lblOffset val="100"/>
        <c:noMultiLvlLbl val="0"/>
      </c:catAx>
      <c:valAx>
        <c:axId val="224336128"/>
        <c:scaling>
          <c:orientation val="minMax"/>
          <c:max val="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IE"/>
                  <a:t>Ammonia (mg/l)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243342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IE"/>
              <a:t>Line Graph showing Conductivity at M/235/S Discharge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trendline>
            <c:spPr>
              <a:ln w="19050" cap="rnd">
                <a:solidFill>
                  <a:srgbClr val="FF0000"/>
                </a:solidFill>
                <a:prstDash val="dash"/>
              </a:ln>
              <a:effectLst/>
            </c:spPr>
            <c:trendlineType val="linear"/>
            <c:dispRSqr val="0"/>
            <c:dispEq val="0"/>
          </c:trendline>
          <c:cat>
            <c:strRef>
              <c:f>'2023 Graphs (M-000-S)'!$C$2:$C$13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'2023 Graphs (M-000-S)'!$B$2:$B$13</c:f>
              <c:numCache>
                <c:formatCode>General</c:formatCode>
                <c:ptCount val="12"/>
                <c:pt idx="0">
                  <c:v>610</c:v>
                </c:pt>
                <c:pt idx="1">
                  <c:v>380</c:v>
                </c:pt>
                <c:pt idx="2">
                  <c:v>510</c:v>
                </c:pt>
                <c:pt idx="3">
                  <c:v>600</c:v>
                </c:pt>
                <c:pt idx="4">
                  <c:v>700</c:v>
                </c:pt>
                <c:pt idx="5">
                  <c:v>440</c:v>
                </c:pt>
                <c:pt idx="6">
                  <c:v>410</c:v>
                </c:pt>
                <c:pt idx="7">
                  <c:v>180</c:v>
                </c:pt>
                <c:pt idx="8">
                  <c:v>210</c:v>
                </c:pt>
                <c:pt idx="9">
                  <c:v>200</c:v>
                </c:pt>
                <c:pt idx="10">
                  <c:v>400</c:v>
                </c:pt>
                <c:pt idx="11">
                  <c:v>600</c:v>
                </c:pt>
              </c:numCache>
            </c:numRef>
          </c:val>
          <c:smooth val="0"/>
          <c:extLst>
            <c:ext xmlns:c16="http://schemas.microsoft.com/office/drawing/2014/chart" uri="{C3380CC4-5D6E-409C-BE32-E72D297353CC}">
              <c16:uniqueId val="{00000001-BAE6-4EC9-BA81-4F71922C6750}"/>
            </c:ext>
          </c:extLst>
        </c:ser>
        <c:dLbls>
          <c:showLegendKey val="0"/>
          <c:showVal val="0"/>
          <c:showCatName val="0"/>
          <c:showSerName val="0"/>
          <c:showPercent val="0"/>
          <c:showBubbleSize val="0"/>
        </c:dLbls>
        <c:smooth val="0"/>
        <c:axId val="224790400"/>
        <c:axId val="224821248"/>
      </c:lineChart>
      <c:catAx>
        <c:axId val="224790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IE"/>
                  <a:t>Month</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24821248"/>
        <c:crosses val="autoZero"/>
        <c:auto val="1"/>
        <c:lblAlgn val="ctr"/>
        <c:lblOffset val="100"/>
        <c:noMultiLvlLbl val="0"/>
      </c:catAx>
      <c:valAx>
        <c:axId val="224821248"/>
        <c:scaling>
          <c:orientation val="minMax"/>
          <c:max val="100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Conductivity (us/cm)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2479040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IE"/>
              <a:t>Line Graph showing Suspended Solids at SW1 Discharge vs Limit (50 mg/l)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trendline>
            <c:spPr>
              <a:ln w="19050" cap="rnd">
                <a:solidFill>
                  <a:srgbClr val="FF0000"/>
                </a:solidFill>
                <a:prstDash val="dash"/>
              </a:ln>
              <a:effectLst/>
            </c:spPr>
            <c:trendlineType val="linear"/>
            <c:dispRSqr val="0"/>
            <c:dispEq val="0"/>
          </c:trendline>
          <c:val>
            <c:numRef>
              <c:f>'2023 Graphs (SW1)'!$B$2:$B$53</c:f>
              <c:numCache>
                <c:formatCode>General</c:formatCode>
                <c:ptCount val="52"/>
                <c:pt idx="0">
                  <c:v>6</c:v>
                </c:pt>
                <c:pt idx="1">
                  <c:v>5</c:v>
                </c:pt>
                <c:pt idx="2">
                  <c:v>8</c:v>
                </c:pt>
                <c:pt idx="3">
                  <c:v>12</c:v>
                </c:pt>
                <c:pt idx="4">
                  <c:v>10</c:v>
                </c:pt>
                <c:pt idx="5">
                  <c:v>4</c:v>
                </c:pt>
                <c:pt idx="6">
                  <c:v>6</c:v>
                </c:pt>
                <c:pt idx="7">
                  <c:v>10</c:v>
                </c:pt>
                <c:pt idx="8">
                  <c:v>6</c:v>
                </c:pt>
                <c:pt idx="9">
                  <c:v>7</c:v>
                </c:pt>
                <c:pt idx="10">
                  <c:v>22</c:v>
                </c:pt>
                <c:pt idx="11">
                  <c:v>15</c:v>
                </c:pt>
                <c:pt idx="12">
                  <c:v>22</c:v>
                </c:pt>
                <c:pt idx="13">
                  <c:v>18</c:v>
                </c:pt>
                <c:pt idx="14">
                  <c:v>20</c:v>
                </c:pt>
                <c:pt idx="15">
                  <c:v>36</c:v>
                </c:pt>
                <c:pt idx="16">
                  <c:v>35</c:v>
                </c:pt>
                <c:pt idx="17">
                  <c:v>22</c:v>
                </c:pt>
                <c:pt idx="18">
                  <c:v>22</c:v>
                </c:pt>
                <c:pt idx="19">
                  <c:v>18</c:v>
                </c:pt>
                <c:pt idx="20">
                  <c:v>15</c:v>
                </c:pt>
                <c:pt idx="21">
                  <c:v>36</c:v>
                </c:pt>
                <c:pt idx="22">
                  <c:v>12</c:v>
                </c:pt>
                <c:pt idx="23">
                  <c:v>18</c:v>
                </c:pt>
                <c:pt idx="24">
                  <c:v>21</c:v>
                </c:pt>
                <c:pt idx="25">
                  <c:v>39</c:v>
                </c:pt>
                <c:pt idx="26">
                  <c:v>26</c:v>
                </c:pt>
                <c:pt idx="27">
                  <c:v>18</c:v>
                </c:pt>
                <c:pt idx="28">
                  <c:v>32</c:v>
                </c:pt>
                <c:pt idx="29">
                  <c:v>22</c:v>
                </c:pt>
                <c:pt idx="30">
                  <c:v>12</c:v>
                </c:pt>
                <c:pt idx="31">
                  <c:v>18</c:v>
                </c:pt>
                <c:pt idx="32">
                  <c:v>12</c:v>
                </c:pt>
                <c:pt idx="33">
                  <c:v>5</c:v>
                </c:pt>
                <c:pt idx="34">
                  <c:v>31</c:v>
                </c:pt>
                <c:pt idx="35">
                  <c:v>32</c:v>
                </c:pt>
                <c:pt idx="36">
                  <c:v>22</c:v>
                </c:pt>
                <c:pt idx="37">
                  <c:v>18</c:v>
                </c:pt>
                <c:pt idx="38">
                  <c:v>15</c:v>
                </c:pt>
                <c:pt idx="39">
                  <c:v>21</c:v>
                </c:pt>
                <c:pt idx="40">
                  <c:v>20</c:v>
                </c:pt>
                <c:pt idx="41">
                  <c:v>30</c:v>
                </c:pt>
                <c:pt idx="42">
                  <c:v>27</c:v>
                </c:pt>
                <c:pt idx="43">
                  <c:v>28</c:v>
                </c:pt>
                <c:pt idx="44">
                  <c:v>25</c:v>
                </c:pt>
                <c:pt idx="45">
                  <c:v>16</c:v>
                </c:pt>
                <c:pt idx="46">
                  <c:v>16</c:v>
                </c:pt>
                <c:pt idx="47">
                  <c:v>12</c:v>
                </c:pt>
                <c:pt idx="48">
                  <c:v>10</c:v>
                </c:pt>
                <c:pt idx="49">
                  <c:v>15</c:v>
                </c:pt>
                <c:pt idx="50">
                  <c:v>12</c:v>
                </c:pt>
                <c:pt idx="51">
                  <c:v>5</c:v>
                </c:pt>
              </c:numCache>
            </c:numRef>
          </c:val>
          <c:smooth val="0"/>
          <c:extLst>
            <c:ext xmlns:c16="http://schemas.microsoft.com/office/drawing/2014/chart" uri="{C3380CC4-5D6E-409C-BE32-E72D297353CC}">
              <c16:uniqueId val="{00000001-3F58-48F6-9AC4-2A2C6EBE9658}"/>
            </c:ext>
          </c:extLst>
        </c:ser>
        <c:dLbls>
          <c:showLegendKey val="0"/>
          <c:showVal val="0"/>
          <c:showCatName val="0"/>
          <c:showSerName val="0"/>
          <c:showPercent val="0"/>
          <c:showBubbleSize val="0"/>
        </c:dLbls>
        <c:smooth val="0"/>
        <c:axId val="210121472"/>
        <c:axId val="210123392"/>
      </c:lineChart>
      <c:catAx>
        <c:axId val="21012147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IE"/>
                  <a:t>Week</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0123392"/>
        <c:crosses val="autoZero"/>
        <c:auto val="1"/>
        <c:lblAlgn val="ctr"/>
        <c:lblOffset val="100"/>
        <c:noMultiLvlLbl val="0"/>
      </c:catAx>
      <c:valAx>
        <c:axId val="210123392"/>
        <c:scaling>
          <c:orientation val="minMax"/>
          <c:max val="55"/>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IE"/>
                  <a:t>SS (mg/l)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012147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IE"/>
              <a:t>Line Graph showing Total</a:t>
            </a:r>
            <a:r>
              <a:rPr lang="en-IE" baseline="0"/>
              <a:t> Ammonia at SW1 Discharge vs Limit (10 mg/l)</a:t>
            </a:r>
            <a:endParaRPr lang="en-I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IE"/>
        </a:p>
      </c:txPr>
    </c:title>
    <c:autoTitleDeleted val="0"/>
    <c:plotArea>
      <c:layout/>
      <c:lineChart>
        <c:grouping val="standard"/>
        <c:varyColors val="0"/>
        <c:ser>
          <c:idx val="0"/>
          <c:order val="0"/>
          <c:spPr>
            <a:ln w="28575" cap="rnd">
              <a:solidFill>
                <a:schemeClr val="accent1"/>
              </a:solidFill>
              <a:round/>
            </a:ln>
            <a:effectLst/>
          </c:spPr>
          <c:marker>
            <c:symbol val="none"/>
          </c:marker>
          <c:trendline>
            <c:spPr>
              <a:ln w="19050" cap="rnd">
                <a:solidFill>
                  <a:srgbClr val="FF0000"/>
                </a:solidFill>
                <a:prstDash val="dash"/>
              </a:ln>
              <a:effectLst/>
            </c:spPr>
            <c:trendlineType val="linear"/>
            <c:dispRSqr val="0"/>
            <c:dispEq val="0"/>
          </c:trendline>
          <c:cat>
            <c:strRef>
              <c:f>'2023 Graphs (SW1)'!$E$2:$E$13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'2023 Graphs (SW1)'!$C$2:$C$13</c:f>
              <c:numCache>
                <c:formatCode>General</c:formatCode>
                <c:ptCount val="12"/>
                <c:pt idx="0">
                  <c:v>0.02</c:v>
                </c:pt>
                <c:pt idx="1">
                  <c:v>0.02</c:v>
                </c:pt>
                <c:pt idx="2">
                  <c:v>0.02</c:v>
                </c:pt>
                <c:pt idx="3">
                  <c:v>0.02</c:v>
                </c:pt>
                <c:pt idx="4">
                  <c:v>0.19</c:v>
                </c:pt>
                <c:pt idx="5">
                  <c:v>0.15</c:v>
                </c:pt>
                <c:pt idx="6">
                  <c:v>0.14000000000000001</c:v>
                </c:pt>
                <c:pt idx="7">
                  <c:v>0.19</c:v>
                </c:pt>
                <c:pt idx="8">
                  <c:v>0.31</c:v>
                </c:pt>
                <c:pt idx="9">
                  <c:v>0.02</c:v>
                </c:pt>
                <c:pt idx="10">
                  <c:v>0.02</c:v>
                </c:pt>
                <c:pt idx="11">
                  <c:v>0.13</c:v>
                </c:pt>
              </c:numCache>
            </c:numRef>
          </c:val>
          <c:smooth val="0"/>
          <c:extLst>
            <c:ext xmlns:c16="http://schemas.microsoft.com/office/drawing/2014/chart" uri="{C3380CC4-5D6E-409C-BE32-E72D297353CC}">
              <c16:uniqueId val="{00000001-A3CA-458A-A00C-679F6308B0B6}"/>
            </c:ext>
          </c:extLst>
        </c:ser>
        <c:dLbls>
          <c:showLegendKey val="0"/>
          <c:showVal val="0"/>
          <c:showCatName val="0"/>
          <c:showSerName val="0"/>
          <c:showPercent val="0"/>
          <c:showBubbleSize val="0"/>
        </c:dLbls>
        <c:smooth val="0"/>
        <c:axId val="210201216"/>
        <c:axId val="210203392"/>
      </c:lineChart>
      <c:catAx>
        <c:axId val="21020121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IE"/>
                  <a:t>Month</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0203392"/>
        <c:crosses val="autoZero"/>
        <c:auto val="1"/>
        <c:lblAlgn val="ctr"/>
        <c:lblOffset val="100"/>
        <c:noMultiLvlLbl val="0"/>
      </c:catAx>
      <c:valAx>
        <c:axId val="210203392"/>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IE"/>
                  <a:t>Ammonia (mg/l)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02012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IE"/>
              <a:t>Line</a:t>
            </a:r>
            <a:r>
              <a:rPr lang="en-IE" baseline="0"/>
              <a:t> Graph showing Ortho-P at SW1 Discharge vs Limit (2 mg/l)</a:t>
            </a:r>
            <a:endParaRPr lang="en-I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IE"/>
        </a:p>
      </c:txPr>
    </c:title>
    <c:autoTitleDeleted val="0"/>
    <c:plotArea>
      <c:layout/>
      <c:lineChart>
        <c:grouping val="standard"/>
        <c:varyColors val="0"/>
        <c:ser>
          <c:idx val="0"/>
          <c:order val="0"/>
          <c:spPr>
            <a:ln w="28575" cap="rnd">
              <a:solidFill>
                <a:schemeClr val="accent1"/>
              </a:solidFill>
              <a:round/>
            </a:ln>
            <a:effectLst/>
          </c:spPr>
          <c:marker>
            <c:symbol val="none"/>
          </c:marker>
          <c:trendline>
            <c:spPr>
              <a:ln w="19050" cap="rnd">
                <a:solidFill>
                  <a:srgbClr val="FF0000"/>
                </a:solidFill>
                <a:prstDash val="dash"/>
              </a:ln>
              <a:effectLst/>
            </c:spPr>
            <c:trendlineType val="linear"/>
            <c:dispRSqr val="0"/>
            <c:dispEq val="0"/>
          </c:trendline>
          <c:cat>
            <c:strRef>
              <c:f>'2023 Graphs (SW1)'!$E$2:$E$13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'2023 Graphs (SW1)'!$D$2:$D$13</c:f>
              <c:numCache>
                <c:formatCode>General</c:formatCode>
                <c:ptCount val="12"/>
                <c:pt idx="0">
                  <c:v>0.02</c:v>
                </c:pt>
                <c:pt idx="1">
                  <c:v>0.02</c:v>
                </c:pt>
                <c:pt idx="2">
                  <c:v>0.02</c:v>
                </c:pt>
                <c:pt idx="3">
                  <c:v>0.04</c:v>
                </c:pt>
                <c:pt idx="4">
                  <c:v>0.04</c:v>
                </c:pt>
                <c:pt idx="5">
                  <c:v>0.11</c:v>
                </c:pt>
                <c:pt idx="6">
                  <c:v>7.0000000000000007E-2</c:v>
                </c:pt>
                <c:pt idx="7">
                  <c:v>0.02</c:v>
                </c:pt>
                <c:pt idx="8">
                  <c:v>0.02</c:v>
                </c:pt>
                <c:pt idx="9">
                  <c:v>0.02</c:v>
                </c:pt>
                <c:pt idx="10">
                  <c:v>0.03</c:v>
                </c:pt>
                <c:pt idx="11">
                  <c:v>0.08</c:v>
                </c:pt>
              </c:numCache>
            </c:numRef>
          </c:val>
          <c:smooth val="0"/>
          <c:extLst>
            <c:ext xmlns:c16="http://schemas.microsoft.com/office/drawing/2014/chart" uri="{C3380CC4-5D6E-409C-BE32-E72D297353CC}">
              <c16:uniqueId val="{00000001-24B2-4968-A0CE-84305652A82B}"/>
            </c:ext>
          </c:extLst>
        </c:ser>
        <c:dLbls>
          <c:showLegendKey val="0"/>
          <c:showVal val="0"/>
          <c:showCatName val="0"/>
          <c:showSerName val="0"/>
          <c:showPercent val="0"/>
          <c:showBubbleSize val="0"/>
        </c:dLbls>
        <c:smooth val="0"/>
        <c:axId val="210245504"/>
        <c:axId val="210251776"/>
      </c:lineChart>
      <c:catAx>
        <c:axId val="21024550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IE"/>
                  <a:t>Month</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0251776"/>
        <c:crosses val="autoZero"/>
        <c:auto val="1"/>
        <c:lblAlgn val="ctr"/>
        <c:lblOffset val="100"/>
        <c:noMultiLvlLbl val="0"/>
      </c:catAx>
      <c:valAx>
        <c:axId val="210251776"/>
        <c:scaling>
          <c:orientation val="minMax"/>
          <c:max val="0.30000000000000004"/>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Ortho-P (mg/l)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0245504"/>
        <c:crosses val="autoZero"/>
        <c:crossBetween val="between"/>
        <c:majorUnit val="0.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TOC - raw data</a:t>
            </a:r>
          </a:p>
        </c:rich>
      </c:tx>
      <c:layout>
        <c:manualLayout>
          <c:xMode val="edge"/>
          <c:yMode val="edge"/>
          <c:x val="0.46354855643044618"/>
          <c:y val="2.77777777777777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215241781084307"/>
          <c:y val="0.17171296296296298"/>
          <c:w val="0.8281191117858161"/>
          <c:h val="0.62308654126567509"/>
        </c:manualLayout>
      </c:layout>
      <c:scatterChart>
        <c:scatterStyle val="lineMarker"/>
        <c:varyColors val="0"/>
        <c:ser>
          <c:idx val="0"/>
          <c:order val="0"/>
          <c:tx>
            <c:strRef>
              <c:f>'Tab B'!$C$3</c:f>
              <c:strCache>
                <c:ptCount val="1"/>
                <c:pt idx="0">
                  <c:v>TOC mg/L - raw data</c:v>
                </c:pt>
              </c:strCache>
            </c:strRef>
          </c:tx>
          <c:spPr>
            <a:ln w="25400" cap="rnd">
              <a:noFill/>
              <a:round/>
            </a:ln>
            <a:effectLst/>
          </c:spPr>
          <c:marker>
            <c:symbol val="circle"/>
            <c:size val="5"/>
            <c:spPr>
              <a:solidFill>
                <a:schemeClr val="accent1"/>
              </a:solidFill>
              <a:ln w="9525">
                <a:solidFill>
                  <a:schemeClr val="accent1"/>
                </a:solidFill>
              </a:ln>
              <a:effectLst/>
            </c:spPr>
          </c:marker>
          <c:xVal>
            <c:numRef>
              <c:f>'Tab B'!$B$4:$B$51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28</c:v>
                </c:pt>
                <c:pt idx="25">
                  <c:v>30</c:v>
                </c:pt>
                <c:pt idx="26">
                  <c:v>31</c:v>
                </c:pt>
                <c:pt idx="27">
                  <c:v>32</c:v>
                </c:pt>
                <c:pt idx="28">
                  <c:v>33</c:v>
                </c:pt>
                <c:pt idx="29">
                  <c:v>34</c:v>
                </c:pt>
                <c:pt idx="30">
                  <c:v>35</c:v>
                </c:pt>
                <c:pt idx="31">
                  <c:v>36</c:v>
                </c:pt>
                <c:pt idx="32">
                  <c:v>37</c:v>
                </c:pt>
                <c:pt idx="33">
                  <c:v>38</c:v>
                </c:pt>
                <c:pt idx="34">
                  <c:v>39</c:v>
                </c:pt>
                <c:pt idx="35">
                  <c:v>40</c:v>
                </c:pt>
                <c:pt idx="36">
                  <c:v>41</c:v>
                </c:pt>
                <c:pt idx="37">
                  <c:v>42</c:v>
                </c:pt>
                <c:pt idx="38">
                  <c:v>43</c:v>
                </c:pt>
                <c:pt idx="39">
                  <c:v>44</c:v>
                </c:pt>
                <c:pt idx="40">
                  <c:v>45</c:v>
                </c:pt>
                <c:pt idx="41">
                  <c:v>46</c:v>
                </c:pt>
                <c:pt idx="42">
                  <c:v>47</c:v>
                </c:pt>
                <c:pt idx="43">
                  <c:v>48</c:v>
                </c:pt>
                <c:pt idx="44">
                  <c:v>49</c:v>
                </c:pt>
                <c:pt idx="45">
                  <c:v>50</c:v>
                </c:pt>
                <c:pt idx="46">
                  <c:v>51</c:v>
                </c:pt>
                <c:pt idx="47">
                  <c:v>52</c:v>
                </c:pt>
              </c:numCache>
            </c:numRef>
          </c:xVal>
          <c:yVal>
            <c:numRef>
              <c:f>'Tab B'!$C$4:$C$51</c:f>
              <c:numCache>
                <c:formatCode>General</c:formatCode>
                <c:ptCount val="48"/>
                <c:pt idx="0">
                  <c:v>14.2</c:v>
                </c:pt>
                <c:pt idx="1">
                  <c:v>10.9</c:v>
                </c:pt>
                <c:pt idx="2">
                  <c:v>15</c:v>
                </c:pt>
                <c:pt idx="3">
                  <c:v>19.7</c:v>
                </c:pt>
                <c:pt idx="4">
                  <c:v>50</c:v>
                </c:pt>
                <c:pt idx="5">
                  <c:v>11.2</c:v>
                </c:pt>
                <c:pt idx="6">
                  <c:v>8.6</c:v>
                </c:pt>
                <c:pt idx="7">
                  <c:v>13</c:v>
                </c:pt>
                <c:pt idx="8">
                  <c:v>10.7</c:v>
                </c:pt>
                <c:pt idx="9">
                  <c:v>6.1</c:v>
                </c:pt>
                <c:pt idx="10">
                  <c:v>13.4</c:v>
                </c:pt>
                <c:pt idx="11">
                  <c:v>12</c:v>
                </c:pt>
                <c:pt idx="12">
                  <c:v>10.199999999999999</c:v>
                </c:pt>
                <c:pt idx="13">
                  <c:v>9</c:v>
                </c:pt>
                <c:pt idx="14">
                  <c:v>10</c:v>
                </c:pt>
                <c:pt idx="15">
                  <c:v>6.3</c:v>
                </c:pt>
                <c:pt idx="16">
                  <c:v>12</c:v>
                </c:pt>
                <c:pt idx="17">
                  <c:v>9.1999999999999993</c:v>
                </c:pt>
                <c:pt idx="18">
                  <c:v>9.6</c:v>
                </c:pt>
                <c:pt idx="19">
                  <c:v>40</c:v>
                </c:pt>
                <c:pt idx="20">
                  <c:v>7.8</c:v>
                </c:pt>
                <c:pt idx="21">
                  <c:v>21.4</c:v>
                </c:pt>
                <c:pt idx="22">
                  <c:v>7.9</c:v>
                </c:pt>
                <c:pt idx="23">
                  <c:v>12</c:v>
                </c:pt>
                <c:pt idx="24">
                  <c:v>8.8000000000000007</c:v>
                </c:pt>
                <c:pt idx="25">
                  <c:v>10</c:v>
                </c:pt>
                <c:pt idx="26">
                  <c:v>15</c:v>
                </c:pt>
                <c:pt idx="27">
                  <c:v>15</c:v>
                </c:pt>
                <c:pt idx="28">
                  <c:v>10.199999999999999</c:v>
                </c:pt>
                <c:pt idx="29">
                  <c:v>9.6999999999999993</c:v>
                </c:pt>
                <c:pt idx="30">
                  <c:v>20.7</c:v>
                </c:pt>
                <c:pt idx="31">
                  <c:v>11.3</c:v>
                </c:pt>
                <c:pt idx="32">
                  <c:v>12.4</c:v>
                </c:pt>
                <c:pt idx="33">
                  <c:v>12.5</c:v>
                </c:pt>
                <c:pt idx="34">
                  <c:v>15.4</c:v>
                </c:pt>
                <c:pt idx="35">
                  <c:v>13.1</c:v>
                </c:pt>
                <c:pt idx="36">
                  <c:v>17.3</c:v>
                </c:pt>
                <c:pt idx="37">
                  <c:v>25.9</c:v>
                </c:pt>
                <c:pt idx="38">
                  <c:v>9</c:v>
                </c:pt>
                <c:pt idx="39">
                  <c:v>11.7</c:v>
                </c:pt>
                <c:pt idx="40">
                  <c:v>11.7</c:v>
                </c:pt>
                <c:pt idx="41">
                  <c:v>8.3000000000000007</c:v>
                </c:pt>
                <c:pt idx="42">
                  <c:v>28</c:v>
                </c:pt>
                <c:pt idx="43">
                  <c:v>87.2</c:v>
                </c:pt>
                <c:pt idx="44">
                  <c:v>21.1</c:v>
                </c:pt>
                <c:pt idx="45">
                  <c:v>12.3</c:v>
                </c:pt>
                <c:pt idx="46">
                  <c:v>21.4</c:v>
                </c:pt>
                <c:pt idx="47">
                  <c:v>16.399999999999999</c:v>
                </c:pt>
              </c:numCache>
            </c:numRef>
          </c:yVal>
          <c:smooth val="0"/>
          <c:extLst>
            <c:ext xmlns:c16="http://schemas.microsoft.com/office/drawing/2014/chart" uri="{C3380CC4-5D6E-409C-BE32-E72D297353CC}">
              <c16:uniqueId val="{00000000-4DD9-4C21-BC1B-AE4A9F377664}"/>
            </c:ext>
          </c:extLst>
        </c:ser>
        <c:dLbls>
          <c:showLegendKey val="0"/>
          <c:showVal val="0"/>
          <c:showCatName val="0"/>
          <c:showSerName val="0"/>
          <c:showPercent val="0"/>
          <c:showBubbleSize val="0"/>
        </c:dLbls>
        <c:axId val="55400287"/>
        <c:axId val="55398367"/>
      </c:scatterChart>
      <c:valAx>
        <c:axId val="55400287"/>
        <c:scaling>
          <c:orientation val="minMax"/>
          <c:max val="52"/>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IE"/>
                  <a:t>Week</a:t>
                </a:r>
                <a:r>
                  <a:rPr lang="en-IE" baseline="0"/>
                  <a:t> number</a:t>
                </a:r>
                <a:endParaRPr lang="en-IE"/>
              </a:p>
            </c:rich>
          </c:tx>
          <c:layout>
            <c:manualLayout>
              <c:xMode val="edge"/>
              <c:yMode val="edge"/>
              <c:x val="0.42649868766404198"/>
              <c:y val="0.8925692621755614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I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398367"/>
        <c:crosses val="autoZero"/>
        <c:crossBetween val="midCat"/>
        <c:majorUnit val="2"/>
      </c:valAx>
      <c:valAx>
        <c:axId val="55398367"/>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IE"/>
                  <a:t>TOC mg/L </a:t>
                </a:r>
              </a:p>
            </c:rich>
          </c:tx>
          <c:layout>
            <c:manualLayout>
              <c:xMode val="edge"/>
              <c:yMode val="edge"/>
              <c:x val="2.2222222222222223E-2"/>
              <c:y val="0.4183719743365412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400287"/>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TOC -</a:t>
            </a:r>
            <a:r>
              <a:rPr lang="en-US" baseline="0"/>
              <a:t> iteration # 2</a:t>
            </a:r>
            <a:endParaRPr lang="en-US"/>
          </a:p>
        </c:rich>
      </c:tx>
      <c:layout>
        <c:manualLayout>
          <c:xMode val="edge"/>
          <c:yMode val="edge"/>
          <c:x val="0.33782634986421334"/>
          <c:y val="3.702626189067406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'Tab B'!$O$3</c:f>
              <c:strCache>
                <c:ptCount val="1"/>
                <c:pt idx="0">
                  <c:v>TOC mg/L</c:v>
                </c:pt>
              </c:strCache>
            </c:strRef>
          </c:tx>
          <c:spPr>
            <a:ln w="25400" cap="rnd">
              <a:noFill/>
              <a:round/>
            </a:ln>
            <a:effectLst/>
          </c:spPr>
          <c:marker>
            <c:symbol val="circle"/>
            <c:size val="5"/>
            <c:spPr>
              <a:solidFill>
                <a:schemeClr val="accent1"/>
              </a:solidFill>
              <a:ln w="9525">
                <a:solidFill>
                  <a:schemeClr val="accent1"/>
                </a:solidFill>
              </a:ln>
              <a:effectLst/>
            </c:spPr>
          </c:marker>
          <c:xVal>
            <c:numRef>
              <c:f>'Tab B'!$N$4:$N$51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28</c:v>
                </c:pt>
                <c:pt idx="25">
                  <c:v>30</c:v>
                </c:pt>
                <c:pt idx="26">
                  <c:v>31</c:v>
                </c:pt>
                <c:pt idx="27">
                  <c:v>32</c:v>
                </c:pt>
                <c:pt idx="28">
                  <c:v>33</c:v>
                </c:pt>
                <c:pt idx="29">
                  <c:v>34</c:v>
                </c:pt>
                <c:pt idx="30">
                  <c:v>35</c:v>
                </c:pt>
                <c:pt idx="31">
                  <c:v>36</c:v>
                </c:pt>
                <c:pt idx="32">
                  <c:v>37</c:v>
                </c:pt>
                <c:pt idx="33">
                  <c:v>38</c:v>
                </c:pt>
                <c:pt idx="34">
                  <c:v>39</c:v>
                </c:pt>
                <c:pt idx="35">
                  <c:v>40</c:v>
                </c:pt>
                <c:pt idx="36">
                  <c:v>41</c:v>
                </c:pt>
                <c:pt idx="37">
                  <c:v>42</c:v>
                </c:pt>
                <c:pt idx="38">
                  <c:v>43</c:v>
                </c:pt>
                <c:pt idx="39">
                  <c:v>44</c:v>
                </c:pt>
                <c:pt idx="40">
                  <c:v>45</c:v>
                </c:pt>
                <c:pt idx="41">
                  <c:v>46</c:v>
                </c:pt>
                <c:pt idx="42">
                  <c:v>47</c:v>
                </c:pt>
                <c:pt idx="43">
                  <c:v>48</c:v>
                </c:pt>
                <c:pt idx="44">
                  <c:v>49</c:v>
                </c:pt>
                <c:pt idx="45">
                  <c:v>50</c:v>
                </c:pt>
                <c:pt idx="46">
                  <c:v>51</c:v>
                </c:pt>
                <c:pt idx="47">
                  <c:v>52</c:v>
                </c:pt>
              </c:numCache>
            </c:numRef>
          </c:xVal>
          <c:yVal>
            <c:numRef>
              <c:f>'Tab B'!$O$4:$O$51</c:f>
              <c:numCache>
                <c:formatCode>General</c:formatCode>
                <c:ptCount val="48"/>
                <c:pt idx="0">
                  <c:v>14.2</c:v>
                </c:pt>
                <c:pt idx="1">
                  <c:v>10.9</c:v>
                </c:pt>
                <c:pt idx="2">
                  <c:v>15</c:v>
                </c:pt>
                <c:pt idx="3">
                  <c:v>19.7</c:v>
                </c:pt>
                <c:pt idx="5">
                  <c:v>11.2</c:v>
                </c:pt>
                <c:pt idx="6">
                  <c:v>8.6</c:v>
                </c:pt>
                <c:pt idx="7">
                  <c:v>13</c:v>
                </c:pt>
                <c:pt idx="8">
                  <c:v>10.7</c:v>
                </c:pt>
                <c:pt idx="9">
                  <c:v>6.1</c:v>
                </c:pt>
                <c:pt idx="10">
                  <c:v>13.4</c:v>
                </c:pt>
                <c:pt idx="11">
                  <c:v>12</c:v>
                </c:pt>
                <c:pt idx="12">
                  <c:v>10.199999999999999</c:v>
                </c:pt>
                <c:pt idx="13">
                  <c:v>9</c:v>
                </c:pt>
                <c:pt idx="14">
                  <c:v>10</c:v>
                </c:pt>
                <c:pt idx="15">
                  <c:v>6.3</c:v>
                </c:pt>
                <c:pt idx="16">
                  <c:v>12</c:v>
                </c:pt>
                <c:pt idx="17">
                  <c:v>9.1999999999999993</c:v>
                </c:pt>
                <c:pt idx="18">
                  <c:v>9.6</c:v>
                </c:pt>
                <c:pt idx="20">
                  <c:v>7.8</c:v>
                </c:pt>
                <c:pt idx="21">
                  <c:v>21.4</c:v>
                </c:pt>
                <c:pt idx="22">
                  <c:v>7.9</c:v>
                </c:pt>
                <c:pt idx="23">
                  <c:v>12</c:v>
                </c:pt>
                <c:pt idx="24">
                  <c:v>8.8000000000000007</c:v>
                </c:pt>
                <c:pt idx="25">
                  <c:v>10</c:v>
                </c:pt>
                <c:pt idx="26">
                  <c:v>15</c:v>
                </c:pt>
                <c:pt idx="27">
                  <c:v>15</c:v>
                </c:pt>
                <c:pt idx="28">
                  <c:v>10.199999999999999</c:v>
                </c:pt>
                <c:pt idx="29">
                  <c:v>9.6999999999999993</c:v>
                </c:pt>
                <c:pt idx="30">
                  <c:v>20.7</c:v>
                </c:pt>
                <c:pt idx="31">
                  <c:v>11.3</c:v>
                </c:pt>
                <c:pt idx="32">
                  <c:v>12.4</c:v>
                </c:pt>
                <c:pt idx="33">
                  <c:v>12.5</c:v>
                </c:pt>
                <c:pt idx="34">
                  <c:v>15.4</c:v>
                </c:pt>
                <c:pt idx="35">
                  <c:v>13.1</c:v>
                </c:pt>
                <c:pt idx="36">
                  <c:v>17.3</c:v>
                </c:pt>
                <c:pt idx="37">
                  <c:v>25.9</c:v>
                </c:pt>
                <c:pt idx="38">
                  <c:v>9</c:v>
                </c:pt>
                <c:pt idx="39">
                  <c:v>11.7</c:v>
                </c:pt>
                <c:pt idx="40">
                  <c:v>11.7</c:v>
                </c:pt>
                <c:pt idx="41">
                  <c:v>8.3000000000000007</c:v>
                </c:pt>
                <c:pt idx="42">
                  <c:v>28</c:v>
                </c:pt>
                <c:pt idx="44">
                  <c:v>21.1</c:v>
                </c:pt>
                <c:pt idx="45">
                  <c:v>12.3</c:v>
                </c:pt>
                <c:pt idx="46">
                  <c:v>21.4</c:v>
                </c:pt>
                <c:pt idx="47">
                  <c:v>16.399999999999999</c:v>
                </c:pt>
              </c:numCache>
            </c:numRef>
          </c:yVal>
          <c:smooth val="0"/>
          <c:extLst>
            <c:ext xmlns:c16="http://schemas.microsoft.com/office/drawing/2014/chart" uri="{C3380CC4-5D6E-409C-BE32-E72D297353CC}">
              <c16:uniqueId val="{00000000-B603-45F1-A150-7315DCD38625}"/>
            </c:ext>
          </c:extLst>
        </c:ser>
        <c:dLbls>
          <c:showLegendKey val="0"/>
          <c:showVal val="0"/>
          <c:showCatName val="0"/>
          <c:showSerName val="0"/>
          <c:showPercent val="0"/>
          <c:showBubbleSize val="0"/>
        </c:dLbls>
        <c:axId val="55400287"/>
        <c:axId val="55398367"/>
      </c:scatterChart>
      <c:valAx>
        <c:axId val="55400287"/>
        <c:scaling>
          <c:orientation val="minMax"/>
          <c:max val="52"/>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IE"/>
                  <a:t>Week</a:t>
                </a:r>
                <a:r>
                  <a:rPr lang="en-IE" baseline="0"/>
                  <a:t> number</a:t>
                </a:r>
                <a:endParaRPr lang="en-IE"/>
              </a:p>
            </c:rich>
          </c:tx>
          <c:layout>
            <c:manualLayout>
              <c:xMode val="edge"/>
              <c:yMode val="edge"/>
              <c:x val="0.42649868766404198"/>
              <c:y val="0.8925692621755614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I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398367"/>
        <c:crosses val="autoZero"/>
        <c:crossBetween val="midCat"/>
        <c:majorUnit val="2"/>
      </c:valAx>
      <c:valAx>
        <c:axId val="55398367"/>
        <c:scaling>
          <c:orientation val="minMax"/>
          <c:max val="3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IE"/>
                  <a:t>TOC mg/L </a:t>
                </a:r>
              </a:p>
            </c:rich>
          </c:tx>
          <c:layout>
            <c:manualLayout>
              <c:xMode val="edge"/>
              <c:yMode val="edge"/>
              <c:x val="2.2222222222222223E-2"/>
              <c:y val="0.4183719743365412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400287"/>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TOC - iteration # 2</a:t>
            </a:r>
          </a:p>
        </c:rich>
      </c:tx>
      <c:layout>
        <c:manualLayout>
          <c:xMode val="edge"/>
          <c:yMode val="edge"/>
          <c:x val="0.38189693933928748"/>
          <c:y val="2.777787945361519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'Tab B'!$AA$3</c:f>
              <c:strCache>
                <c:ptCount val="1"/>
                <c:pt idx="0">
                  <c:v>TOC mg/L</c:v>
                </c:pt>
              </c:strCache>
            </c:strRef>
          </c:tx>
          <c:spPr>
            <a:ln w="25400" cap="rnd">
              <a:noFill/>
              <a:round/>
            </a:ln>
            <a:effectLst/>
          </c:spPr>
          <c:marker>
            <c:symbol val="circle"/>
            <c:size val="5"/>
            <c:spPr>
              <a:solidFill>
                <a:schemeClr val="accent1"/>
              </a:solidFill>
              <a:ln w="9525">
                <a:solidFill>
                  <a:schemeClr val="accent1"/>
                </a:solidFill>
              </a:ln>
              <a:effectLst/>
            </c:spPr>
          </c:marker>
          <c:xVal>
            <c:numRef>
              <c:f>'Tab B'!$Z$4:$Z$51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28</c:v>
                </c:pt>
                <c:pt idx="25">
                  <c:v>30</c:v>
                </c:pt>
                <c:pt idx="26">
                  <c:v>31</c:v>
                </c:pt>
                <c:pt idx="27">
                  <c:v>32</c:v>
                </c:pt>
                <c:pt idx="28">
                  <c:v>33</c:v>
                </c:pt>
                <c:pt idx="29">
                  <c:v>34</c:v>
                </c:pt>
                <c:pt idx="30">
                  <c:v>35</c:v>
                </c:pt>
                <c:pt idx="31">
                  <c:v>36</c:v>
                </c:pt>
                <c:pt idx="32">
                  <c:v>37</c:v>
                </c:pt>
                <c:pt idx="33">
                  <c:v>38</c:v>
                </c:pt>
                <c:pt idx="34">
                  <c:v>39</c:v>
                </c:pt>
                <c:pt idx="35">
                  <c:v>40</c:v>
                </c:pt>
                <c:pt idx="36">
                  <c:v>41</c:v>
                </c:pt>
                <c:pt idx="37">
                  <c:v>42</c:v>
                </c:pt>
                <c:pt idx="38">
                  <c:v>43</c:v>
                </c:pt>
                <c:pt idx="39">
                  <c:v>44</c:v>
                </c:pt>
                <c:pt idx="40">
                  <c:v>45</c:v>
                </c:pt>
                <c:pt idx="41">
                  <c:v>46</c:v>
                </c:pt>
                <c:pt idx="42">
                  <c:v>47</c:v>
                </c:pt>
                <c:pt idx="43">
                  <c:v>48</c:v>
                </c:pt>
                <c:pt idx="44">
                  <c:v>49</c:v>
                </c:pt>
                <c:pt idx="45">
                  <c:v>50</c:v>
                </c:pt>
                <c:pt idx="46">
                  <c:v>51</c:v>
                </c:pt>
                <c:pt idx="47">
                  <c:v>52</c:v>
                </c:pt>
              </c:numCache>
            </c:numRef>
          </c:xVal>
          <c:yVal>
            <c:numRef>
              <c:f>'Tab B'!$AA$4:$AA$51</c:f>
              <c:numCache>
                <c:formatCode>General</c:formatCode>
                <c:ptCount val="48"/>
                <c:pt idx="0">
                  <c:v>14.2</c:v>
                </c:pt>
                <c:pt idx="1">
                  <c:v>10.9</c:v>
                </c:pt>
                <c:pt idx="2">
                  <c:v>15</c:v>
                </c:pt>
                <c:pt idx="3">
                  <c:v>19.7</c:v>
                </c:pt>
                <c:pt idx="5">
                  <c:v>11.2</c:v>
                </c:pt>
                <c:pt idx="6">
                  <c:v>8.6</c:v>
                </c:pt>
                <c:pt idx="7">
                  <c:v>13</c:v>
                </c:pt>
                <c:pt idx="8">
                  <c:v>10.7</c:v>
                </c:pt>
                <c:pt idx="9">
                  <c:v>6.1</c:v>
                </c:pt>
                <c:pt idx="10">
                  <c:v>13.4</c:v>
                </c:pt>
                <c:pt idx="11">
                  <c:v>12</c:v>
                </c:pt>
                <c:pt idx="12">
                  <c:v>10.199999999999999</c:v>
                </c:pt>
                <c:pt idx="13">
                  <c:v>9</c:v>
                </c:pt>
                <c:pt idx="14">
                  <c:v>10</c:v>
                </c:pt>
                <c:pt idx="15">
                  <c:v>6.3</c:v>
                </c:pt>
                <c:pt idx="16">
                  <c:v>12</c:v>
                </c:pt>
                <c:pt idx="17">
                  <c:v>9.1999999999999993</c:v>
                </c:pt>
                <c:pt idx="18">
                  <c:v>9.6</c:v>
                </c:pt>
                <c:pt idx="20">
                  <c:v>7.8</c:v>
                </c:pt>
                <c:pt idx="21">
                  <c:v>21.4</c:v>
                </c:pt>
                <c:pt idx="22">
                  <c:v>7.9</c:v>
                </c:pt>
                <c:pt idx="23">
                  <c:v>12</c:v>
                </c:pt>
                <c:pt idx="24">
                  <c:v>8.8000000000000007</c:v>
                </c:pt>
                <c:pt idx="25">
                  <c:v>10</c:v>
                </c:pt>
                <c:pt idx="26">
                  <c:v>15</c:v>
                </c:pt>
                <c:pt idx="27">
                  <c:v>15</c:v>
                </c:pt>
                <c:pt idx="28">
                  <c:v>10.199999999999999</c:v>
                </c:pt>
                <c:pt idx="29">
                  <c:v>9.6999999999999993</c:v>
                </c:pt>
                <c:pt idx="30">
                  <c:v>20.7</c:v>
                </c:pt>
                <c:pt idx="31">
                  <c:v>11.3</c:v>
                </c:pt>
                <c:pt idx="32">
                  <c:v>12.4</c:v>
                </c:pt>
                <c:pt idx="33">
                  <c:v>12.5</c:v>
                </c:pt>
                <c:pt idx="34">
                  <c:v>15.4</c:v>
                </c:pt>
                <c:pt idx="35">
                  <c:v>13.1</c:v>
                </c:pt>
                <c:pt idx="36">
                  <c:v>17.3</c:v>
                </c:pt>
                <c:pt idx="37">
                  <c:v>25.9</c:v>
                </c:pt>
                <c:pt idx="38">
                  <c:v>9</c:v>
                </c:pt>
                <c:pt idx="39">
                  <c:v>11.7</c:v>
                </c:pt>
                <c:pt idx="40">
                  <c:v>11.7</c:v>
                </c:pt>
                <c:pt idx="41">
                  <c:v>8.3000000000000007</c:v>
                </c:pt>
                <c:pt idx="44">
                  <c:v>21.1</c:v>
                </c:pt>
                <c:pt idx="45">
                  <c:v>12.3</c:v>
                </c:pt>
                <c:pt idx="46">
                  <c:v>21.4</c:v>
                </c:pt>
                <c:pt idx="47">
                  <c:v>16.399999999999999</c:v>
                </c:pt>
              </c:numCache>
            </c:numRef>
          </c:yVal>
          <c:smooth val="0"/>
          <c:extLst>
            <c:ext xmlns:c16="http://schemas.microsoft.com/office/drawing/2014/chart" uri="{C3380CC4-5D6E-409C-BE32-E72D297353CC}">
              <c16:uniqueId val="{00000000-7471-49DD-B7F9-8B61488A86BD}"/>
            </c:ext>
          </c:extLst>
        </c:ser>
        <c:dLbls>
          <c:showLegendKey val="0"/>
          <c:showVal val="0"/>
          <c:showCatName val="0"/>
          <c:showSerName val="0"/>
          <c:showPercent val="0"/>
          <c:showBubbleSize val="0"/>
        </c:dLbls>
        <c:axId val="55400287"/>
        <c:axId val="55398367"/>
      </c:scatterChart>
      <c:valAx>
        <c:axId val="55400287"/>
        <c:scaling>
          <c:orientation val="minMax"/>
          <c:max val="52"/>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IE"/>
                  <a:t>Week</a:t>
                </a:r>
                <a:r>
                  <a:rPr lang="en-IE" baseline="0"/>
                  <a:t> number</a:t>
                </a:r>
                <a:endParaRPr lang="en-IE"/>
              </a:p>
            </c:rich>
          </c:tx>
          <c:layout>
            <c:manualLayout>
              <c:xMode val="edge"/>
              <c:yMode val="edge"/>
              <c:x val="0.42649868766404198"/>
              <c:y val="0.8925692621755614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I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398367"/>
        <c:crosses val="autoZero"/>
        <c:crossBetween val="midCat"/>
        <c:majorUnit val="2"/>
      </c:valAx>
      <c:valAx>
        <c:axId val="55398367"/>
        <c:scaling>
          <c:orientation val="minMax"/>
          <c:max val="3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IE"/>
                  <a:t>TOC mg/L </a:t>
                </a:r>
              </a:p>
            </c:rich>
          </c:tx>
          <c:layout>
            <c:manualLayout>
              <c:xMode val="edge"/>
              <c:yMode val="edge"/>
              <c:x val="2.2222222222222223E-2"/>
              <c:y val="0.4183719743365412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400287"/>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TOC - iteration # 3</a:t>
            </a:r>
          </a:p>
        </c:rich>
      </c:tx>
      <c:layout>
        <c:manualLayout>
          <c:xMode val="edge"/>
          <c:yMode val="edge"/>
          <c:x val="0.33712023799055274"/>
          <c:y val="5.102097588794120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'Tab B'!$AN$3</c:f>
              <c:strCache>
                <c:ptCount val="1"/>
                <c:pt idx="0">
                  <c:v>TOC mg/L</c:v>
                </c:pt>
              </c:strCache>
            </c:strRef>
          </c:tx>
          <c:spPr>
            <a:ln w="25400" cap="rnd">
              <a:noFill/>
              <a:round/>
            </a:ln>
            <a:effectLst/>
          </c:spPr>
          <c:marker>
            <c:symbol val="circle"/>
            <c:size val="5"/>
            <c:spPr>
              <a:solidFill>
                <a:schemeClr val="accent1"/>
              </a:solidFill>
              <a:ln w="9525">
                <a:solidFill>
                  <a:schemeClr val="accent1"/>
                </a:solidFill>
              </a:ln>
              <a:effectLst/>
            </c:spPr>
          </c:marker>
          <c:xVal>
            <c:numRef>
              <c:f>'Tab B'!$Z$4:$Z$51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28</c:v>
                </c:pt>
                <c:pt idx="25">
                  <c:v>30</c:v>
                </c:pt>
                <c:pt idx="26">
                  <c:v>31</c:v>
                </c:pt>
                <c:pt idx="27">
                  <c:v>32</c:v>
                </c:pt>
                <c:pt idx="28">
                  <c:v>33</c:v>
                </c:pt>
                <c:pt idx="29">
                  <c:v>34</c:v>
                </c:pt>
                <c:pt idx="30">
                  <c:v>35</c:v>
                </c:pt>
                <c:pt idx="31">
                  <c:v>36</c:v>
                </c:pt>
                <c:pt idx="32">
                  <c:v>37</c:v>
                </c:pt>
                <c:pt idx="33">
                  <c:v>38</c:v>
                </c:pt>
                <c:pt idx="34">
                  <c:v>39</c:v>
                </c:pt>
                <c:pt idx="35">
                  <c:v>40</c:v>
                </c:pt>
                <c:pt idx="36">
                  <c:v>41</c:v>
                </c:pt>
                <c:pt idx="37">
                  <c:v>42</c:v>
                </c:pt>
                <c:pt idx="38">
                  <c:v>43</c:v>
                </c:pt>
                <c:pt idx="39">
                  <c:v>44</c:v>
                </c:pt>
                <c:pt idx="40">
                  <c:v>45</c:v>
                </c:pt>
                <c:pt idx="41">
                  <c:v>46</c:v>
                </c:pt>
                <c:pt idx="42">
                  <c:v>47</c:v>
                </c:pt>
                <c:pt idx="43">
                  <c:v>48</c:v>
                </c:pt>
                <c:pt idx="44">
                  <c:v>49</c:v>
                </c:pt>
                <c:pt idx="45">
                  <c:v>50</c:v>
                </c:pt>
                <c:pt idx="46">
                  <c:v>51</c:v>
                </c:pt>
                <c:pt idx="47">
                  <c:v>52</c:v>
                </c:pt>
              </c:numCache>
            </c:numRef>
          </c:xVal>
          <c:yVal>
            <c:numRef>
              <c:f>'Tab B'!$AN$4:$AN$51</c:f>
              <c:numCache>
                <c:formatCode>General</c:formatCode>
                <c:ptCount val="48"/>
                <c:pt idx="0">
                  <c:v>14.2</c:v>
                </c:pt>
                <c:pt idx="1">
                  <c:v>10.9</c:v>
                </c:pt>
                <c:pt idx="2">
                  <c:v>15</c:v>
                </c:pt>
                <c:pt idx="3">
                  <c:v>19.7</c:v>
                </c:pt>
                <c:pt idx="5">
                  <c:v>11.2</c:v>
                </c:pt>
                <c:pt idx="6">
                  <c:v>8.6</c:v>
                </c:pt>
                <c:pt idx="7">
                  <c:v>13</c:v>
                </c:pt>
                <c:pt idx="8">
                  <c:v>10.7</c:v>
                </c:pt>
                <c:pt idx="9">
                  <c:v>6.1</c:v>
                </c:pt>
                <c:pt idx="10">
                  <c:v>13.4</c:v>
                </c:pt>
                <c:pt idx="11">
                  <c:v>12</c:v>
                </c:pt>
                <c:pt idx="12">
                  <c:v>10.199999999999999</c:v>
                </c:pt>
                <c:pt idx="13">
                  <c:v>9</c:v>
                </c:pt>
                <c:pt idx="14">
                  <c:v>10</c:v>
                </c:pt>
                <c:pt idx="15">
                  <c:v>6.3</c:v>
                </c:pt>
                <c:pt idx="16">
                  <c:v>12</c:v>
                </c:pt>
                <c:pt idx="17">
                  <c:v>9.1999999999999993</c:v>
                </c:pt>
                <c:pt idx="18">
                  <c:v>9.6</c:v>
                </c:pt>
                <c:pt idx="20">
                  <c:v>7.8</c:v>
                </c:pt>
                <c:pt idx="22">
                  <c:v>7.9</c:v>
                </c:pt>
                <c:pt idx="23">
                  <c:v>12</c:v>
                </c:pt>
                <c:pt idx="24">
                  <c:v>8.8000000000000007</c:v>
                </c:pt>
                <c:pt idx="25">
                  <c:v>10</c:v>
                </c:pt>
                <c:pt idx="26">
                  <c:v>15</c:v>
                </c:pt>
                <c:pt idx="27">
                  <c:v>15</c:v>
                </c:pt>
                <c:pt idx="28">
                  <c:v>10.199999999999999</c:v>
                </c:pt>
                <c:pt idx="29">
                  <c:v>9.6999999999999993</c:v>
                </c:pt>
                <c:pt idx="30">
                  <c:v>20.7</c:v>
                </c:pt>
                <c:pt idx="31">
                  <c:v>11.3</c:v>
                </c:pt>
                <c:pt idx="32">
                  <c:v>12.4</c:v>
                </c:pt>
                <c:pt idx="33">
                  <c:v>12.5</c:v>
                </c:pt>
                <c:pt idx="34">
                  <c:v>15.4</c:v>
                </c:pt>
                <c:pt idx="35">
                  <c:v>13.1</c:v>
                </c:pt>
                <c:pt idx="36">
                  <c:v>17.3</c:v>
                </c:pt>
                <c:pt idx="38">
                  <c:v>9</c:v>
                </c:pt>
                <c:pt idx="39">
                  <c:v>11.7</c:v>
                </c:pt>
                <c:pt idx="40">
                  <c:v>11.7</c:v>
                </c:pt>
                <c:pt idx="41">
                  <c:v>8.3000000000000007</c:v>
                </c:pt>
                <c:pt idx="45">
                  <c:v>12.3</c:v>
                </c:pt>
                <c:pt idx="47">
                  <c:v>16.399999999999999</c:v>
                </c:pt>
              </c:numCache>
            </c:numRef>
          </c:yVal>
          <c:smooth val="0"/>
          <c:extLst>
            <c:ext xmlns:c16="http://schemas.microsoft.com/office/drawing/2014/chart" uri="{C3380CC4-5D6E-409C-BE32-E72D297353CC}">
              <c16:uniqueId val="{00000000-B167-4D70-BFB0-E8A851919AB8}"/>
            </c:ext>
          </c:extLst>
        </c:ser>
        <c:dLbls>
          <c:showLegendKey val="0"/>
          <c:showVal val="0"/>
          <c:showCatName val="0"/>
          <c:showSerName val="0"/>
          <c:showPercent val="0"/>
          <c:showBubbleSize val="0"/>
        </c:dLbls>
        <c:axId val="55400287"/>
        <c:axId val="55398367"/>
      </c:scatterChart>
      <c:valAx>
        <c:axId val="55400287"/>
        <c:scaling>
          <c:orientation val="minMax"/>
          <c:max val="52"/>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IE"/>
                  <a:t>Week</a:t>
                </a:r>
                <a:r>
                  <a:rPr lang="en-IE" baseline="0"/>
                  <a:t> number</a:t>
                </a:r>
                <a:endParaRPr lang="en-IE"/>
              </a:p>
            </c:rich>
          </c:tx>
          <c:layout>
            <c:manualLayout>
              <c:xMode val="edge"/>
              <c:yMode val="edge"/>
              <c:x val="0.42649868766404198"/>
              <c:y val="0.8925692621755614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I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398367"/>
        <c:crosses val="autoZero"/>
        <c:crossBetween val="midCat"/>
        <c:majorUnit val="2"/>
      </c:valAx>
      <c:valAx>
        <c:axId val="55398367"/>
        <c:scaling>
          <c:orientation val="minMax"/>
          <c:max val="3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IE"/>
                  <a:t>TOC mg/L </a:t>
                </a:r>
              </a:p>
            </c:rich>
          </c:tx>
          <c:layout>
            <c:manualLayout>
              <c:xMode val="edge"/>
              <c:yMode val="edge"/>
              <c:x val="2.2222222222222223E-2"/>
              <c:y val="0.4183719743365412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400287"/>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TOC - iteration # 4</a:t>
            </a:r>
          </a:p>
        </c:rich>
      </c:tx>
      <c:layout>
        <c:manualLayout>
          <c:xMode val="edge"/>
          <c:yMode val="edge"/>
          <c:x val="0.33712023799055274"/>
          <c:y val="5.102097588794120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'Tab B'!$AN$3</c:f>
              <c:strCache>
                <c:ptCount val="1"/>
                <c:pt idx="0">
                  <c:v>TOC mg/L</c:v>
                </c:pt>
              </c:strCache>
            </c:strRef>
          </c:tx>
          <c:spPr>
            <a:ln w="25400" cap="rnd">
              <a:noFill/>
              <a:round/>
            </a:ln>
            <a:effectLst/>
          </c:spPr>
          <c:marker>
            <c:symbol val="circle"/>
            <c:size val="5"/>
            <c:spPr>
              <a:solidFill>
                <a:schemeClr val="accent1"/>
              </a:solidFill>
              <a:ln w="9525">
                <a:solidFill>
                  <a:schemeClr val="accent1"/>
                </a:solidFill>
              </a:ln>
              <a:effectLst/>
            </c:spPr>
          </c:marker>
          <c:xVal>
            <c:numRef>
              <c:f>'Tab B'!$Z$4:$Z$51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28</c:v>
                </c:pt>
                <c:pt idx="25">
                  <c:v>30</c:v>
                </c:pt>
                <c:pt idx="26">
                  <c:v>31</c:v>
                </c:pt>
                <c:pt idx="27">
                  <c:v>32</c:v>
                </c:pt>
                <c:pt idx="28">
                  <c:v>33</c:v>
                </c:pt>
                <c:pt idx="29">
                  <c:v>34</c:v>
                </c:pt>
                <c:pt idx="30">
                  <c:v>35</c:v>
                </c:pt>
                <c:pt idx="31">
                  <c:v>36</c:v>
                </c:pt>
                <c:pt idx="32">
                  <c:v>37</c:v>
                </c:pt>
                <c:pt idx="33">
                  <c:v>38</c:v>
                </c:pt>
                <c:pt idx="34">
                  <c:v>39</c:v>
                </c:pt>
                <c:pt idx="35">
                  <c:v>40</c:v>
                </c:pt>
                <c:pt idx="36">
                  <c:v>41</c:v>
                </c:pt>
                <c:pt idx="37">
                  <c:v>42</c:v>
                </c:pt>
                <c:pt idx="38">
                  <c:v>43</c:v>
                </c:pt>
                <c:pt idx="39">
                  <c:v>44</c:v>
                </c:pt>
                <c:pt idx="40">
                  <c:v>45</c:v>
                </c:pt>
                <c:pt idx="41">
                  <c:v>46</c:v>
                </c:pt>
                <c:pt idx="42">
                  <c:v>47</c:v>
                </c:pt>
                <c:pt idx="43">
                  <c:v>48</c:v>
                </c:pt>
                <c:pt idx="44">
                  <c:v>49</c:v>
                </c:pt>
                <c:pt idx="45">
                  <c:v>50</c:v>
                </c:pt>
                <c:pt idx="46">
                  <c:v>51</c:v>
                </c:pt>
                <c:pt idx="47">
                  <c:v>52</c:v>
                </c:pt>
              </c:numCache>
            </c:numRef>
          </c:xVal>
          <c:yVal>
            <c:numRef>
              <c:f>'Tab B'!$BA$4:$BA$51</c:f>
              <c:numCache>
                <c:formatCode>General</c:formatCode>
                <c:ptCount val="48"/>
                <c:pt idx="0">
                  <c:v>14.2</c:v>
                </c:pt>
                <c:pt idx="1">
                  <c:v>10.9</c:v>
                </c:pt>
                <c:pt idx="2">
                  <c:v>15</c:v>
                </c:pt>
                <c:pt idx="5">
                  <c:v>11.2</c:v>
                </c:pt>
                <c:pt idx="6">
                  <c:v>8.6</c:v>
                </c:pt>
                <c:pt idx="7">
                  <c:v>13</c:v>
                </c:pt>
                <c:pt idx="8">
                  <c:v>10.7</c:v>
                </c:pt>
                <c:pt idx="9">
                  <c:v>6.1</c:v>
                </c:pt>
                <c:pt idx="10">
                  <c:v>13.4</c:v>
                </c:pt>
                <c:pt idx="11">
                  <c:v>12</c:v>
                </c:pt>
                <c:pt idx="12">
                  <c:v>10.199999999999999</c:v>
                </c:pt>
                <c:pt idx="13">
                  <c:v>9</c:v>
                </c:pt>
                <c:pt idx="14">
                  <c:v>10</c:v>
                </c:pt>
                <c:pt idx="15">
                  <c:v>6.3</c:v>
                </c:pt>
                <c:pt idx="16">
                  <c:v>12</c:v>
                </c:pt>
                <c:pt idx="17">
                  <c:v>9.1999999999999993</c:v>
                </c:pt>
                <c:pt idx="18">
                  <c:v>9.6</c:v>
                </c:pt>
                <c:pt idx="20">
                  <c:v>7.8</c:v>
                </c:pt>
                <c:pt idx="22">
                  <c:v>7.9</c:v>
                </c:pt>
                <c:pt idx="23">
                  <c:v>12</c:v>
                </c:pt>
                <c:pt idx="24">
                  <c:v>8.8000000000000007</c:v>
                </c:pt>
                <c:pt idx="25">
                  <c:v>10</c:v>
                </c:pt>
                <c:pt idx="26">
                  <c:v>15</c:v>
                </c:pt>
                <c:pt idx="27">
                  <c:v>15</c:v>
                </c:pt>
                <c:pt idx="28">
                  <c:v>10.199999999999999</c:v>
                </c:pt>
                <c:pt idx="29">
                  <c:v>9.6999999999999993</c:v>
                </c:pt>
                <c:pt idx="31">
                  <c:v>11.3</c:v>
                </c:pt>
                <c:pt idx="32">
                  <c:v>12.4</c:v>
                </c:pt>
                <c:pt idx="33">
                  <c:v>12.5</c:v>
                </c:pt>
                <c:pt idx="34">
                  <c:v>15.4</c:v>
                </c:pt>
                <c:pt idx="35">
                  <c:v>13.1</c:v>
                </c:pt>
                <c:pt idx="36">
                  <c:v>17.3</c:v>
                </c:pt>
                <c:pt idx="38">
                  <c:v>9</c:v>
                </c:pt>
                <c:pt idx="39">
                  <c:v>11.7</c:v>
                </c:pt>
                <c:pt idx="40">
                  <c:v>11.7</c:v>
                </c:pt>
                <c:pt idx="41">
                  <c:v>8.3000000000000007</c:v>
                </c:pt>
                <c:pt idx="45">
                  <c:v>12.3</c:v>
                </c:pt>
                <c:pt idx="47">
                  <c:v>16.399999999999999</c:v>
                </c:pt>
              </c:numCache>
            </c:numRef>
          </c:yVal>
          <c:smooth val="0"/>
          <c:extLst>
            <c:ext xmlns:c16="http://schemas.microsoft.com/office/drawing/2014/chart" uri="{C3380CC4-5D6E-409C-BE32-E72D297353CC}">
              <c16:uniqueId val="{00000000-1BE4-455F-8B3E-71EC21D64A77}"/>
            </c:ext>
          </c:extLst>
        </c:ser>
        <c:dLbls>
          <c:showLegendKey val="0"/>
          <c:showVal val="0"/>
          <c:showCatName val="0"/>
          <c:showSerName val="0"/>
          <c:showPercent val="0"/>
          <c:showBubbleSize val="0"/>
        </c:dLbls>
        <c:axId val="55400287"/>
        <c:axId val="55398367"/>
      </c:scatterChart>
      <c:valAx>
        <c:axId val="55400287"/>
        <c:scaling>
          <c:orientation val="minMax"/>
          <c:max val="52"/>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IE"/>
                  <a:t>Week</a:t>
                </a:r>
                <a:r>
                  <a:rPr lang="en-IE" baseline="0"/>
                  <a:t> number</a:t>
                </a:r>
                <a:endParaRPr lang="en-IE"/>
              </a:p>
            </c:rich>
          </c:tx>
          <c:layout>
            <c:manualLayout>
              <c:xMode val="edge"/>
              <c:yMode val="edge"/>
              <c:x val="0.42649868766404198"/>
              <c:y val="0.8925692621755614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I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398367"/>
        <c:crosses val="autoZero"/>
        <c:crossBetween val="midCat"/>
        <c:majorUnit val="2"/>
      </c:valAx>
      <c:valAx>
        <c:axId val="55398367"/>
        <c:scaling>
          <c:orientation val="minMax"/>
          <c:max val="3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IE"/>
                  <a:t>TOC mg/L </a:t>
                </a:r>
              </a:p>
            </c:rich>
          </c:tx>
          <c:layout>
            <c:manualLayout>
              <c:xMode val="edge"/>
              <c:yMode val="edge"/>
              <c:x val="2.2222222222222223E-2"/>
              <c:y val="0.4183719743365412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400287"/>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numDim type="val">
        <cx:f>_xlchart.v1.0</cx:f>
      </cx:numDim>
    </cx:data>
  </cx:chartData>
  <cx:chart>
    <cx:title pos="t" align="ctr" overlay="0">
      <cx:tx>
        <cx:txData>
          <cx:v>Chart Title</cx:v>
        </cx:txData>
      </cx:tx>
      <cx:txPr>
        <a:bodyPr vertOverflow="overflow" horzOverflow="overflow" wrap="square" lIns="0" tIns="0" rIns="0" bIns="0"/>
        <a:lstStyle/>
        <a:p>
          <a:pPr algn="ctr" rtl="0">
            <a:defRPr sz="1400" b="0" i="0">
              <a:solidFill>
                <a:srgbClr val="7F7F7F"/>
              </a:solidFill>
              <a:latin typeface="Calibri" panose="020F0502020204030204" pitchFamily="34" charset="0"/>
              <a:ea typeface="Calibri" panose="020F0502020204030204" pitchFamily="34" charset="0"/>
              <a:cs typeface="Calibri" panose="020F0502020204030204" pitchFamily="34" charset="0"/>
            </a:defRPr>
          </a:pPr>
          <a:r>
            <a:t>Chart Title</a:t>
          </a:r>
        </a:p>
      </cx:txPr>
    </cx:title>
    <cx:plotArea>
      <cx:plotAreaRegion>
        <cx:series layoutId="boxWhisker" uniqueId="{2D2F578D-A3FA-4034-AB26-EFE0CC405758}">
          <cx:dataId val="0"/>
          <cx:layoutPr>
            <cx:statistics quartileMethod="exclusive"/>
          </cx:layoutPr>
        </cx:series>
      </cx:plotAreaRegion>
      <cx:axis id="0">
        <cx:catScaling gapWidth="0"/>
        <cx:tickLabels/>
        <cx:txPr>
          <a:bodyPr vertOverflow="overflow" horzOverflow="overflow" wrap="square" lIns="0" tIns="0" rIns="0" bIns="0"/>
          <a:lstStyle/>
          <a:p>
            <a:pPr algn="ctr" rtl="0">
              <a:defRPr sz="1200" b="0" i="0">
                <a:solidFill>
                  <a:srgbClr val="000000"/>
                </a:solidFill>
                <a:latin typeface="Calibri" panose="020F0502020204030204" pitchFamily="34" charset="0"/>
                <a:ea typeface="Calibri" panose="020F0502020204030204" pitchFamily="34" charset="0"/>
                <a:cs typeface="Calibri" panose="020F0502020204030204" pitchFamily="34" charset="0"/>
              </a:defRPr>
            </a:pPr>
            <a:endParaRPr/>
          </a:p>
        </cx:txPr>
      </cx:axis>
      <cx:axis id="1">
        <cx:valScaling/>
        <cx:majorGridlines/>
        <cx:tickLabels/>
        <cx:txPr>
          <a:bodyPr vertOverflow="overflow" horzOverflow="overflow" wrap="square" lIns="0" tIns="0" rIns="0" bIns="0"/>
          <a:lstStyle/>
          <a:p>
            <a:pPr algn="ctr" rtl="0">
              <a:defRPr sz="1200" b="0" i="0">
                <a:solidFill>
                  <a:srgbClr val="000000"/>
                </a:solidFill>
                <a:latin typeface="Calibri" panose="020F0502020204030204" pitchFamily="34" charset="0"/>
                <a:ea typeface="Calibri" panose="020F0502020204030204" pitchFamily="34" charset="0"/>
                <a:cs typeface="Calibri" panose="020F0502020204030204" pitchFamily="34" charset="0"/>
              </a:defRPr>
            </a:pPr>
            <a:endParaRPr/>
          </a:p>
        </cx:txPr>
      </cx:axis>
    </cx:plotArea>
  </cx:chart>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numDim type="val">
        <cx:f>_xlchart.v1.1</cx:f>
      </cx:numDim>
    </cx:data>
  </cx:chartData>
  <cx:chart>
    <cx:title pos="t" align="ctr" overlay="0">
      <cx:tx>
        <cx:txData>
          <cx:v>Chart Title</cx:v>
        </cx:txData>
      </cx:tx>
      <cx:txPr>
        <a:bodyPr vertOverflow="overflow" horzOverflow="overflow" wrap="square" lIns="0" tIns="0" rIns="0" bIns="0"/>
        <a:lstStyle/>
        <a:p>
          <a:pPr algn="ctr" rtl="0">
            <a:defRPr sz="1400" b="0" i="0">
              <a:solidFill>
                <a:srgbClr val="7F7F7F"/>
              </a:solidFill>
              <a:latin typeface="Calibri" panose="020F0502020204030204" pitchFamily="34" charset="0"/>
              <a:ea typeface="Calibri" panose="020F0502020204030204" pitchFamily="34" charset="0"/>
              <a:cs typeface="Calibri" panose="020F0502020204030204" pitchFamily="34" charset="0"/>
            </a:defRPr>
          </a:pPr>
          <a:r>
            <a:t>Chart Title</a:t>
          </a:r>
        </a:p>
      </cx:txPr>
    </cx:title>
    <cx:plotArea>
      <cx:plotAreaRegion>
        <cx:series layoutId="clusteredColumn" uniqueId="{40C724F8-2BC2-45F0-9783-6DCF8E5B0CAD}">
          <cx:dataId val="0"/>
          <cx:layoutPr>
            <cx:binning intervalClosed="r">
              <cx:binSize val="0.010000000000000002"/>
            </cx:binning>
          </cx:layoutPr>
        </cx:series>
      </cx:plotAreaRegion>
      <cx:axis id="0">
        <cx:catScaling gapWidth="0"/>
        <cx:tickLabels/>
        <cx:txPr>
          <a:bodyPr vertOverflow="overflow" horzOverflow="overflow" wrap="square" lIns="0" tIns="0" rIns="0" bIns="0"/>
          <a:lstStyle/>
          <a:p>
            <a:pPr algn="ctr" rtl="0">
              <a:defRPr sz="1200" b="0" i="0">
                <a:solidFill>
                  <a:srgbClr val="000000"/>
                </a:solidFill>
                <a:latin typeface="Calibri" panose="020F0502020204030204" pitchFamily="34" charset="0"/>
                <a:ea typeface="Calibri" panose="020F0502020204030204" pitchFamily="34" charset="0"/>
                <a:cs typeface="Calibri" panose="020F0502020204030204" pitchFamily="34" charset="0"/>
              </a:defRPr>
            </a:pPr>
            <a:endParaRPr/>
          </a:p>
        </cx:txPr>
      </cx:axis>
      <cx:axis id="1">
        <cx:valScaling/>
        <cx:majorGridlines/>
        <cx:tickLabels/>
        <cx:txPr>
          <a:bodyPr vertOverflow="overflow" horzOverflow="overflow" wrap="square" lIns="0" tIns="0" rIns="0" bIns="0"/>
          <a:lstStyle/>
          <a:p>
            <a:pPr algn="ctr" rtl="0">
              <a:defRPr sz="1200" b="0" i="0">
                <a:solidFill>
                  <a:srgbClr val="000000"/>
                </a:solidFill>
                <a:latin typeface="Calibri" panose="020F0502020204030204" pitchFamily="34" charset="0"/>
                <a:ea typeface="Calibri" panose="020F0502020204030204" pitchFamily="34" charset="0"/>
                <a:cs typeface="Calibri" panose="020F0502020204030204" pitchFamily="34" charset="0"/>
              </a:defRPr>
            </a:pPr>
            <a:endParaRPr/>
          </a:p>
        </cx:txPr>
      </cx:axis>
    </cx:plotArea>
  </cx:chart>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numDim type="val">
        <cx:f>_xlchart.v1.2</cx:f>
      </cx:numDim>
    </cx:data>
  </cx:chartData>
  <cx:chart>
    <cx:title pos="t" align="ctr" overlay="0">
      <cx:tx>
        <cx:txData>
          <cx:v>Chart Title</cx:v>
        </cx:txData>
      </cx:tx>
      <cx:txPr>
        <a:bodyPr vertOverflow="overflow" horzOverflow="overflow" wrap="square" lIns="0" tIns="0" rIns="0" bIns="0"/>
        <a:lstStyle/>
        <a:p>
          <a:pPr algn="ctr" rtl="0">
            <a:defRPr sz="1400" b="0" i="0">
              <a:solidFill>
                <a:srgbClr val="7F7F7F"/>
              </a:solidFill>
              <a:latin typeface="Calibri" panose="020F0502020204030204" pitchFamily="34" charset="0"/>
              <a:ea typeface="Calibri" panose="020F0502020204030204" pitchFamily="34" charset="0"/>
              <a:cs typeface="Calibri" panose="020F0502020204030204" pitchFamily="34" charset="0"/>
            </a:defRPr>
          </a:pPr>
          <a:r>
            <a:t>Chart Title</a:t>
          </a:r>
        </a:p>
      </cx:txPr>
    </cx:title>
    <cx:plotArea>
      <cx:plotAreaRegion>
        <cx:series layoutId="boxWhisker" uniqueId="{CAB7B517-6C68-4805-97CB-DBBC02A4CA6C}">
          <cx:dataId val="0"/>
          <cx:layoutPr>
            <cx:visibility meanLine="0" meanMarker="1" nonoutliers="0" outliers="1"/>
            <cx:statistics quartileMethod="exclusive"/>
          </cx:layoutPr>
        </cx:series>
      </cx:plotAreaRegion>
      <cx:axis id="0">
        <cx:catScaling gapWidth="1"/>
        <cx:tickLabels/>
        <cx:txPr>
          <a:bodyPr vertOverflow="overflow" horzOverflow="overflow" wrap="square" lIns="0" tIns="0" rIns="0" bIns="0"/>
          <a:lstStyle/>
          <a:p>
            <a:pPr algn="ctr" rtl="0">
              <a:defRPr sz="1200" b="0" i="0">
                <a:solidFill>
                  <a:srgbClr val="000000"/>
                </a:solidFill>
                <a:latin typeface="Calibri" panose="020F0502020204030204" pitchFamily="34" charset="0"/>
                <a:ea typeface="Calibri" panose="020F0502020204030204" pitchFamily="34" charset="0"/>
                <a:cs typeface="Calibri" panose="020F0502020204030204" pitchFamily="34" charset="0"/>
              </a:defRPr>
            </a:pPr>
            <a:endParaRPr/>
          </a:p>
        </cx:txPr>
      </cx:axis>
      <cx:axis id="1">
        <cx:valScaling/>
        <cx:majorGridlines/>
        <cx:tickLabels/>
        <cx:txPr>
          <a:bodyPr vertOverflow="overflow" horzOverflow="overflow" wrap="square" lIns="0" tIns="0" rIns="0" bIns="0"/>
          <a:lstStyle/>
          <a:p>
            <a:pPr algn="ctr" rtl="0">
              <a:defRPr sz="1200" b="0" i="0">
                <a:solidFill>
                  <a:srgbClr val="000000"/>
                </a:solidFill>
                <a:latin typeface="Calibri" panose="020F0502020204030204" pitchFamily="34" charset="0"/>
                <a:ea typeface="Calibri" panose="020F0502020204030204" pitchFamily="34" charset="0"/>
                <a:cs typeface="Calibri" panose="020F0502020204030204" pitchFamily="34" charset="0"/>
              </a:defRPr>
            </a:pPr>
            <a:endParaRPr/>
          </a:p>
        </cx:txPr>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2.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3.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5" Type="http://schemas.openxmlformats.org/officeDocument/2006/relationships/chart" Target="../charts/chart9.xml"/><Relationship Id="rId4" Type="http://schemas.openxmlformats.org/officeDocument/2006/relationships/chart" Target="../charts/chart8.xml"/></Relationships>
</file>

<file path=xl/drawings/_rels/drawing3.xml.rels><?xml version="1.0" encoding="UTF-8" standalone="yes"?>
<Relationships xmlns="http://schemas.openxmlformats.org/package/2006/relationships"><Relationship Id="rId3" Type="http://schemas.microsoft.com/office/2014/relationships/chartEx" Target="../charts/chartEx2.xml"/><Relationship Id="rId2" Type="http://schemas.microsoft.com/office/2014/relationships/chartEx" Target="../charts/chartEx1.xml"/><Relationship Id="rId1" Type="http://schemas.openxmlformats.org/officeDocument/2006/relationships/chart" Target="../charts/chart10.xml"/><Relationship Id="rId4" Type="http://schemas.microsoft.com/office/2014/relationships/chartEx" Target="../charts/chartEx3.xml"/></Relationships>
</file>

<file path=xl/drawings/_rels/drawing4.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drawing1.xml><?xml version="1.0" encoding="utf-8"?>
<xdr:wsDr xmlns:xdr="http://schemas.openxmlformats.org/drawingml/2006/spreadsheetDrawing" xmlns:a="http://schemas.openxmlformats.org/drawingml/2006/main">
  <xdr:twoCellAnchor>
    <xdr:from>
      <xdr:col>17</xdr:col>
      <xdr:colOff>0</xdr:colOff>
      <xdr:row>12</xdr:row>
      <xdr:rowOff>4762</xdr:rowOff>
    </xdr:from>
    <xdr:to>
      <xdr:col>24</xdr:col>
      <xdr:colOff>304800</xdr:colOff>
      <xdr:row>26</xdr:row>
      <xdr:rowOff>80962</xdr:rowOff>
    </xdr:to>
    <xdr:graphicFrame macro="">
      <xdr:nvGraphicFramePr>
        <xdr:cNvPr id="2" name="Chart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12</xdr:row>
      <xdr:rowOff>4762</xdr:rowOff>
    </xdr:from>
    <xdr:to>
      <xdr:col>16</xdr:col>
      <xdr:colOff>304800</xdr:colOff>
      <xdr:row>26</xdr:row>
      <xdr:rowOff>80962</xdr:rowOff>
    </xdr:to>
    <xdr:graphicFrame macro="">
      <xdr:nvGraphicFramePr>
        <xdr:cNvPr id="3" name="Chart 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600075</xdr:colOff>
      <xdr:row>27</xdr:row>
      <xdr:rowOff>14287</xdr:rowOff>
    </xdr:from>
    <xdr:to>
      <xdr:col>24</xdr:col>
      <xdr:colOff>295275</xdr:colOff>
      <xdr:row>41</xdr:row>
      <xdr:rowOff>90487</xdr:rowOff>
    </xdr:to>
    <xdr:graphicFrame macro="">
      <xdr:nvGraphicFramePr>
        <xdr:cNvPr id="5" name="Chart 4">
          <a:extLst>
            <a:ext uri="{FF2B5EF4-FFF2-40B4-BE49-F238E27FC236}">
              <a16:creationId xmlns:a16="http://schemas.microsoft.com/office/drawing/2014/main"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9525</xdr:colOff>
      <xdr:row>27</xdr:row>
      <xdr:rowOff>14287</xdr:rowOff>
    </xdr:from>
    <xdr:to>
      <xdr:col>16</xdr:col>
      <xdr:colOff>314325</xdr:colOff>
      <xdr:row>41</xdr:row>
      <xdr:rowOff>90487</xdr:rowOff>
    </xdr:to>
    <xdr:graphicFrame macro="">
      <xdr:nvGraphicFramePr>
        <xdr:cNvPr id="6" name="Chart 5">
          <a:extLst>
            <a:ext uri="{FF2B5EF4-FFF2-40B4-BE49-F238E27FC236}">
              <a16:creationId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xdr:col>
      <xdr:colOff>38474</xdr:colOff>
      <xdr:row>3</xdr:row>
      <xdr:rowOff>35113</xdr:rowOff>
    </xdr:from>
    <xdr:to>
      <xdr:col>10</xdr:col>
      <xdr:colOff>294527</xdr:colOff>
      <xdr:row>18</xdr:row>
      <xdr:rowOff>164914</xdr:rowOff>
    </xdr:to>
    <xdr:graphicFrame macro="">
      <xdr:nvGraphicFramePr>
        <xdr:cNvPr id="3" name="Chart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30443</xdr:colOff>
      <xdr:row>3</xdr:row>
      <xdr:rowOff>6350</xdr:rowOff>
    </xdr:from>
    <xdr:to>
      <xdr:col>23</xdr:col>
      <xdr:colOff>593912</xdr:colOff>
      <xdr:row>18</xdr:row>
      <xdr:rowOff>145676</xdr:rowOff>
    </xdr:to>
    <xdr:graphicFrame macro="">
      <xdr:nvGraphicFramePr>
        <xdr:cNvPr id="10" name="Chart 9">
          <a:extLst>
            <a:ext uri="{FF2B5EF4-FFF2-40B4-BE49-F238E27FC236}">
              <a16:creationId xmlns:a16="http://schemas.microsoft.com/office/drawing/2014/main" id="{00000000-0008-0000-03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28</xdr:col>
      <xdr:colOff>11207</xdr:colOff>
      <xdr:row>3</xdr:row>
      <xdr:rowOff>30442</xdr:rowOff>
    </xdr:from>
    <xdr:to>
      <xdr:col>35</xdr:col>
      <xdr:colOff>313765</xdr:colOff>
      <xdr:row>18</xdr:row>
      <xdr:rowOff>156881</xdr:rowOff>
    </xdr:to>
    <xdr:graphicFrame macro="">
      <xdr:nvGraphicFramePr>
        <xdr:cNvPr id="12" name="Chart 11">
          <a:extLst>
            <a:ext uri="{FF2B5EF4-FFF2-40B4-BE49-F238E27FC236}">
              <a16:creationId xmlns:a16="http://schemas.microsoft.com/office/drawing/2014/main" id="{00000000-0008-0000-03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41</xdr:col>
      <xdr:colOff>27267</xdr:colOff>
      <xdr:row>3</xdr:row>
      <xdr:rowOff>19236</xdr:rowOff>
    </xdr:from>
    <xdr:to>
      <xdr:col>49</xdr:col>
      <xdr:colOff>22412</xdr:colOff>
      <xdr:row>18</xdr:row>
      <xdr:rowOff>168088</xdr:rowOff>
    </xdr:to>
    <xdr:graphicFrame macro="">
      <xdr:nvGraphicFramePr>
        <xdr:cNvPr id="4" name="Chart 3">
          <a:extLst>
            <a:ext uri="{FF2B5EF4-FFF2-40B4-BE49-F238E27FC236}">
              <a16:creationId xmlns:a16="http://schemas.microsoft.com/office/drawing/2014/main" id="{AD1A9BF6-9840-4FED-B7A5-9940E8CDF8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54</xdr:col>
      <xdr:colOff>27268</xdr:colOff>
      <xdr:row>3</xdr:row>
      <xdr:rowOff>19236</xdr:rowOff>
    </xdr:from>
    <xdr:to>
      <xdr:col>61</xdr:col>
      <xdr:colOff>459442</xdr:colOff>
      <xdr:row>17</xdr:row>
      <xdr:rowOff>168088</xdr:rowOff>
    </xdr:to>
    <xdr:graphicFrame macro="">
      <xdr:nvGraphicFramePr>
        <xdr:cNvPr id="2" name="Chart 1">
          <a:extLst>
            <a:ext uri="{FF2B5EF4-FFF2-40B4-BE49-F238E27FC236}">
              <a16:creationId xmlns:a16="http://schemas.microsoft.com/office/drawing/2014/main" id="{DBEB93DC-95A5-4C9D-85B8-17B482C2DA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8</xdr:col>
      <xdr:colOff>28575</xdr:colOff>
      <xdr:row>19</xdr:row>
      <xdr:rowOff>106362</xdr:rowOff>
    </xdr:from>
    <xdr:to>
      <xdr:col>15</xdr:col>
      <xdr:colOff>333375</xdr:colOff>
      <xdr:row>34</xdr:row>
      <xdr:rowOff>125412</xdr:rowOff>
    </xdr:to>
    <xdr:graphicFrame macro="">
      <xdr:nvGraphicFramePr>
        <xdr:cNvPr id="2" name="Chart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552450</xdr:colOff>
      <xdr:row>2</xdr:row>
      <xdr:rowOff>103187</xdr:rowOff>
    </xdr:from>
    <xdr:to>
      <xdr:col>15</xdr:col>
      <xdr:colOff>247650</xdr:colOff>
      <xdr:row>17</xdr:row>
      <xdr:rowOff>125412</xdr:rowOff>
    </xdr:to>
    <mc:AlternateContent xmlns:mc="http://schemas.openxmlformats.org/markup-compatibility/2006">
      <mc:Choice xmlns:cx1="http://schemas.microsoft.com/office/drawing/2015/9/8/chartex" Requires="cx1">
        <xdr:graphicFrame macro="">
          <xdr:nvGraphicFramePr>
            <xdr:cNvPr id="4" name="Chart 3">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5305425" y="484187"/>
              <a:ext cx="4572000" cy="2879725"/>
            </a:xfrm>
            <a:prstGeom prst="rect">
              <a:avLst/>
            </a:prstGeom>
            <a:solidFill>
              <a:prstClr val="white"/>
            </a:solidFill>
            <a:ln w="1">
              <a:solidFill>
                <a:prstClr val="green"/>
              </a:solidFill>
            </a:ln>
          </xdr:spPr>
          <xdr:txBody>
            <a:bodyPr vertOverflow="clip" horzOverflow="clip"/>
            <a:lstStyle/>
            <a:p>
              <a:r>
                <a:rPr lang="en-IE"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20</xdr:col>
      <xdr:colOff>142875</xdr:colOff>
      <xdr:row>13</xdr:row>
      <xdr:rowOff>74612</xdr:rowOff>
    </xdr:from>
    <xdr:to>
      <xdr:col>27</xdr:col>
      <xdr:colOff>447675</xdr:colOff>
      <xdr:row>28</xdr:row>
      <xdr:rowOff>96837</xdr:rowOff>
    </xdr:to>
    <mc:AlternateContent xmlns:mc="http://schemas.openxmlformats.org/markup-compatibility/2006">
      <mc:Choice xmlns:cx1="http://schemas.microsoft.com/office/drawing/2015/9/8/chartex" Requires="cx1">
        <xdr:graphicFrame macro="">
          <xdr:nvGraphicFramePr>
            <xdr:cNvPr id="5" name="Chart 4">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12820650" y="2551112"/>
              <a:ext cx="4572000" cy="2879725"/>
            </a:xfrm>
            <a:prstGeom prst="rect">
              <a:avLst/>
            </a:prstGeom>
            <a:solidFill>
              <a:prstClr val="white"/>
            </a:solidFill>
            <a:ln w="1">
              <a:solidFill>
                <a:prstClr val="green"/>
              </a:solidFill>
            </a:ln>
          </xdr:spPr>
          <xdr:txBody>
            <a:bodyPr vertOverflow="clip" horzOverflow="clip"/>
            <a:lstStyle/>
            <a:p>
              <a:r>
                <a:rPr lang="en-IE"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19</xdr:col>
      <xdr:colOff>544512</xdr:colOff>
      <xdr:row>30</xdr:row>
      <xdr:rowOff>36512</xdr:rowOff>
    </xdr:from>
    <xdr:to>
      <xdr:col>27</xdr:col>
      <xdr:colOff>239712</xdr:colOff>
      <xdr:row>45</xdr:row>
      <xdr:rowOff>58737</xdr:rowOff>
    </xdr:to>
    <mc:AlternateContent xmlns:mc="http://schemas.openxmlformats.org/markup-compatibility/2006">
      <mc:Choice xmlns:cx1="http://schemas.microsoft.com/office/drawing/2015/9/8/chartex" Requires="cx1">
        <xdr:graphicFrame macro="">
          <xdr:nvGraphicFramePr>
            <xdr:cNvPr id="6" name="Chart 5">
              <a:extLst>
                <a:ext uri="{FF2B5EF4-FFF2-40B4-BE49-F238E27FC236}">
                  <a16:creationId xmlns:a16="http://schemas.microsoft.com/office/drawing/2014/main" id="{00000000-0008-0000-0600-00000600000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4"/>
            </a:graphicData>
          </a:graphic>
        </xdr:graphicFrame>
      </mc:Choice>
      <mc:Fallback>
        <xdr:sp macro="" textlink="">
          <xdr:nvSpPr>
            <xdr:cNvPr id="0" name=""/>
            <xdr:cNvSpPr>
              <a:spLocks noTextEdit="1"/>
            </xdr:cNvSpPr>
          </xdr:nvSpPr>
          <xdr:spPr>
            <a:xfrm>
              <a:off x="12612687" y="5751512"/>
              <a:ext cx="4572000" cy="2879725"/>
            </a:xfrm>
            <a:prstGeom prst="rect">
              <a:avLst/>
            </a:prstGeom>
            <a:solidFill>
              <a:prstClr val="white"/>
            </a:solidFill>
            <a:ln w="1">
              <a:solidFill>
                <a:prstClr val="green"/>
              </a:solidFill>
            </a:ln>
          </xdr:spPr>
          <xdr:txBody>
            <a:bodyPr vertOverflow="clip" horzOverflow="clip"/>
            <a:lstStyle/>
            <a:p>
              <a:r>
                <a:rPr lang="en-IE"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33337</xdr:rowOff>
    </xdr:from>
    <xdr:to>
      <xdr:col>11</xdr:col>
      <xdr:colOff>485775</xdr:colOff>
      <xdr:row>22</xdr:row>
      <xdr:rowOff>109537</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71437</xdr:colOff>
      <xdr:row>8</xdr:row>
      <xdr:rowOff>42862</xdr:rowOff>
    </xdr:from>
    <xdr:to>
      <xdr:col>19</xdr:col>
      <xdr:colOff>376237</xdr:colOff>
      <xdr:row>22</xdr:row>
      <xdr:rowOff>119062</xdr:rowOff>
    </xdr:to>
    <xdr:graphicFrame macro="">
      <xdr:nvGraphicFramePr>
        <xdr:cNvPr id="3" name="Chart 2">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8</xdr:row>
      <xdr:rowOff>33337</xdr:rowOff>
    </xdr:from>
    <xdr:to>
      <xdr:col>11</xdr:col>
      <xdr:colOff>485775</xdr:colOff>
      <xdr:row>22</xdr:row>
      <xdr:rowOff>109537</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71437</xdr:colOff>
      <xdr:row>8</xdr:row>
      <xdr:rowOff>42862</xdr:rowOff>
    </xdr:from>
    <xdr:to>
      <xdr:col>19</xdr:col>
      <xdr:colOff>376237</xdr:colOff>
      <xdr:row>22</xdr:row>
      <xdr:rowOff>119062</xdr:rowOff>
    </xdr:to>
    <xdr:graphicFrame macro="">
      <xdr:nvGraphicFramePr>
        <xdr:cNvPr id="3" name="Chart 2">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59F5D-73AC-4454-B832-55A6D9751419}">
  <dimension ref="A1:M53"/>
  <sheetViews>
    <sheetView workbookViewId="0">
      <selection activeCell="C2" sqref="C2:C13"/>
    </sheetView>
  </sheetViews>
  <sheetFormatPr defaultRowHeight="15" x14ac:dyDescent="0.25"/>
  <cols>
    <col min="1" max="1" width="14.140625" style="7" customWidth="1"/>
    <col min="2" max="2" width="12.7109375" customWidth="1"/>
    <col min="3" max="3" width="23.7109375" customWidth="1"/>
    <col min="4" max="4" width="16.28515625" customWidth="1"/>
  </cols>
  <sheetData>
    <row r="1" spans="1:13" ht="37.5" customHeight="1" x14ac:dyDescent="0.25">
      <c r="A1" s="1" t="s">
        <v>0</v>
      </c>
      <c r="B1" s="1" t="s">
        <v>1</v>
      </c>
      <c r="C1" s="1" t="s">
        <v>2</v>
      </c>
      <c r="D1" s="1" t="s">
        <v>3</v>
      </c>
      <c r="E1" s="2" t="s">
        <v>4</v>
      </c>
    </row>
    <row r="2" spans="1:13" x14ac:dyDescent="0.25">
      <c r="A2" s="4">
        <v>22.1</v>
      </c>
      <c r="B2" s="4">
        <v>6</v>
      </c>
      <c r="C2" s="4">
        <v>0.02</v>
      </c>
      <c r="D2" s="4">
        <v>0.02</v>
      </c>
      <c r="E2" s="4" t="s">
        <v>5</v>
      </c>
      <c r="J2" s="5"/>
      <c r="M2" t="s">
        <v>6</v>
      </c>
    </row>
    <row r="3" spans="1:13" x14ac:dyDescent="0.25">
      <c r="A3" s="4">
        <v>24.4</v>
      </c>
      <c r="B3" s="4">
        <v>5</v>
      </c>
      <c r="C3" s="4">
        <v>0.02</v>
      </c>
      <c r="D3" s="4">
        <v>0.02</v>
      </c>
      <c r="E3" s="4" t="s">
        <v>7</v>
      </c>
      <c r="J3" s="5"/>
    </row>
    <row r="4" spans="1:13" x14ac:dyDescent="0.25">
      <c r="A4" s="4">
        <v>26.2</v>
      </c>
      <c r="B4" s="4">
        <v>8</v>
      </c>
      <c r="C4" s="4">
        <v>0.02</v>
      </c>
      <c r="D4" s="4">
        <v>0.02</v>
      </c>
      <c r="E4" s="4" t="s">
        <v>8</v>
      </c>
    </row>
    <row r="5" spans="1:13" x14ac:dyDescent="0.25">
      <c r="A5" s="4">
        <v>27.6</v>
      </c>
      <c r="B5" s="4">
        <v>12</v>
      </c>
      <c r="C5" s="4">
        <v>0.02</v>
      </c>
      <c r="D5" s="4">
        <v>0.04</v>
      </c>
      <c r="E5" s="4" t="s">
        <v>9</v>
      </c>
    </row>
    <row r="6" spans="1:13" x14ac:dyDescent="0.25">
      <c r="A6" s="4">
        <v>17</v>
      </c>
      <c r="B6" s="4">
        <v>10</v>
      </c>
      <c r="C6" s="4">
        <v>0.19</v>
      </c>
      <c r="D6" s="4">
        <v>0.04</v>
      </c>
      <c r="E6" s="4" t="s">
        <v>10</v>
      </c>
    </row>
    <row r="7" spans="1:13" x14ac:dyDescent="0.25">
      <c r="A7" s="4">
        <v>20.5</v>
      </c>
      <c r="B7" s="4">
        <v>4</v>
      </c>
      <c r="C7" s="4">
        <v>0.15</v>
      </c>
      <c r="D7" s="4">
        <v>0.11</v>
      </c>
      <c r="E7" s="4" t="s">
        <v>11</v>
      </c>
      <c r="J7" s="6" t="s">
        <v>12</v>
      </c>
    </row>
    <row r="8" spans="1:13" x14ac:dyDescent="0.25">
      <c r="A8" s="4">
        <v>14.5</v>
      </c>
      <c r="B8" s="4">
        <v>6</v>
      </c>
      <c r="C8" s="4">
        <v>0.14000000000000001</v>
      </c>
      <c r="D8" s="4">
        <v>7.0000000000000007E-2</v>
      </c>
      <c r="E8" s="4" t="s">
        <v>13</v>
      </c>
    </row>
    <row r="9" spans="1:13" x14ac:dyDescent="0.25">
      <c r="A9" s="4">
        <v>17.399999999999999</v>
      </c>
      <c r="B9" s="4">
        <v>10</v>
      </c>
      <c r="C9" s="4">
        <v>0.19</v>
      </c>
      <c r="D9" s="4">
        <v>0.02</v>
      </c>
      <c r="E9" s="4" t="s">
        <v>14</v>
      </c>
    </row>
    <row r="10" spans="1:13" x14ac:dyDescent="0.25">
      <c r="A10" s="4">
        <v>16.5</v>
      </c>
      <c r="B10" s="4">
        <v>6</v>
      </c>
      <c r="C10" s="4">
        <v>0.31</v>
      </c>
      <c r="D10" s="4">
        <v>0.02</v>
      </c>
      <c r="E10" s="4" t="s">
        <v>15</v>
      </c>
    </row>
    <row r="11" spans="1:13" x14ac:dyDescent="0.25">
      <c r="A11" s="4">
        <v>21.9</v>
      </c>
      <c r="B11" s="4">
        <v>7</v>
      </c>
      <c r="C11" s="4">
        <v>0.02</v>
      </c>
      <c r="D11" s="4">
        <v>0.02</v>
      </c>
      <c r="E11" s="4" t="s">
        <v>16</v>
      </c>
    </row>
    <row r="12" spans="1:13" x14ac:dyDescent="0.25">
      <c r="A12" s="4">
        <v>26.5</v>
      </c>
      <c r="B12" s="4">
        <v>22</v>
      </c>
      <c r="C12" s="4">
        <v>0.02</v>
      </c>
      <c r="D12" s="4">
        <v>0.03</v>
      </c>
      <c r="E12" s="4" t="s">
        <v>17</v>
      </c>
    </row>
    <row r="13" spans="1:13" x14ac:dyDescent="0.25">
      <c r="A13" s="4">
        <v>18.5</v>
      </c>
      <c r="B13" s="4">
        <v>15</v>
      </c>
      <c r="C13" s="4">
        <v>0.13</v>
      </c>
      <c r="D13" s="4">
        <v>0.08</v>
      </c>
      <c r="E13" s="4" t="s">
        <v>18</v>
      </c>
    </row>
    <row r="14" spans="1:13" x14ac:dyDescent="0.25">
      <c r="A14" s="4">
        <v>16.2</v>
      </c>
      <c r="B14" s="4">
        <v>22</v>
      </c>
    </row>
    <row r="15" spans="1:13" x14ac:dyDescent="0.25">
      <c r="A15" s="4">
        <v>28.2</v>
      </c>
      <c r="B15" s="4">
        <v>18</v>
      </c>
    </row>
    <row r="16" spans="1:13" x14ac:dyDescent="0.25">
      <c r="A16" s="4">
        <v>29.9</v>
      </c>
      <c r="B16" s="4">
        <v>20</v>
      </c>
    </row>
    <row r="17" spans="1:2" x14ac:dyDescent="0.25">
      <c r="A17" s="4">
        <v>38.200000000000003</v>
      </c>
      <c r="B17" s="4">
        <v>36</v>
      </c>
    </row>
    <row r="18" spans="1:2" x14ac:dyDescent="0.25">
      <c r="A18" s="4">
        <v>31.3</v>
      </c>
      <c r="B18" s="4">
        <v>35</v>
      </c>
    </row>
    <row r="19" spans="1:2" x14ac:dyDescent="0.25">
      <c r="A19" s="4">
        <v>36</v>
      </c>
      <c r="B19" s="4">
        <v>22</v>
      </c>
    </row>
    <row r="20" spans="1:2" x14ac:dyDescent="0.25">
      <c r="A20" s="4">
        <v>32.799999999999997</v>
      </c>
      <c r="B20" s="4">
        <v>22</v>
      </c>
    </row>
    <row r="21" spans="1:2" x14ac:dyDescent="0.25">
      <c r="A21" s="4">
        <v>22.6</v>
      </c>
      <c r="B21" s="4">
        <v>18</v>
      </c>
    </row>
    <row r="22" spans="1:2" x14ac:dyDescent="0.25">
      <c r="A22" s="4">
        <v>26.3</v>
      </c>
      <c r="B22" s="4">
        <v>15</v>
      </c>
    </row>
    <row r="23" spans="1:2" x14ac:dyDescent="0.25">
      <c r="A23" s="4">
        <v>31.2</v>
      </c>
      <c r="B23" s="4">
        <v>36</v>
      </c>
    </row>
    <row r="24" spans="1:2" x14ac:dyDescent="0.25">
      <c r="A24" s="4">
        <v>25.1</v>
      </c>
      <c r="B24" s="4">
        <v>12</v>
      </c>
    </row>
    <row r="25" spans="1:2" x14ac:dyDescent="0.25">
      <c r="A25" s="4">
        <v>10</v>
      </c>
      <c r="B25" s="4">
        <v>18</v>
      </c>
    </row>
    <row r="26" spans="1:2" x14ac:dyDescent="0.25">
      <c r="A26" s="4">
        <v>32</v>
      </c>
      <c r="B26" s="4">
        <v>21</v>
      </c>
    </row>
    <row r="27" spans="1:2" x14ac:dyDescent="0.25">
      <c r="A27" s="4">
        <v>35</v>
      </c>
      <c r="B27" s="4">
        <v>39</v>
      </c>
    </row>
    <row r="28" spans="1:2" x14ac:dyDescent="0.25">
      <c r="A28" s="4">
        <v>11.6</v>
      </c>
      <c r="B28" s="4">
        <v>26</v>
      </c>
    </row>
    <row r="29" spans="1:2" x14ac:dyDescent="0.25">
      <c r="A29" s="4">
        <v>18.2</v>
      </c>
      <c r="B29" s="4">
        <v>18</v>
      </c>
    </row>
    <row r="30" spans="1:2" x14ac:dyDescent="0.25">
      <c r="A30" s="4">
        <v>32.9</v>
      </c>
      <c r="B30" s="4">
        <v>32</v>
      </c>
    </row>
    <row r="31" spans="1:2" x14ac:dyDescent="0.25">
      <c r="A31" s="4">
        <v>28.2</v>
      </c>
      <c r="B31" s="4">
        <v>22</v>
      </c>
    </row>
    <row r="32" spans="1:2" x14ac:dyDescent="0.25">
      <c r="A32" s="4">
        <v>25.4</v>
      </c>
      <c r="B32" s="4">
        <v>12</v>
      </c>
    </row>
    <row r="33" spans="1:2" x14ac:dyDescent="0.25">
      <c r="A33" s="4">
        <v>18.3</v>
      </c>
      <c r="B33" s="4">
        <v>18</v>
      </c>
    </row>
    <row r="34" spans="1:2" x14ac:dyDescent="0.25">
      <c r="A34" s="4">
        <v>20.100000000000001</v>
      </c>
      <c r="B34" s="4">
        <v>12</v>
      </c>
    </row>
    <row r="35" spans="1:2" x14ac:dyDescent="0.25">
      <c r="A35" s="4">
        <v>15.3</v>
      </c>
      <c r="B35" s="4">
        <v>5</v>
      </c>
    </row>
    <row r="36" spans="1:2" x14ac:dyDescent="0.25">
      <c r="A36" s="4">
        <v>20.100000000000001</v>
      </c>
      <c r="B36" s="4">
        <v>31</v>
      </c>
    </row>
    <row r="37" spans="1:2" x14ac:dyDescent="0.25">
      <c r="A37" s="4">
        <v>22</v>
      </c>
      <c r="B37" s="4">
        <v>32</v>
      </c>
    </row>
    <row r="38" spans="1:2" x14ac:dyDescent="0.25">
      <c r="A38" s="4">
        <v>21</v>
      </c>
      <c r="B38" s="4">
        <v>22</v>
      </c>
    </row>
    <row r="39" spans="1:2" x14ac:dyDescent="0.25">
      <c r="A39" s="4">
        <v>23.4</v>
      </c>
      <c r="B39" s="4">
        <v>18</v>
      </c>
    </row>
    <row r="40" spans="1:2" x14ac:dyDescent="0.25">
      <c r="A40" s="4">
        <v>16.8</v>
      </c>
      <c r="B40" s="4">
        <v>15</v>
      </c>
    </row>
    <row r="41" spans="1:2" x14ac:dyDescent="0.25">
      <c r="A41" s="4">
        <v>38.1</v>
      </c>
      <c r="B41" s="4">
        <v>21</v>
      </c>
    </row>
    <row r="42" spans="1:2" x14ac:dyDescent="0.25">
      <c r="A42" s="4">
        <v>38.9</v>
      </c>
      <c r="B42" s="4">
        <v>20</v>
      </c>
    </row>
    <row r="43" spans="1:2" x14ac:dyDescent="0.25">
      <c r="A43" s="4">
        <v>29.4</v>
      </c>
      <c r="B43" s="4">
        <v>30</v>
      </c>
    </row>
    <row r="44" spans="1:2" x14ac:dyDescent="0.25">
      <c r="A44" s="4">
        <v>22.8</v>
      </c>
      <c r="B44" s="4">
        <v>27</v>
      </c>
    </row>
    <row r="45" spans="1:2" x14ac:dyDescent="0.25">
      <c r="A45" s="4">
        <v>25.8</v>
      </c>
      <c r="B45" s="4">
        <v>28</v>
      </c>
    </row>
    <row r="46" spans="1:2" x14ac:dyDescent="0.25">
      <c r="A46" s="4">
        <v>26.7</v>
      </c>
      <c r="B46" s="4">
        <v>25</v>
      </c>
    </row>
    <row r="47" spans="1:2" x14ac:dyDescent="0.25">
      <c r="A47" s="4">
        <v>24.3</v>
      </c>
      <c r="B47" s="4">
        <v>16</v>
      </c>
    </row>
    <row r="48" spans="1:2" x14ac:dyDescent="0.25">
      <c r="A48" s="4">
        <v>30.6</v>
      </c>
      <c r="B48" s="4">
        <v>16</v>
      </c>
    </row>
    <row r="49" spans="1:2" x14ac:dyDescent="0.25">
      <c r="A49" s="4">
        <v>28.9</v>
      </c>
      <c r="B49" s="4">
        <v>12</v>
      </c>
    </row>
    <row r="50" spans="1:2" x14ac:dyDescent="0.25">
      <c r="A50" s="4">
        <v>30.4</v>
      </c>
      <c r="B50" s="4">
        <v>10</v>
      </c>
    </row>
    <row r="51" spans="1:2" x14ac:dyDescent="0.25">
      <c r="A51" s="4">
        <v>28.8</v>
      </c>
      <c r="B51" s="4">
        <v>15</v>
      </c>
    </row>
    <row r="52" spans="1:2" x14ac:dyDescent="0.25">
      <c r="A52" s="4">
        <v>33</v>
      </c>
      <c r="B52" s="4">
        <v>12</v>
      </c>
    </row>
    <row r="53" spans="1:2" x14ac:dyDescent="0.25">
      <c r="A53" s="4">
        <v>27.1</v>
      </c>
      <c r="B53" s="4">
        <v>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57C3A-A1B0-475F-82DA-06DC6C72D31B}">
  <dimension ref="A1:A4"/>
  <sheetViews>
    <sheetView zoomScale="115" zoomScaleNormal="115" workbookViewId="0">
      <selection activeCell="A16" sqref="A16"/>
    </sheetView>
  </sheetViews>
  <sheetFormatPr defaultRowHeight="15" x14ac:dyDescent="0.25"/>
  <cols>
    <col min="1" max="1" width="94.7109375" bestFit="1" customWidth="1"/>
  </cols>
  <sheetData>
    <row r="1" spans="1:1" ht="15.75" x14ac:dyDescent="0.25">
      <c r="A1" s="16" t="s">
        <v>68</v>
      </c>
    </row>
    <row r="2" spans="1:1" ht="31.5" x14ac:dyDescent="0.25">
      <c r="A2" s="16" t="s">
        <v>69</v>
      </c>
    </row>
    <row r="3" spans="1:1" ht="15.75" x14ac:dyDescent="0.25">
      <c r="A3" s="16"/>
    </row>
    <row r="4" spans="1:1" ht="20.25" x14ac:dyDescent="0.3">
      <c r="A4" s="1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25D0D-5CA8-4F67-B7AE-87A43AD46754}">
  <dimension ref="A1:M32"/>
  <sheetViews>
    <sheetView zoomScale="115" zoomScaleNormal="115" workbookViewId="0">
      <selection activeCell="E26" sqref="E26"/>
    </sheetView>
  </sheetViews>
  <sheetFormatPr defaultRowHeight="15" x14ac:dyDescent="0.25"/>
  <cols>
    <col min="1" max="1" width="12.28515625" bestFit="1" customWidth="1"/>
    <col min="2" max="2" width="35.42578125" customWidth="1"/>
  </cols>
  <sheetData>
    <row r="1" spans="1:13" x14ac:dyDescent="0.25">
      <c r="A1" t="s">
        <v>19</v>
      </c>
      <c r="B1" t="s">
        <v>20</v>
      </c>
      <c r="C1" t="s">
        <v>21</v>
      </c>
      <c r="E1" t="s">
        <v>22</v>
      </c>
    </row>
    <row r="2" spans="1:13" x14ac:dyDescent="0.25">
      <c r="A2" t="s">
        <v>23</v>
      </c>
      <c r="B2">
        <v>2022</v>
      </c>
      <c r="C2">
        <v>6</v>
      </c>
    </row>
    <row r="3" spans="1:13" x14ac:dyDescent="0.25">
      <c r="A3" t="s">
        <v>23</v>
      </c>
      <c r="B3">
        <v>2022</v>
      </c>
      <c r="C3">
        <v>7</v>
      </c>
    </row>
    <row r="4" spans="1:13" x14ac:dyDescent="0.25">
      <c r="A4" t="s">
        <v>23</v>
      </c>
      <c r="B4">
        <v>2022</v>
      </c>
      <c r="C4">
        <v>9</v>
      </c>
    </row>
    <row r="5" spans="1:13" x14ac:dyDescent="0.25">
      <c r="A5" t="s">
        <v>23</v>
      </c>
      <c r="B5">
        <v>2022</v>
      </c>
      <c r="C5">
        <v>5</v>
      </c>
    </row>
    <row r="6" spans="1:13" x14ac:dyDescent="0.25">
      <c r="A6" t="s">
        <v>23</v>
      </c>
      <c r="B6">
        <v>2022</v>
      </c>
      <c r="C6">
        <v>9</v>
      </c>
    </row>
    <row r="7" spans="1:13" x14ac:dyDescent="0.25">
      <c r="A7" t="s">
        <v>23</v>
      </c>
      <c r="B7">
        <v>2022</v>
      </c>
      <c r="C7">
        <v>9</v>
      </c>
    </row>
    <row r="8" spans="1:13" x14ac:dyDescent="0.25">
      <c r="A8" t="s">
        <v>23</v>
      </c>
      <c r="B8">
        <v>2022</v>
      </c>
      <c r="C8">
        <v>6</v>
      </c>
    </row>
    <row r="9" spans="1:13" x14ac:dyDescent="0.25">
      <c r="A9" t="s">
        <v>23</v>
      </c>
      <c r="B9">
        <v>2022</v>
      </c>
      <c r="C9">
        <v>8</v>
      </c>
    </row>
    <row r="10" spans="1:13" x14ac:dyDescent="0.25">
      <c r="A10" t="s">
        <v>23</v>
      </c>
      <c r="B10">
        <v>2022</v>
      </c>
      <c r="C10">
        <v>7</v>
      </c>
    </row>
    <row r="11" spans="1:13" x14ac:dyDescent="0.25">
      <c r="A11" t="s">
        <v>23</v>
      </c>
      <c r="B11">
        <v>2022</v>
      </c>
      <c r="C11">
        <v>5</v>
      </c>
    </row>
    <row r="12" spans="1:13" x14ac:dyDescent="0.25">
      <c r="A12" t="s">
        <v>23</v>
      </c>
      <c r="B12">
        <v>2022</v>
      </c>
      <c r="C12">
        <v>5</v>
      </c>
    </row>
    <row r="13" spans="1:13" x14ac:dyDescent="0.25">
      <c r="A13" t="s">
        <v>23</v>
      </c>
      <c r="B13">
        <v>2022</v>
      </c>
      <c r="C13">
        <v>9</v>
      </c>
      <c r="M13" s="14"/>
    </row>
    <row r="14" spans="1:13" x14ac:dyDescent="0.25">
      <c r="A14" t="s">
        <v>23</v>
      </c>
      <c r="B14">
        <v>2022</v>
      </c>
      <c r="C14">
        <v>6</v>
      </c>
      <c r="M14" s="14"/>
    </row>
    <row r="15" spans="1:13" x14ac:dyDescent="0.25">
      <c r="A15" t="s">
        <v>23</v>
      </c>
      <c r="B15">
        <v>2022</v>
      </c>
      <c r="C15">
        <v>9</v>
      </c>
      <c r="M15" s="14"/>
    </row>
    <row r="16" spans="1:13" x14ac:dyDescent="0.25">
      <c r="A16" t="s">
        <v>23</v>
      </c>
      <c r="B16">
        <v>2022</v>
      </c>
      <c r="C16">
        <v>8</v>
      </c>
      <c r="M16" s="14"/>
    </row>
    <row r="17" spans="1:13" x14ac:dyDescent="0.25">
      <c r="A17" t="s">
        <v>23</v>
      </c>
      <c r="B17">
        <v>2022</v>
      </c>
      <c r="C17">
        <v>6</v>
      </c>
      <c r="M17" s="14"/>
    </row>
    <row r="18" spans="1:13" x14ac:dyDescent="0.25">
      <c r="A18" t="s">
        <v>23</v>
      </c>
      <c r="B18">
        <v>2022</v>
      </c>
      <c r="C18">
        <v>5</v>
      </c>
      <c r="M18" s="14"/>
    </row>
    <row r="19" spans="1:13" x14ac:dyDescent="0.25">
      <c r="A19" t="s">
        <v>23</v>
      </c>
      <c r="B19">
        <v>2022</v>
      </c>
      <c r="C19">
        <v>10</v>
      </c>
      <c r="M19" s="14"/>
    </row>
    <row r="20" spans="1:13" x14ac:dyDescent="0.25">
      <c r="A20" t="s">
        <v>23</v>
      </c>
      <c r="B20">
        <v>2022</v>
      </c>
      <c r="C20">
        <v>9</v>
      </c>
      <c r="M20" s="14"/>
    </row>
    <row r="21" spans="1:13" x14ac:dyDescent="0.25">
      <c r="A21" t="s">
        <v>23</v>
      </c>
      <c r="B21" s="17">
        <v>2022</v>
      </c>
      <c r="C21" s="17">
        <v>7</v>
      </c>
      <c r="M21" s="14"/>
    </row>
    <row r="22" spans="1:13" x14ac:dyDescent="0.25">
      <c r="B22" s="15" t="s">
        <v>24</v>
      </c>
      <c r="C22" s="15">
        <f>MEDIAN(C2:C21)</f>
        <v>7</v>
      </c>
      <c r="M22" s="14"/>
    </row>
    <row r="23" spans="1:13" x14ac:dyDescent="0.25">
      <c r="B23" s="15" t="s">
        <v>47</v>
      </c>
      <c r="C23" s="13">
        <f>STDEV(C2:C21)</f>
        <v>1.6819474927657678</v>
      </c>
      <c r="M23" s="14"/>
    </row>
    <row r="24" spans="1:13" x14ac:dyDescent="0.25">
      <c r="B24" s="15" t="s">
        <v>26</v>
      </c>
      <c r="C24" s="13">
        <f>2*C23</f>
        <v>3.3638949855315357</v>
      </c>
      <c r="M24" s="14"/>
    </row>
    <row r="25" spans="1:13" x14ac:dyDescent="0.25">
      <c r="B25" s="15" t="s">
        <v>27</v>
      </c>
      <c r="C25" s="13">
        <f>C22+C24</f>
        <v>10.363894985531536</v>
      </c>
      <c r="M25" s="14"/>
    </row>
    <row r="26" spans="1:13" x14ac:dyDescent="0.25">
      <c r="B26" s="15"/>
      <c r="C26" s="15"/>
      <c r="M26" s="14"/>
    </row>
    <row r="27" spans="1:13" x14ac:dyDescent="0.25">
      <c r="B27" s="35" t="s">
        <v>49</v>
      </c>
      <c r="C27" s="35"/>
      <c r="M27" s="14"/>
    </row>
    <row r="28" spans="1:13" x14ac:dyDescent="0.25">
      <c r="B28" s="35"/>
      <c r="C28" s="35"/>
      <c r="M28" s="14"/>
    </row>
    <row r="29" spans="1:13" x14ac:dyDescent="0.25">
      <c r="B29" s="35"/>
      <c r="C29" s="35"/>
      <c r="M29" s="14"/>
    </row>
    <row r="30" spans="1:13" x14ac:dyDescent="0.25">
      <c r="B30" s="35"/>
      <c r="C30" s="35"/>
      <c r="M30" s="14"/>
    </row>
    <row r="31" spans="1:13" x14ac:dyDescent="0.25">
      <c r="M31" s="14"/>
    </row>
    <row r="32" spans="1:13" x14ac:dyDescent="0.25">
      <c r="M32" s="14"/>
    </row>
  </sheetData>
  <mergeCells count="1">
    <mergeCell ref="B27:C30"/>
  </mergeCells>
  <conditionalFormatting sqref="C2:C21">
    <cfRule type="cellIs" dxfId="17" priority="2" operator="greaterThan">
      <formula>$C$25</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A6176-6E19-4FEA-BC51-6BA33ED8D864}">
  <dimension ref="A1:BJ68"/>
  <sheetViews>
    <sheetView tabSelected="1" topLeftCell="AR6" zoomScale="130" zoomScaleNormal="130" workbookViewId="0">
      <selection activeCell="BH60" sqref="BH60"/>
    </sheetView>
  </sheetViews>
  <sheetFormatPr defaultRowHeight="15" x14ac:dyDescent="0.25"/>
  <cols>
    <col min="1" max="1" width="11.140625" style="19" customWidth="1"/>
    <col min="2" max="2" width="17.5703125" bestFit="1" customWidth="1"/>
    <col min="13" max="13" width="13.140625" customWidth="1"/>
    <col min="14" max="14" width="17.5703125" bestFit="1" customWidth="1"/>
    <col min="16" max="16" width="14" customWidth="1"/>
    <col min="25" max="25" width="11.42578125" customWidth="1"/>
    <col min="26" max="26" width="17.5703125" bestFit="1" customWidth="1"/>
    <col min="28" max="28" width="15" customWidth="1"/>
    <col min="38" max="38" width="10.85546875" customWidth="1"/>
    <col min="39" max="39" width="17.5703125" bestFit="1" customWidth="1"/>
    <col min="41" max="41" width="15" customWidth="1"/>
    <col min="51" max="51" width="10.42578125" customWidth="1"/>
    <col min="52" max="52" width="17.85546875" customWidth="1"/>
    <col min="53" max="53" width="12" bestFit="1" customWidth="1"/>
    <col min="54" max="54" width="12.28515625" customWidth="1"/>
  </cols>
  <sheetData>
    <row r="1" spans="2:62" ht="19.5" thickBot="1" x14ac:dyDescent="0.35">
      <c r="B1" s="38" t="s">
        <v>63</v>
      </c>
      <c r="C1" s="39"/>
      <c r="D1" s="39"/>
      <c r="E1" s="39"/>
      <c r="F1" s="39"/>
      <c r="G1" s="39"/>
      <c r="H1" s="39"/>
      <c r="I1" s="39"/>
      <c r="J1" s="39"/>
      <c r="K1" s="40"/>
      <c r="N1" s="38" t="s">
        <v>56</v>
      </c>
      <c r="O1" s="39"/>
      <c r="P1" s="39"/>
      <c r="Q1" s="39"/>
      <c r="R1" s="39"/>
      <c r="S1" s="39"/>
      <c r="T1" s="39"/>
      <c r="U1" s="39"/>
      <c r="V1" s="39"/>
      <c r="W1" s="39"/>
      <c r="X1" s="40"/>
      <c r="Z1" s="38" t="s">
        <v>57</v>
      </c>
      <c r="AA1" s="39"/>
      <c r="AB1" s="39"/>
      <c r="AC1" s="39"/>
      <c r="AD1" s="39"/>
      <c r="AE1" s="39"/>
      <c r="AF1" s="39"/>
      <c r="AG1" s="39"/>
      <c r="AH1" s="39"/>
      <c r="AI1" s="39"/>
      <c r="AJ1" s="40"/>
      <c r="AM1" s="38" t="s">
        <v>58</v>
      </c>
      <c r="AN1" s="39"/>
      <c r="AO1" s="39"/>
      <c r="AP1" s="39"/>
      <c r="AQ1" s="39"/>
      <c r="AR1" s="39"/>
      <c r="AS1" s="39"/>
      <c r="AT1" s="39"/>
      <c r="AU1" s="39"/>
      <c r="AV1" s="39"/>
      <c r="AW1" s="40"/>
      <c r="AZ1" s="38" t="s">
        <v>61</v>
      </c>
      <c r="BA1" s="39"/>
      <c r="BB1" s="39"/>
      <c r="BC1" s="39"/>
      <c r="BD1" s="39"/>
      <c r="BE1" s="39"/>
      <c r="BF1" s="39"/>
      <c r="BG1" s="39"/>
      <c r="BH1" s="39"/>
      <c r="BI1" s="39"/>
      <c r="BJ1" s="40"/>
    </row>
    <row r="3" spans="2:62" s="19" customFormat="1" ht="60" x14ac:dyDescent="0.25">
      <c r="B3" s="22" t="s">
        <v>28</v>
      </c>
      <c r="C3" s="22" t="s">
        <v>29</v>
      </c>
      <c r="N3" s="22" t="s">
        <v>28</v>
      </c>
      <c r="O3" s="22" t="s">
        <v>30</v>
      </c>
      <c r="P3" s="28" t="s">
        <v>48</v>
      </c>
      <c r="Z3" s="22" t="s">
        <v>28</v>
      </c>
      <c r="AA3" s="22" t="s">
        <v>30</v>
      </c>
      <c r="AB3" s="28" t="s">
        <v>62</v>
      </c>
      <c r="AM3" s="22" t="s">
        <v>28</v>
      </c>
      <c r="AN3" s="22" t="s">
        <v>30</v>
      </c>
      <c r="AO3" s="28" t="s">
        <v>62</v>
      </c>
      <c r="AZ3" s="22" t="s">
        <v>28</v>
      </c>
      <c r="BA3" s="22" t="s">
        <v>30</v>
      </c>
      <c r="BB3" s="28" t="s">
        <v>62</v>
      </c>
    </row>
    <row r="4" spans="2:62" x14ac:dyDescent="0.25">
      <c r="B4" s="9">
        <v>1</v>
      </c>
      <c r="C4" s="9">
        <v>14.2</v>
      </c>
      <c r="N4" s="9">
        <v>1</v>
      </c>
      <c r="O4" s="9">
        <v>14.2</v>
      </c>
      <c r="P4" s="9"/>
      <c r="Z4" s="9">
        <v>1</v>
      </c>
      <c r="AA4" s="9">
        <v>14.2</v>
      </c>
      <c r="AB4" s="9"/>
      <c r="AM4" s="9">
        <v>1</v>
      </c>
      <c r="AN4" s="9">
        <v>14.2</v>
      </c>
      <c r="AO4" s="9"/>
      <c r="AZ4" s="9">
        <v>1</v>
      </c>
      <c r="BA4" s="9">
        <v>14.2</v>
      </c>
      <c r="BB4" s="9"/>
    </row>
    <row r="5" spans="2:62" x14ac:dyDescent="0.25">
      <c r="B5" s="9">
        <v>2</v>
      </c>
      <c r="C5" s="9">
        <v>10.9</v>
      </c>
      <c r="N5" s="9">
        <v>2</v>
      </c>
      <c r="O5" s="9">
        <v>10.9</v>
      </c>
      <c r="P5" s="9"/>
      <c r="Z5" s="9">
        <v>2</v>
      </c>
      <c r="AA5" s="9">
        <v>10.9</v>
      </c>
      <c r="AB5" s="9"/>
      <c r="AM5" s="9">
        <v>2</v>
      </c>
      <c r="AN5" s="9">
        <v>10.9</v>
      </c>
      <c r="AO5" s="9"/>
      <c r="AZ5" s="9">
        <v>2</v>
      </c>
      <c r="BA5" s="9">
        <v>10.9</v>
      </c>
      <c r="BB5" s="9"/>
    </row>
    <row r="6" spans="2:62" x14ac:dyDescent="0.25">
      <c r="B6" s="9">
        <v>3</v>
      </c>
      <c r="C6" s="9">
        <v>15</v>
      </c>
      <c r="N6" s="9">
        <v>3</v>
      </c>
      <c r="O6" s="9">
        <v>15</v>
      </c>
      <c r="P6" s="9"/>
      <c r="Z6" s="9">
        <v>3</v>
      </c>
      <c r="AA6" s="9">
        <v>15</v>
      </c>
      <c r="AB6" s="9"/>
      <c r="AM6" s="9">
        <v>3</v>
      </c>
      <c r="AN6" s="9">
        <v>15</v>
      </c>
      <c r="AO6" s="9"/>
      <c r="AZ6" s="9">
        <v>3</v>
      </c>
      <c r="BA6" s="9">
        <v>15</v>
      </c>
      <c r="BB6" s="9"/>
    </row>
    <row r="7" spans="2:62" x14ac:dyDescent="0.25">
      <c r="B7" s="9">
        <v>4</v>
      </c>
      <c r="C7" s="9">
        <v>19.7</v>
      </c>
      <c r="N7" s="9">
        <v>4</v>
      </c>
      <c r="O7" s="9">
        <v>19.7</v>
      </c>
      <c r="P7" s="9"/>
      <c r="Z7" s="9">
        <v>4</v>
      </c>
      <c r="AA7" s="9">
        <v>19.7</v>
      </c>
      <c r="AB7" s="9"/>
      <c r="AM7" s="9">
        <v>4</v>
      </c>
      <c r="AN7" s="9">
        <v>19.7</v>
      </c>
      <c r="AO7" s="9"/>
      <c r="AZ7" s="9">
        <v>4</v>
      </c>
      <c r="BB7" s="29">
        <v>19.7</v>
      </c>
    </row>
    <row r="8" spans="2:62" x14ac:dyDescent="0.25">
      <c r="B8" s="9">
        <v>5</v>
      </c>
      <c r="C8" s="9">
        <v>50</v>
      </c>
      <c r="N8" s="9">
        <v>5</v>
      </c>
      <c r="O8" s="9"/>
      <c r="P8" s="29">
        <v>50</v>
      </c>
      <c r="Z8" s="9">
        <v>5</v>
      </c>
      <c r="AA8" s="9"/>
      <c r="AB8" s="9">
        <v>50</v>
      </c>
      <c r="AM8" s="9">
        <v>5</v>
      </c>
      <c r="AN8" s="9"/>
      <c r="AO8" s="9">
        <v>50</v>
      </c>
      <c r="AZ8" s="9">
        <v>5</v>
      </c>
      <c r="BA8" s="9"/>
      <c r="BB8" s="9">
        <v>50</v>
      </c>
    </row>
    <row r="9" spans="2:62" x14ac:dyDescent="0.25">
      <c r="B9" s="9">
        <v>6</v>
      </c>
      <c r="C9" s="9">
        <v>11.2</v>
      </c>
      <c r="N9" s="9">
        <v>6</v>
      </c>
      <c r="O9" s="9">
        <v>11.2</v>
      </c>
      <c r="P9" s="9"/>
      <c r="Z9" s="9">
        <v>6</v>
      </c>
      <c r="AA9" s="9">
        <v>11.2</v>
      </c>
      <c r="AB9" s="9"/>
      <c r="AM9" s="9">
        <v>6</v>
      </c>
      <c r="AN9" s="9">
        <v>11.2</v>
      </c>
      <c r="AO9" s="9"/>
      <c r="AZ9" s="9">
        <v>6</v>
      </c>
      <c r="BA9" s="9">
        <v>11.2</v>
      </c>
      <c r="BB9" s="9"/>
    </row>
    <row r="10" spans="2:62" x14ac:dyDescent="0.25">
      <c r="B10" s="9">
        <v>7</v>
      </c>
      <c r="C10" s="9">
        <v>8.6</v>
      </c>
      <c r="N10" s="9">
        <v>7</v>
      </c>
      <c r="O10" s="9">
        <v>8.6</v>
      </c>
      <c r="P10" s="9"/>
      <c r="Z10" s="9">
        <v>7</v>
      </c>
      <c r="AA10" s="9">
        <v>8.6</v>
      </c>
      <c r="AB10" s="9"/>
      <c r="AM10" s="9">
        <v>7</v>
      </c>
      <c r="AN10" s="9">
        <v>8.6</v>
      </c>
      <c r="AO10" s="9"/>
      <c r="AZ10" s="9">
        <v>7</v>
      </c>
      <c r="BA10" s="9">
        <v>8.6</v>
      </c>
      <c r="BB10" s="9"/>
    </row>
    <row r="11" spans="2:62" x14ac:dyDescent="0.25">
      <c r="B11" s="9">
        <v>8</v>
      </c>
      <c r="C11" s="9">
        <v>13</v>
      </c>
      <c r="N11" s="9">
        <v>8</v>
      </c>
      <c r="O11" s="9">
        <v>13</v>
      </c>
      <c r="P11" s="9"/>
      <c r="Z11" s="9">
        <v>8</v>
      </c>
      <c r="AA11" s="9">
        <v>13</v>
      </c>
      <c r="AB11" s="9"/>
      <c r="AM11" s="9">
        <v>8</v>
      </c>
      <c r="AN11" s="9">
        <v>13</v>
      </c>
      <c r="AO11" s="9"/>
      <c r="AZ11" s="9">
        <v>8</v>
      </c>
      <c r="BA11" s="9">
        <v>13</v>
      </c>
      <c r="BB11" s="9"/>
    </row>
    <row r="12" spans="2:62" x14ac:dyDescent="0.25">
      <c r="B12" s="9">
        <v>9</v>
      </c>
      <c r="C12" s="9">
        <v>10.7</v>
      </c>
      <c r="N12" s="9">
        <v>9</v>
      </c>
      <c r="O12" s="9">
        <v>10.7</v>
      </c>
      <c r="P12" s="9"/>
      <c r="Z12" s="9">
        <v>9</v>
      </c>
      <c r="AA12" s="9">
        <v>10.7</v>
      </c>
      <c r="AB12" s="9"/>
      <c r="AM12" s="9">
        <v>9</v>
      </c>
      <c r="AN12" s="9">
        <v>10.7</v>
      </c>
      <c r="AO12" s="9"/>
      <c r="AZ12" s="9">
        <v>9</v>
      </c>
      <c r="BA12" s="9">
        <v>10.7</v>
      </c>
      <c r="BB12" s="9"/>
    </row>
    <row r="13" spans="2:62" x14ac:dyDescent="0.25">
      <c r="B13" s="9">
        <v>10</v>
      </c>
      <c r="C13" s="9">
        <v>6.1</v>
      </c>
      <c r="N13" s="9">
        <v>10</v>
      </c>
      <c r="O13" s="9">
        <v>6.1</v>
      </c>
      <c r="P13" s="9"/>
      <c r="Z13" s="9">
        <v>10</v>
      </c>
      <c r="AA13" s="9">
        <v>6.1</v>
      </c>
      <c r="AB13" s="9"/>
      <c r="AM13" s="9">
        <v>10</v>
      </c>
      <c r="AN13" s="9">
        <v>6.1</v>
      </c>
      <c r="AO13" s="9"/>
      <c r="AZ13" s="9">
        <v>10</v>
      </c>
      <c r="BA13" s="9">
        <v>6.1</v>
      </c>
      <c r="BB13" s="9"/>
    </row>
    <row r="14" spans="2:62" x14ac:dyDescent="0.25">
      <c r="B14" s="9">
        <v>11</v>
      </c>
      <c r="C14" s="9">
        <v>13.4</v>
      </c>
      <c r="N14" s="9">
        <v>11</v>
      </c>
      <c r="O14" s="9">
        <v>13.4</v>
      </c>
      <c r="P14" s="9"/>
      <c r="Z14" s="9">
        <v>11</v>
      </c>
      <c r="AA14" s="9">
        <v>13.4</v>
      </c>
      <c r="AB14" s="9"/>
      <c r="AM14" s="9">
        <v>11</v>
      </c>
      <c r="AN14" s="9">
        <v>13.4</v>
      </c>
      <c r="AO14" s="9"/>
      <c r="AZ14" s="9">
        <v>11</v>
      </c>
      <c r="BA14" s="9">
        <v>13.4</v>
      </c>
      <c r="BB14" s="9"/>
    </row>
    <row r="15" spans="2:62" x14ac:dyDescent="0.25">
      <c r="B15" s="9">
        <v>12</v>
      </c>
      <c r="C15" s="9">
        <v>12</v>
      </c>
      <c r="N15" s="9">
        <v>12</v>
      </c>
      <c r="O15" s="9">
        <v>12</v>
      </c>
      <c r="P15" s="9"/>
      <c r="Z15" s="9">
        <v>12</v>
      </c>
      <c r="AA15" s="9">
        <v>12</v>
      </c>
      <c r="AB15" s="9"/>
      <c r="AM15" s="9">
        <v>12</v>
      </c>
      <c r="AN15" s="9">
        <v>12</v>
      </c>
      <c r="AO15" s="9"/>
      <c r="AZ15" s="9">
        <v>12</v>
      </c>
      <c r="BA15" s="9">
        <v>12</v>
      </c>
      <c r="BB15" s="9"/>
    </row>
    <row r="16" spans="2:62" x14ac:dyDescent="0.25">
      <c r="B16" s="9">
        <v>13</v>
      </c>
      <c r="C16" s="9">
        <v>10.199999999999999</v>
      </c>
      <c r="N16" s="9">
        <v>13</v>
      </c>
      <c r="O16" s="9">
        <v>10.199999999999999</v>
      </c>
      <c r="P16" s="9"/>
      <c r="Z16" s="9">
        <v>13</v>
      </c>
      <c r="AA16" s="9">
        <v>10.199999999999999</v>
      </c>
      <c r="AB16" s="9"/>
      <c r="AM16" s="9">
        <v>13</v>
      </c>
      <c r="AN16" s="9">
        <v>10.199999999999999</v>
      </c>
      <c r="AO16" s="9"/>
      <c r="AZ16" s="9">
        <v>13</v>
      </c>
      <c r="BA16" s="9">
        <v>10.199999999999999</v>
      </c>
      <c r="BB16" s="9"/>
    </row>
    <row r="17" spans="2:54" x14ac:dyDescent="0.25">
      <c r="B17" s="9">
        <v>14</v>
      </c>
      <c r="C17" s="9">
        <v>9</v>
      </c>
      <c r="N17" s="9">
        <v>14</v>
      </c>
      <c r="O17" s="9">
        <v>9</v>
      </c>
      <c r="P17" s="9"/>
      <c r="Z17" s="9">
        <v>14</v>
      </c>
      <c r="AA17" s="9">
        <v>9</v>
      </c>
      <c r="AB17" s="9"/>
      <c r="AM17" s="9">
        <v>14</v>
      </c>
      <c r="AN17" s="9">
        <v>9</v>
      </c>
      <c r="AO17" s="9"/>
      <c r="AZ17" s="9">
        <v>14</v>
      </c>
      <c r="BA17" s="9">
        <v>9</v>
      </c>
      <c r="BB17" s="9"/>
    </row>
    <row r="18" spans="2:54" x14ac:dyDescent="0.25">
      <c r="B18" s="9">
        <v>15</v>
      </c>
      <c r="C18" s="9">
        <v>10</v>
      </c>
      <c r="N18" s="9">
        <v>15</v>
      </c>
      <c r="O18" s="9">
        <v>10</v>
      </c>
      <c r="P18" s="9"/>
      <c r="Z18" s="9">
        <v>15</v>
      </c>
      <c r="AA18" s="9">
        <v>10</v>
      </c>
      <c r="AB18" s="9"/>
      <c r="AM18" s="9">
        <v>15</v>
      </c>
      <c r="AN18" s="9">
        <v>10</v>
      </c>
      <c r="AO18" s="9"/>
      <c r="AZ18" s="9">
        <v>15</v>
      </c>
      <c r="BA18" s="9">
        <v>10</v>
      </c>
      <c r="BB18" s="9"/>
    </row>
    <row r="19" spans="2:54" x14ac:dyDescent="0.25">
      <c r="B19" s="9">
        <v>16</v>
      </c>
      <c r="C19" s="9">
        <v>6.3</v>
      </c>
      <c r="N19" s="9">
        <v>16</v>
      </c>
      <c r="O19" s="9">
        <v>6.3</v>
      </c>
      <c r="P19" s="9"/>
      <c r="Z19" s="9">
        <v>16</v>
      </c>
      <c r="AA19" s="9">
        <v>6.3</v>
      </c>
      <c r="AB19" s="9"/>
      <c r="AM19" s="9">
        <v>16</v>
      </c>
      <c r="AN19" s="9">
        <v>6.3</v>
      </c>
      <c r="AO19" s="9"/>
      <c r="AZ19" s="9">
        <v>16</v>
      </c>
      <c r="BA19" s="9">
        <v>6.3</v>
      </c>
      <c r="BB19" s="9"/>
    </row>
    <row r="20" spans="2:54" x14ac:dyDescent="0.25">
      <c r="B20" s="9">
        <v>17</v>
      </c>
      <c r="C20" s="9">
        <v>12</v>
      </c>
      <c r="N20" s="9">
        <v>17</v>
      </c>
      <c r="O20" s="9">
        <v>12</v>
      </c>
      <c r="P20" s="9"/>
      <c r="Z20" s="9">
        <v>17</v>
      </c>
      <c r="AA20" s="9">
        <v>12</v>
      </c>
      <c r="AB20" s="9"/>
      <c r="AM20" s="9">
        <v>17</v>
      </c>
      <c r="AN20" s="9">
        <v>12</v>
      </c>
      <c r="AO20" s="9"/>
      <c r="AZ20" s="9">
        <v>17</v>
      </c>
      <c r="BA20" s="9">
        <v>12</v>
      </c>
      <c r="BB20" s="9"/>
    </row>
    <row r="21" spans="2:54" x14ac:dyDescent="0.25">
      <c r="B21" s="9">
        <v>18</v>
      </c>
      <c r="C21" s="9">
        <v>9.1999999999999993</v>
      </c>
      <c r="N21" s="9">
        <v>18</v>
      </c>
      <c r="O21" s="9">
        <v>9.1999999999999993</v>
      </c>
      <c r="P21" s="9"/>
      <c r="Z21" s="9">
        <v>18</v>
      </c>
      <c r="AA21" s="9">
        <v>9.1999999999999993</v>
      </c>
      <c r="AB21" s="9"/>
      <c r="AM21" s="9">
        <v>18</v>
      </c>
      <c r="AN21" s="9">
        <v>9.1999999999999993</v>
      </c>
      <c r="AO21" s="9"/>
      <c r="AZ21" s="9">
        <v>18</v>
      </c>
      <c r="BA21" s="9">
        <v>9.1999999999999993</v>
      </c>
      <c r="BB21" s="9"/>
    </row>
    <row r="22" spans="2:54" x14ac:dyDescent="0.25">
      <c r="B22" s="9">
        <v>19</v>
      </c>
      <c r="C22" s="9">
        <v>9.6</v>
      </c>
      <c r="N22" s="9">
        <v>19</v>
      </c>
      <c r="O22" s="9">
        <v>9.6</v>
      </c>
      <c r="P22" s="9"/>
      <c r="Z22" s="9">
        <v>19</v>
      </c>
      <c r="AA22" s="9">
        <v>9.6</v>
      </c>
      <c r="AB22" s="9"/>
      <c r="AM22" s="9">
        <v>19</v>
      </c>
      <c r="AN22" s="9">
        <v>9.6</v>
      </c>
      <c r="AO22" s="9"/>
      <c r="AZ22" s="9">
        <v>19</v>
      </c>
      <c r="BA22" s="9">
        <v>9.6</v>
      </c>
      <c r="BB22" s="9"/>
    </row>
    <row r="23" spans="2:54" x14ac:dyDescent="0.25">
      <c r="B23" s="9">
        <v>20</v>
      </c>
      <c r="C23" s="9">
        <v>40</v>
      </c>
      <c r="N23" s="9">
        <v>20</v>
      </c>
      <c r="O23" s="9"/>
      <c r="P23" s="29">
        <v>40</v>
      </c>
      <c r="Z23" s="9">
        <v>20</v>
      </c>
      <c r="AA23" s="9"/>
      <c r="AB23" s="9">
        <v>40</v>
      </c>
      <c r="AM23" s="9">
        <v>20</v>
      </c>
      <c r="AN23" s="9"/>
      <c r="AO23" s="9">
        <v>40</v>
      </c>
      <c r="AZ23" s="9">
        <v>20</v>
      </c>
      <c r="BA23" s="9"/>
      <c r="BB23" s="9">
        <v>40</v>
      </c>
    </row>
    <row r="24" spans="2:54" x14ac:dyDescent="0.25">
      <c r="B24" s="9">
        <v>21</v>
      </c>
      <c r="C24" s="9">
        <v>7.8</v>
      </c>
      <c r="N24" s="9">
        <v>21</v>
      </c>
      <c r="O24" s="9">
        <v>7.8</v>
      </c>
      <c r="P24" s="9"/>
      <c r="Z24" s="9">
        <v>21</v>
      </c>
      <c r="AA24" s="9">
        <v>7.8</v>
      </c>
      <c r="AB24" s="9"/>
      <c r="AM24" s="9">
        <v>21</v>
      </c>
      <c r="AN24" s="9">
        <v>7.8</v>
      </c>
      <c r="AO24" s="9"/>
      <c r="AZ24" s="9">
        <v>21</v>
      </c>
      <c r="BA24" s="9">
        <v>7.8</v>
      </c>
      <c r="BB24" s="9"/>
    </row>
    <row r="25" spans="2:54" x14ac:dyDescent="0.25">
      <c r="B25" s="9">
        <v>22</v>
      </c>
      <c r="C25" s="9">
        <v>21.4</v>
      </c>
      <c r="N25" s="9">
        <v>22</v>
      </c>
      <c r="O25" s="9">
        <v>21.4</v>
      </c>
      <c r="P25" s="9"/>
      <c r="Z25" s="9">
        <v>22</v>
      </c>
      <c r="AA25" s="9">
        <v>21.4</v>
      </c>
      <c r="AB25" s="9"/>
      <c r="AM25" s="9">
        <v>22</v>
      </c>
      <c r="AN25" s="9"/>
      <c r="AO25" s="29">
        <v>21.4</v>
      </c>
      <c r="AZ25" s="9">
        <v>22</v>
      </c>
      <c r="BA25" s="9"/>
      <c r="BB25" s="9">
        <v>21.4</v>
      </c>
    </row>
    <row r="26" spans="2:54" x14ac:dyDescent="0.25">
      <c r="B26" s="9">
        <v>23</v>
      </c>
      <c r="C26" s="9">
        <v>7.9</v>
      </c>
      <c r="N26" s="9">
        <v>23</v>
      </c>
      <c r="O26" s="9">
        <v>7.9</v>
      </c>
      <c r="P26" s="9"/>
      <c r="Z26" s="9">
        <v>23</v>
      </c>
      <c r="AA26" s="9">
        <v>7.9</v>
      </c>
      <c r="AB26" s="9"/>
      <c r="AM26" s="9">
        <v>23</v>
      </c>
      <c r="AN26" s="9">
        <v>7.9</v>
      </c>
      <c r="AO26" s="9"/>
      <c r="AZ26" s="9">
        <v>23</v>
      </c>
      <c r="BA26" s="9">
        <v>7.9</v>
      </c>
      <c r="BB26" s="9"/>
    </row>
    <row r="27" spans="2:54" x14ac:dyDescent="0.25">
      <c r="B27" s="9">
        <v>24</v>
      </c>
      <c r="C27" s="9">
        <v>12</v>
      </c>
      <c r="N27" s="9">
        <v>24</v>
      </c>
      <c r="O27" s="9">
        <v>12</v>
      </c>
      <c r="P27" s="9"/>
      <c r="Z27" s="9">
        <v>24</v>
      </c>
      <c r="AA27" s="9">
        <v>12</v>
      </c>
      <c r="AB27" s="9"/>
      <c r="AM27" s="9">
        <v>24</v>
      </c>
      <c r="AN27" s="9">
        <v>12</v>
      </c>
      <c r="AO27" s="9"/>
      <c r="AZ27" s="9">
        <v>24</v>
      </c>
      <c r="BA27" s="9">
        <v>12</v>
      </c>
      <c r="BB27" s="9"/>
    </row>
    <row r="28" spans="2:54" x14ac:dyDescent="0.25">
      <c r="B28" s="9">
        <v>28</v>
      </c>
      <c r="C28" s="9">
        <v>8.8000000000000007</v>
      </c>
      <c r="N28" s="9">
        <v>28</v>
      </c>
      <c r="O28" s="9">
        <v>8.8000000000000007</v>
      </c>
      <c r="P28" s="9"/>
      <c r="Z28" s="9">
        <v>28</v>
      </c>
      <c r="AA28" s="9">
        <v>8.8000000000000007</v>
      </c>
      <c r="AB28" s="9"/>
      <c r="AM28" s="9">
        <v>28</v>
      </c>
      <c r="AN28" s="9">
        <v>8.8000000000000007</v>
      </c>
      <c r="AO28" s="9"/>
      <c r="AZ28" s="9">
        <v>28</v>
      </c>
      <c r="BA28" s="9">
        <v>8.8000000000000007</v>
      </c>
      <c r="BB28" s="9"/>
    </row>
    <row r="29" spans="2:54" x14ac:dyDescent="0.25">
      <c r="B29" s="9">
        <v>30</v>
      </c>
      <c r="C29" s="9">
        <v>10</v>
      </c>
      <c r="N29" s="9">
        <v>30</v>
      </c>
      <c r="O29" s="9">
        <v>10</v>
      </c>
      <c r="P29" s="9"/>
      <c r="Z29" s="9">
        <v>30</v>
      </c>
      <c r="AA29" s="9">
        <v>10</v>
      </c>
      <c r="AB29" s="9"/>
      <c r="AM29" s="9">
        <v>30</v>
      </c>
      <c r="AN29" s="9">
        <v>10</v>
      </c>
      <c r="AO29" s="9"/>
      <c r="AZ29" s="9">
        <v>30</v>
      </c>
      <c r="BA29" s="9">
        <v>10</v>
      </c>
      <c r="BB29" s="9"/>
    </row>
    <row r="30" spans="2:54" x14ac:dyDescent="0.25">
      <c r="B30" s="9">
        <v>31</v>
      </c>
      <c r="C30" s="9">
        <v>15</v>
      </c>
      <c r="N30" s="9">
        <v>31</v>
      </c>
      <c r="O30" s="9">
        <v>15</v>
      </c>
      <c r="P30" s="9"/>
      <c r="Z30" s="9">
        <v>31</v>
      </c>
      <c r="AA30" s="9">
        <v>15</v>
      </c>
      <c r="AB30" s="9"/>
      <c r="AM30" s="9">
        <v>31</v>
      </c>
      <c r="AN30" s="9">
        <v>15</v>
      </c>
      <c r="AO30" s="9"/>
      <c r="AZ30" s="9">
        <v>31</v>
      </c>
      <c r="BA30" s="9">
        <v>15</v>
      </c>
      <c r="BB30" s="9"/>
    </row>
    <row r="31" spans="2:54" x14ac:dyDescent="0.25">
      <c r="B31" s="9">
        <v>32</v>
      </c>
      <c r="C31" s="9">
        <v>15</v>
      </c>
      <c r="N31" s="9">
        <v>32</v>
      </c>
      <c r="O31" s="9">
        <v>15</v>
      </c>
      <c r="P31" s="9"/>
      <c r="Z31" s="9">
        <v>32</v>
      </c>
      <c r="AA31" s="9">
        <v>15</v>
      </c>
      <c r="AB31" s="9"/>
      <c r="AM31" s="9">
        <v>32</v>
      </c>
      <c r="AN31" s="9">
        <v>15</v>
      </c>
      <c r="AO31" s="9"/>
      <c r="AZ31" s="9">
        <v>32</v>
      </c>
      <c r="BA31" s="9">
        <v>15</v>
      </c>
      <c r="BB31" s="9"/>
    </row>
    <row r="32" spans="2:54" x14ac:dyDescent="0.25">
      <c r="B32" s="9">
        <v>33</v>
      </c>
      <c r="C32" s="9">
        <v>10.199999999999999</v>
      </c>
      <c r="N32" s="9">
        <v>33</v>
      </c>
      <c r="O32" s="9">
        <v>10.199999999999999</v>
      </c>
      <c r="P32" s="9"/>
      <c r="Z32" s="9">
        <v>33</v>
      </c>
      <c r="AA32" s="9">
        <v>10.199999999999999</v>
      </c>
      <c r="AB32" s="9"/>
      <c r="AM32" s="9">
        <v>33</v>
      </c>
      <c r="AN32" s="9">
        <v>10.199999999999999</v>
      </c>
      <c r="AO32" s="9"/>
      <c r="AZ32" s="9">
        <v>33</v>
      </c>
      <c r="BA32" s="9">
        <v>10.199999999999999</v>
      </c>
      <c r="BB32" s="9"/>
    </row>
    <row r="33" spans="2:54" x14ac:dyDescent="0.25">
      <c r="B33" s="9">
        <v>34</v>
      </c>
      <c r="C33" s="9">
        <v>9.6999999999999993</v>
      </c>
      <c r="N33" s="9">
        <v>34</v>
      </c>
      <c r="O33" s="9">
        <v>9.6999999999999993</v>
      </c>
      <c r="P33" s="9"/>
      <c r="Z33" s="9">
        <v>34</v>
      </c>
      <c r="AA33" s="9">
        <v>9.6999999999999993</v>
      </c>
      <c r="AB33" s="9"/>
      <c r="AM33" s="9">
        <v>34</v>
      </c>
      <c r="AN33" s="9">
        <v>9.6999999999999993</v>
      </c>
      <c r="AO33" s="9"/>
      <c r="AZ33" s="9">
        <v>34</v>
      </c>
      <c r="BA33" s="9">
        <v>9.6999999999999993</v>
      </c>
      <c r="BB33" s="9"/>
    </row>
    <row r="34" spans="2:54" x14ac:dyDescent="0.25">
      <c r="B34" s="9">
        <v>35</v>
      </c>
      <c r="C34" s="9">
        <v>20.7</v>
      </c>
      <c r="N34" s="9">
        <v>35</v>
      </c>
      <c r="O34" s="9">
        <v>20.7</v>
      </c>
      <c r="P34" s="9"/>
      <c r="Z34" s="9">
        <v>35</v>
      </c>
      <c r="AA34" s="9">
        <v>20.7</v>
      </c>
      <c r="AB34" s="9"/>
      <c r="AM34" s="9">
        <v>35</v>
      </c>
      <c r="AN34" s="9">
        <v>20.7</v>
      </c>
      <c r="AO34" s="9"/>
      <c r="AZ34" s="9">
        <v>35</v>
      </c>
      <c r="BB34" s="29">
        <v>20.7</v>
      </c>
    </row>
    <row r="35" spans="2:54" x14ac:dyDescent="0.25">
      <c r="B35" s="9">
        <v>36</v>
      </c>
      <c r="C35" s="9">
        <v>11.3</v>
      </c>
      <c r="N35" s="9">
        <v>36</v>
      </c>
      <c r="O35" s="9">
        <v>11.3</v>
      </c>
      <c r="P35" s="9"/>
      <c r="Z35" s="9">
        <v>36</v>
      </c>
      <c r="AA35" s="9">
        <v>11.3</v>
      </c>
      <c r="AB35" s="9"/>
      <c r="AM35" s="9">
        <v>36</v>
      </c>
      <c r="AN35" s="9">
        <v>11.3</v>
      </c>
      <c r="AO35" s="9"/>
      <c r="AZ35" s="9">
        <v>36</v>
      </c>
      <c r="BA35" s="9">
        <v>11.3</v>
      </c>
      <c r="BB35" s="9"/>
    </row>
    <row r="36" spans="2:54" x14ac:dyDescent="0.25">
      <c r="B36" s="9">
        <v>37</v>
      </c>
      <c r="C36" s="9">
        <v>12.4</v>
      </c>
      <c r="N36" s="9">
        <v>37</v>
      </c>
      <c r="O36" s="9">
        <v>12.4</v>
      </c>
      <c r="P36" s="9"/>
      <c r="Z36" s="9">
        <v>37</v>
      </c>
      <c r="AA36" s="9">
        <v>12.4</v>
      </c>
      <c r="AB36" s="9"/>
      <c r="AM36" s="9">
        <v>37</v>
      </c>
      <c r="AN36" s="9">
        <v>12.4</v>
      </c>
      <c r="AO36" s="9"/>
      <c r="AZ36" s="9">
        <v>37</v>
      </c>
      <c r="BA36" s="9">
        <v>12.4</v>
      </c>
      <c r="BB36" s="9"/>
    </row>
    <row r="37" spans="2:54" x14ac:dyDescent="0.25">
      <c r="B37" s="9">
        <v>38</v>
      </c>
      <c r="C37" s="9">
        <v>12.5</v>
      </c>
      <c r="N37" s="9">
        <v>38</v>
      </c>
      <c r="O37" s="9">
        <v>12.5</v>
      </c>
      <c r="P37" s="9"/>
      <c r="Z37" s="9">
        <v>38</v>
      </c>
      <c r="AA37" s="9">
        <v>12.5</v>
      </c>
      <c r="AB37" s="9"/>
      <c r="AM37" s="9">
        <v>38</v>
      </c>
      <c r="AN37" s="9">
        <v>12.5</v>
      </c>
      <c r="AO37" s="9"/>
      <c r="AZ37" s="9">
        <v>38</v>
      </c>
      <c r="BA37" s="9">
        <v>12.5</v>
      </c>
      <c r="BB37" s="9"/>
    </row>
    <row r="38" spans="2:54" x14ac:dyDescent="0.25">
      <c r="B38" s="9">
        <v>39</v>
      </c>
      <c r="C38" s="9">
        <v>15.4</v>
      </c>
      <c r="N38" s="9">
        <v>39</v>
      </c>
      <c r="O38" s="9">
        <v>15.4</v>
      </c>
      <c r="P38" s="9"/>
      <c r="Z38" s="9">
        <v>39</v>
      </c>
      <c r="AA38" s="9">
        <v>15.4</v>
      </c>
      <c r="AB38" s="9"/>
      <c r="AM38" s="9">
        <v>39</v>
      </c>
      <c r="AN38" s="9">
        <v>15.4</v>
      </c>
      <c r="AO38" s="9"/>
      <c r="AZ38" s="9">
        <v>39</v>
      </c>
      <c r="BA38" s="9">
        <v>15.4</v>
      </c>
      <c r="BB38" s="9"/>
    </row>
    <row r="39" spans="2:54" x14ac:dyDescent="0.25">
      <c r="B39" s="9">
        <v>40</v>
      </c>
      <c r="C39" s="9">
        <v>13.1</v>
      </c>
      <c r="N39" s="9">
        <v>40</v>
      </c>
      <c r="O39" s="9">
        <v>13.1</v>
      </c>
      <c r="P39" s="9"/>
      <c r="Z39" s="9">
        <v>40</v>
      </c>
      <c r="AA39" s="9">
        <v>13.1</v>
      </c>
      <c r="AB39" s="9"/>
      <c r="AM39" s="9">
        <v>40</v>
      </c>
      <c r="AN39" s="9">
        <v>13.1</v>
      </c>
      <c r="AO39" s="9"/>
      <c r="AZ39" s="9">
        <v>40</v>
      </c>
      <c r="BA39" s="9">
        <v>13.1</v>
      </c>
      <c r="BB39" s="9"/>
    </row>
    <row r="40" spans="2:54" x14ac:dyDescent="0.25">
      <c r="B40" s="9">
        <v>41</v>
      </c>
      <c r="C40" s="9">
        <v>17.3</v>
      </c>
      <c r="N40" s="9">
        <v>41</v>
      </c>
      <c r="O40" s="9">
        <v>17.3</v>
      </c>
      <c r="P40" s="9"/>
      <c r="Z40" s="9">
        <v>41</v>
      </c>
      <c r="AA40" s="9">
        <v>17.3</v>
      </c>
      <c r="AB40" s="9"/>
      <c r="AM40" s="9">
        <v>41</v>
      </c>
      <c r="AN40" s="9">
        <v>17.3</v>
      </c>
      <c r="AO40" s="9"/>
      <c r="AZ40" s="9">
        <v>41</v>
      </c>
      <c r="BA40" s="9">
        <v>17.3</v>
      </c>
      <c r="BB40" s="9"/>
    </row>
    <row r="41" spans="2:54" x14ac:dyDescent="0.25">
      <c r="B41" s="9">
        <v>42</v>
      </c>
      <c r="C41" s="9">
        <v>25.9</v>
      </c>
      <c r="N41" s="9">
        <v>42</v>
      </c>
      <c r="O41" s="9">
        <v>25.9</v>
      </c>
      <c r="P41" s="9"/>
      <c r="Z41" s="9">
        <v>42</v>
      </c>
      <c r="AA41" s="9">
        <v>25.9</v>
      </c>
      <c r="AB41" s="9"/>
      <c r="AM41" s="9">
        <v>42</v>
      </c>
      <c r="AN41" s="9"/>
      <c r="AO41" s="29">
        <v>25.9</v>
      </c>
      <c r="AZ41" s="9">
        <v>42</v>
      </c>
      <c r="BA41" s="9"/>
      <c r="BB41" s="9">
        <v>25.9</v>
      </c>
    </row>
    <row r="42" spans="2:54" x14ac:dyDescent="0.25">
      <c r="B42" s="9">
        <v>43</v>
      </c>
      <c r="C42" s="9">
        <v>9</v>
      </c>
      <c r="N42" s="9">
        <v>43</v>
      </c>
      <c r="O42" s="9">
        <v>9</v>
      </c>
      <c r="P42" s="9"/>
      <c r="Z42" s="9">
        <v>43</v>
      </c>
      <c r="AA42" s="9">
        <v>9</v>
      </c>
      <c r="AB42" s="9"/>
      <c r="AM42" s="9">
        <v>43</v>
      </c>
      <c r="AN42" s="9">
        <v>9</v>
      </c>
      <c r="AO42" s="9"/>
      <c r="AZ42" s="9">
        <v>43</v>
      </c>
      <c r="BA42" s="9">
        <v>9</v>
      </c>
      <c r="BB42" s="9"/>
    </row>
    <row r="43" spans="2:54" x14ac:dyDescent="0.25">
      <c r="B43" s="9">
        <v>44</v>
      </c>
      <c r="C43" s="9">
        <v>11.7</v>
      </c>
      <c r="N43" s="9">
        <v>44</v>
      </c>
      <c r="O43" s="9">
        <v>11.7</v>
      </c>
      <c r="P43" s="9"/>
      <c r="Z43" s="9">
        <v>44</v>
      </c>
      <c r="AA43" s="9">
        <v>11.7</v>
      </c>
      <c r="AB43" s="9"/>
      <c r="AM43" s="9">
        <v>44</v>
      </c>
      <c r="AN43" s="9">
        <v>11.7</v>
      </c>
      <c r="AO43" s="9"/>
      <c r="AZ43" s="9">
        <v>44</v>
      </c>
      <c r="BA43" s="9">
        <v>11.7</v>
      </c>
      <c r="BB43" s="9"/>
    </row>
    <row r="44" spans="2:54" x14ac:dyDescent="0.25">
      <c r="B44" s="9">
        <v>45</v>
      </c>
      <c r="C44" s="9">
        <v>11.7</v>
      </c>
      <c r="N44" s="9">
        <v>45</v>
      </c>
      <c r="O44" s="9">
        <v>11.7</v>
      </c>
      <c r="P44" s="9"/>
      <c r="Z44" s="9">
        <v>45</v>
      </c>
      <c r="AA44" s="9">
        <v>11.7</v>
      </c>
      <c r="AB44" s="9"/>
      <c r="AM44" s="9">
        <v>45</v>
      </c>
      <c r="AN44" s="9">
        <v>11.7</v>
      </c>
      <c r="AO44" s="9"/>
      <c r="AZ44" s="9">
        <v>45</v>
      </c>
      <c r="BA44" s="9">
        <v>11.7</v>
      </c>
      <c r="BB44" s="9"/>
    </row>
    <row r="45" spans="2:54" x14ac:dyDescent="0.25">
      <c r="B45" s="9">
        <v>46</v>
      </c>
      <c r="C45" s="9">
        <v>8.3000000000000007</v>
      </c>
      <c r="N45" s="9">
        <v>46</v>
      </c>
      <c r="O45" s="9">
        <v>8.3000000000000007</v>
      </c>
      <c r="P45" s="9"/>
      <c r="Z45" s="9">
        <v>46</v>
      </c>
      <c r="AA45" s="9">
        <v>8.3000000000000007</v>
      </c>
      <c r="AB45" s="9"/>
      <c r="AM45" s="9">
        <v>46</v>
      </c>
      <c r="AN45" s="9">
        <v>8.3000000000000007</v>
      </c>
      <c r="AO45" s="9"/>
      <c r="AZ45" s="9">
        <v>46</v>
      </c>
      <c r="BA45" s="9">
        <v>8.3000000000000007</v>
      </c>
      <c r="BB45" s="9"/>
    </row>
    <row r="46" spans="2:54" x14ac:dyDescent="0.25">
      <c r="B46" s="9">
        <v>47</v>
      </c>
      <c r="C46" s="9">
        <v>28</v>
      </c>
      <c r="N46" s="9">
        <v>47</v>
      </c>
      <c r="O46" s="9">
        <v>28</v>
      </c>
      <c r="P46" s="9"/>
      <c r="Z46" s="9">
        <v>47</v>
      </c>
      <c r="AA46" s="9"/>
      <c r="AB46" s="29">
        <v>28</v>
      </c>
      <c r="AM46" s="9">
        <v>47</v>
      </c>
      <c r="AN46" s="9"/>
      <c r="AO46" s="9">
        <v>28</v>
      </c>
      <c r="AZ46" s="9">
        <v>47</v>
      </c>
      <c r="BA46" s="9"/>
      <c r="BB46" s="9">
        <v>28</v>
      </c>
    </row>
    <row r="47" spans="2:54" x14ac:dyDescent="0.25">
      <c r="B47" s="9">
        <v>48</v>
      </c>
      <c r="C47" s="9">
        <v>87.2</v>
      </c>
      <c r="N47" s="9">
        <v>48</v>
      </c>
      <c r="O47" s="9"/>
      <c r="P47" s="29">
        <v>87.2</v>
      </c>
      <c r="Z47" s="9">
        <v>48</v>
      </c>
      <c r="AA47" s="9"/>
      <c r="AB47" s="9">
        <v>87.2</v>
      </c>
      <c r="AM47" s="9">
        <v>48</v>
      </c>
      <c r="AN47" s="9"/>
      <c r="AO47" s="9">
        <v>87.2</v>
      </c>
      <c r="AZ47" s="9">
        <v>48</v>
      </c>
      <c r="BA47" s="9"/>
      <c r="BB47" s="9">
        <v>87.2</v>
      </c>
    </row>
    <row r="48" spans="2:54" x14ac:dyDescent="0.25">
      <c r="B48" s="9">
        <v>49</v>
      </c>
      <c r="C48" s="9">
        <v>21.1</v>
      </c>
      <c r="N48" s="9">
        <v>49</v>
      </c>
      <c r="O48" s="9">
        <v>21.1</v>
      </c>
      <c r="P48" s="9"/>
      <c r="Z48" s="9">
        <v>49</v>
      </c>
      <c r="AA48" s="9">
        <v>21.1</v>
      </c>
      <c r="AB48" s="9"/>
      <c r="AM48" s="9">
        <v>49</v>
      </c>
      <c r="AN48" s="9"/>
      <c r="AO48" s="29">
        <v>21.1</v>
      </c>
      <c r="AZ48" s="9">
        <v>49</v>
      </c>
      <c r="BA48" s="9"/>
      <c r="BB48" s="9">
        <v>21.1</v>
      </c>
    </row>
    <row r="49" spans="1:54" x14ac:dyDescent="0.25">
      <c r="B49" s="9">
        <v>50</v>
      </c>
      <c r="C49" s="9">
        <v>12.3</v>
      </c>
      <c r="N49" s="9">
        <v>50</v>
      </c>
      <c r="O49" s="9">
        <v>12.3</v>
      </c>
      <c r="P49" s="9"/>
      <c r="Z49" s="9">
        <v>50</v>
      </c>
      <c r="AA49" s="9">
        <v>12.3</v>
      </c>
      <c r="AB49" s="9"/>
      <c r="AM49" s="9">
        <v>50</v>
      </c>
      <c r="AN49" s="9">
        <v>12.3</v>
      </c>
      <c r="AO49" s="9"/>
      <c r="AZ49" s="9">
        <v>50</v>
      </c>
      <c r="BA49" s="9">
        <v>12.3</v>
      </c>
      <c r="BB49" s="9"/>
    </row>
    <row r="50" spans="1:54" x14ac:dyDescent="0.25">
      <c r="B50" s="9">
        <v>51</v>
      </c>
      <c r="C50" s="9">
        <v>21.4</v>
      </c>
      <c r="N50" s="9">
        <v>51</v>
      </c>
      <c r="O50" s="9">
        <v>21.4</v>
      </c>
      <c r="P50" s="9"/>
      <c r="Z50" s="9">
        <v>51</v>
      </c>
      <c r="AA50" s="9">
        <v>21.4</v>
      </c>
      <c r="AB50" s="9"/>
      <c r="AM50" s="9">
        <v>51</v>
      </c>
      <c r="AN50" s="9"/>
      <c r="AO50" s="29">
        <v>21.4</v>
      </c>
      <c r="AZ50" s="9">
        <v>51</v>
      </c>
      <c r="BA50" s="9"/>
      <c r="BB50" s="9">
        <v>21.4</v>
      </c>
    </row>
    <row r="51" spans="1:54" ht="24" customHeight="1" x14ac:dyDescent="0.25">
      <c r="B51" s="9">
        <v>52</v>
      </c>
      <c r="C51" s="9">
        <v>16.399999999999999</v>
      </c>
      <c r="H51" s="12"/>
      <c r="N51" s="9">
        <v>52</v>
      </c>
      <c r="O51" s="9">
        <v>16.399999999999999</v>
      </c>
      <c r="P51" s="9"/>
      <c r="Q51" s="19"/>
      <c r="R51" s="19"/>
      <c r="S51" s="19"/>
      <c r="T51" s="19"/>
      <c r="Z51" s="9">
        <v>52</v>
      </c>
      <c r="AA51" s="9">
        <v>16.399999999999999</v>
      </c>
      <c r="AB51" s="9"/>
      <c r="AM51" s="9">
        <v>52</v>
      </c>
      <c r="AN51" s="9">
        <v>16.399999999999999</v>
      </c>
      <c r="AO51" s="9"/>
      <c r="AZ51" s="9">
        <v>52</v>
      </c>
      <c r="BA51" s="9">
        <v>16.399999999999999</v>
      </c>
      <c r="BB51" s="9"/>
    </row>
    <row r="52" spans="1:54" ht="45" x14ac:dyDescent="0.25">
      <c r="A52" s="24" t="s">
        <v>65</v>
      </c>
      <c r="B52" s="23" t="s">
        <v>24</v>
      </c>
      <c r="C52" s="23">
        <f>MEDIAN(C4:C51)</f>
        <v>12</v>
      </c>
      <c r="M52" s="23" t="s">
        <v>54</v>
      </c>
      <c r="N52" s="23" t="s">
        <v>24</v>
      </c>
      <c r="O52" s="23">
        <f>MEDIAN(O4:O51)</f>
        <v>12</v>
      </c>
      <c r="P52" s="9"/>
      <c r="Q52" s="19"/>
      <c r="R52" s="19"/>
      <c r="S52" s="19"/>
      <c r="T52" s="19"/>
      <c r="Y52" s="23" t="s">
        <v>55</v>
      </c>
      <c r="Z52" s="23" t="s">
        <v>24</v>
      </c>
      <c r="AA52" s="23">
        <f>MEDIAN(AA4:AA51)</f>
        <v>11.85</v>
      </c>
      <c r="AB52" s="9"/>
      <c r="AL52" s="23" t="s">
        <v>60</v>
      </c>
      <c r="AM52" s="23" t="s">
        <v>24</v>
      </c>
      <c r="AN52" s="23">
        <f>MEDIAN(AN4:AN51)</f>
        <v>11.5</v>
      </c>
      <c r="AO52" s="9"/>
      <c r="AY52" s="23" t="s">
        <v>66</v>
      </c>
      <c r="AZ52" s="23" t="s">
        <v>24</v>
      </c>
      <c r="BA52" s="23">
        <f>MEDIAN(BA4:BA51)</f>
        <v>11.25</v>
      </c>
      <c r="BB52" s="9"/>
    </row>
    <row r="53" spans="1:54" ht="30" x14ac:dyDescent="0.25">
      <c r="B53" s="24" t="s">
        <v>47</v>
      </c>
      <c r="C53" s="25">
        <f>STDEV(C4:C51)</f>
        <v>13.268150287690354</v>
      </c>
      <c r="M53" s="11"/>
      <c r="N53" s="24" t="s">
        <v>47</v>
      </c>
      <c r="O53" s="25">
        <f>STDEV(O4:O51)</f>
        <v>4.9592246461426974</v>
      </c>
      <c r="P53" s="9"/>
      <c r="Q53" s="19"/>
      <c r="R53" s="19"/>
      <c r="S53" s="19"/>
      <c r="T53" s="19"/>
      <c r="Z53" s="24" t="s">
        <v>47</v>
      </c>
      <c r="AA53" s="25">
        <f>STDEV(AA4:AA51)</f>
        <v>4.4555996077625215</v>
      </c>
      <c r="AB53" s="9"/>
      <c r="AM53" s="24" t="s">
        <v>47</v>
      </c>
      <c r="AN53" s="25">
        <f>STDEV(AN4:AN51)</f>
        <v>3.2840562786020682</v>
      </c>
      <c r="AO53" s="9"/>
      <c r="AZ53" s="24" t="s">
        <v>47</v>
      </c>
      <c r="BA53" s="25">
        <f>STDEV(BA4:BA51)</f>
        <v>2.6985428869410364</v>
      </c>
      <c r="BB53" s="9"/>
    </row>
    <row r="54" spans="1:54" s="19" customFormat="1" ht="30" x14ac:dyDescent="0.25">
      <c r="B54" s="24" t="s">
        <v>59</v>
      </c>
      <c r="C54" s="26">
        <f>C53/C52</f>
        <v>1.1056791906408627</v>
      </c>
      <c r="M54" s="21"/>
      <c r="N54" s="24" t="s">
        <v>59</v>
      </c>
      <c r="O54" s="26">
        <f>O53/O52</f>
        <v>0.41326872051189145</v>
      </c>
      <c r="P54" s="22"/>
      <c r="Z54" s="24" t="s">
        <v>59</v>
      </c>
      <c r="AA54" s="26">
        <f>AA53/AA52</f>
        <v>0.37599996689979087</v>
      </c>
      <c r="AB54" s="22"/>
      <c r="AM54" s="24" t="s">
        <v>59</v>
      </c>
      <c r="AN54" s="26">
        <f>AN53/AN52</f>
        <v>0.28557011118278852</v>
      </c>
      <c r="AO54" s="22"/>
      <c r="AZ54" s="24" t="s">
        <v>59</v>
      </c>
      <c r="BA54" s="26">
        <f>BA53/BA52</f>
        <v>0.23987047883920323</v>
      </c>
      <c r="BB54" s="22"/>
    </row>
    <row r="55" spans="1:54" x14ac:dyDescent="0.25">
      <c r="B55" s="23" t="s">
        <v>27</v>
      </c>
      <c r="C55" s="27">
        <f>C52+(2*C53)</f>
        <v>38.536300575380707</v>
      </c>
      <c r="M55" s="11"/>
      <c r="N55" s="23" t="s">
        <v>27</v>
      </c>
      <c r="O55" s="27">
        <f>O52+(2*O53)</f>
        <v>21.918449292285395</v>
      </c>
      <c r="P55" s="9"/>
      <c r="Q55" s="19"/>
      <c r="R55" s="19"/>
      <c r="S55" s="19"/>
      <c r="T55" s="19"/>
      <c r="Z55" s="23" t="s">
        <v>27</v>
      </c>
      <c r="AA55" s="27">
        <f>AA52+(2*AA53)</f>
        <v>20.761199215525043</v>
      </c>
      <c r="AB55" s="9"/>
      <c r="AM55" s="23" t="s">
        <v>27</v>
      </c>
      <c r="AN55" s="27">
        <f>AN52+(2*AN53)</f>
        <v>18.068112557204138</v>
      </c>
      <c r="AO55" s="9"/>
      <c r="AZ55" s="23" t="s">
        <v>27</v>
      </c>
      <c r="BA55" s="27">
        <f>BA52+(2*BA53)</f>
        <v>16.647085773882072</v>
      </c>
      <c r="BB55" s="9"/>
    </row>
    <row r="56" spans="1:54" ht="42.6" customHeight="1" x14ac:dyDescent="0.25">
      <c r="B56" s="11"/>
      <c r="M56" s="11"/>
      <c r="N56" s="30" t="s">
        <v>52</v>
      </c>
      <c r="O56" s="32">
        <f>O52+(O53*3)</f>
        <v>26.877673938428092</v>
      </c>
      <c r="P56" s="9"/>
      <c r="Q56" s="19"/>
      <c r="R56" s="19"/>
      <c r="S56" s="19"/>
      <c r="T56" s="19"/>
      <c r="AA56" s="20"/>
      <c r="AN56" s="15"/>
      <c r="AZ56" s="33" t="s">
        <v>52</v>
      </c>
      <c r="BA56" s="34">
        <f>BA52+(BA53*3)</f>
        <v>19.34562866082311</v>
      </c>
      <c r="BB56" s="9"/>
    </row>
    <row r="57" spans="1:54" ht="15" customHeight="1" x14ac:dyDescent="0.25">
      <c r="B57" s="31"/>
      <c r="C57" s="31"/>
      <c r="D57" s="18"/>
      <c r="Q57" s="19"/>
      <c r="R57" s="19"/>
      <c r="S57" s="19"/>
      <c r="T57" s="19"/>
      <c r="Z57" s="20"/>
      <c r="AA57" s="20"/>
      <c r="AN57" s="20"/>
      <c r="BA57" s="20"/>
    </row>
    <row r="58" spans="1:54" ht="14.1" customHeight="1" x14ac:dyDescent="0.25">
      <c r="A58" s="37" t="s">
        <v>53</v>
      </c>
      <c r="B58" s="37"/>
      <c r="C58" s="37"/>
      <c r="D58" s="18"/>
      <c r="N58" s="41" t="s">
        <v>67</v>
      </c>
      <c r="O58" s="42"/>
      <c r="P58" s="43"/>
      <c r="Z58" s="36" t="s">
        <v>50</v>
      </c>
      <c r="AA58" s="36"/>
      <c r="AB58" s="36"/>
      <c r="AM58" s="36" t="s">
        <v>51</v>
      </c>
      <c r="AN58" s="36"/>
      <c r="AO58" s="36"/>
      <c r="AZ58" s="37" t="s">
        <v>64</v>
      </c>
      <c r="BA58" s="37"/>
      <c r="BB58" s="37"/>
    </row>
    <row r="59" spans="1:54" x14ac:dyDescent="0.25">
      <c r="A59" s="37"/>
      <c r="B59" s="37"/>
      <c r="C59" s="37"/>
      <c r="D59" s="18"/>
      <c r="N59" s="44"/>
      <c r="O59" s="35"/>
      <c r="P59" s="45"/>
      <c r="Z59" s="36"/>
      <c r="AA59" s="36"/>
      <c r="AB59" s="36"/>
      <c r="AM59" s="36"/>
      <c r="AN59" s="36"/>
      <c r="AO59" s="36"/>
      <c r="AZ59" s="37"/>
      <c r="BA59" s="37"/>
      <c r="BB59" s="37"/>
    </row>
    <row r="60" spans="1:54" ht="23.25" customHeight="1" x14ac:dyDescent="0.25">
      <c r="A60" s="37"/>
      <c r="B60" s="37"/>
      <c r="C60" s="37"/>
      <c r="D60" s="18"/>
      <c r="N60" s="44"/>
      <c r="O60" s="35"/>
      <c r="P60" s="45"/>
      <c r="AA60" s="18"/>
      <c r="AB60" s="18"/>
      <c r="AN60" s="18"/>
      <c r="AO60" s="18"/>
      <c r="AZ60" s="37"/>
      <c r="BA60" s="37"/>
      <c r="BB60" s="37"/>
    </row>
    <row r="61" spans="1:54" x14ac:dyDescent="0.25">
      <c r="A61" s="18"/>
      <c r="B61" s="18"/>
      <c r="C61" s="18"/>
      <c r="D61" s="18"/>
      <c r="N61" s="44"/>
      <c r="O61" s="35"/>
      <c r="P61" s="45"/>
      <c r="AA61" s="18"/>
      <c r="AB61" s="18"/>
      <c r="AN61" s="18"/>
      <c r="AO61" s="18"/>
      <c r="AZ61" s="37"/>
      <c r="BA61" s="37"/>
      <c r="BB61" s="37"/>
    </row>
    <row r="62" spans="1:54" ht="18.95" customHeight="1" x14ac:dyDescent="0.25">
      <c r="A62" s="18"/>
      <c r="B62" s="18"/>
      <c r="C62" s="18"/>
      <c r="D62" s="18"/>
      <c r="N62" s="44"/>
      <c r="O62" s="35"/>
      <c r="P62" s="45"/>
      <c r="AA62" s="18"/>
      <c r="AB62" s="18"/>
      <c r="AN62" s="18"/>
      <c r="AO62" s="18"/>
      <c r="AZ62" s="37"/>
      <c r="BA62" s="37"/>
      <c r="BB62" s="37"/>
    </row>
    <row r="63" spans="1:54" x14ac:dyDescent="0.25">
      <c r="N63" s="44"/>
      <c r="O63" s="35"/>
      <c r="P63" s="45"/>
      <c r="AZ63" s="37"/>
      <c r="BA63" s="37"/>
      <c r="BB63" s="37"/>
    </row>
    <row r="64" spans="1:54" x14ac:dyDescent="0.25">
      <c r="N64" s="44"/>
      <c r="O64" s="35"/>
      <c r="P64" s="45"/>
      <c r="AZ64" s="37"/>
      <c r="BA64" s="37"/>
      <c r="BB64" s="37"/>
    </row>
    <row r="65" spans="14:54" x14ac:dyDescent="0.25">
      <c r="N65" s="44"/>
      <c r="O65" s="35"/>
      <c r="P65" s="45"/>
      <c r="AZ65" s="37"/>
      <c r="BA65" s="37"/>
      <c r="BB65" s="37"/>
    </row>
    <row r="66" spans="14:54" x14ac:dyDescent="0.25">
      <c r="N66" s="46"/>
      <c r="O66" s="47"/>
      <c r="P66" s="48"/>
      <c r="AZ66" s="37"/>
      <c r="BA66" s="37"/>
      <c r="BB66" s="37"/>
    </row>
    <row r="67" spans="14:54" x14ac:dyDescent="0.25">
      <c r="AZ67" s="37"/>
      <c r="BA67" s="37"/>
      <c r="BB67" s="37"/>
    </row>
    <row r="68" spans="14:54" x14ac:dyDescent="0.25">
      <c r="AZ68" s="18"/>
      <c r="BA68" s="18"/>
      <c r="BB68" s="18"/>
    </row>
  </sheetData>
  <mergeCells count="10">
    <mergeCell ref="AM58:AO59"/>
    <mergeCell ref="AZ58:BB67"/>
    <mergeCell ref="AZ1:BJ1"/>
    <mergeCell ref="AM1:AW1"/>
    <mergeCell ref="B1:K1"/>
    <mergeCell ref="N1:X1"/>
    <mergeCell ref="Z1:AJ1"/>
    <mergeCell ref="N58:P66"/>
    <mergeCell ref="A58:C60"/>
    <mergeCell ref="Z58:AB59"/>
  </mergeCells>
  <conditionalFormatting sqref="O4:O51">
    <cfRule type="cellIs" dxfId="16" priority="16" operator="greaterThan">
      <formula>$O$56</formula>
    </cfRule>
  </conditionalFormatting>
  <conditionalFormatting sqref="AA4:AA7 AA9:AA51">
    <cfRule type="cellIs" dxfId="15" priority="15" operator="greaterThan">
      <formula>$C$55</formula>
    </cfRule>
  </conditionalFormatting>
  <conditionalFormatting sqref="AA4:AA51">
    <cfRule type="cellIs" dxfId="14" priority="13" operator="greaterThan">
      <formula>$AA$55</formula>
    </cfRule>
    <cfRule type="cellIs" dxfId="13" priority="14" operator="greaterThan">
      <formula>$O$56</formula>
    </cfRule>
  </conditionalFormatting>
  <conditionalFormatting sqref="AN4:AN7 AN9:AN51">
    <cfRule type="cellIs" dxfId="12" priority="12" operator="greaterThan">
      <formula>$C$55</formula>
    </cfRule>
  </conditionalFormatting>
  <conditionalFormatting sqref="BA4:BA6 O4:O7 C4:C51 BA9:BA33 O9:O51 BA35:BA51">
    <cfRule type="cellIs" dxfId="11" priority="36" operator="greaterThan">
      <formula>$C$55</formula>
    </cfRule>
  </conditionalFormatting>
  <conditionalFormatting sqref="BA4:BA6 AN4:AN51 BA8:BA33 BA35:BA51">
    <cfRule type="cellIs" dxfId="10" priority="9" operator="greaterThan">
      <formula>$AN$55</formula>
    </cfRule>
    <cfRule type="cellIs" dxfId="9" priority="10" operator="greaterThan">
      <formula>$AA$55</formula>
    </cfRule>
    <cfRule type="cellIs" dxfId="8" priority="11" operator="greaterThan">
      <formula>$O$56</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F2692-1340-4A95-8357-CD7CC4D4E018}">
  <dimension ref="A1:AB48"/>
  <sheetViews>
    <sheetView zoomScale="115" zoomScaleNormal="115" workbookViewId="0">
      <selection activeCell="F43" sqref="F43"/>
    </sheetView>
  </sheetViews>
  <sheetFormatPr defaultRowHeight="15" x14ac:dyDescent="0.25"/>
  <cols>
    <col min="1" max="1" width="16.42578125" customWidth="1"/>
  </cols>
  <sheetData>
    <row r="1" spans="2:19" x14ac:dyDescent="0.25">
      <c r="C1" t="s">
        <v>31</v>
      </c>
    </row>
    <row r="2" spans="2:19" x14ac:dyDescent="0.25">
      <c r="B2" s="4">
        <v>0.01</v>
      </c>
      <c r="F2" t="s">
        <v>32</v>
      </c>
    </row>
    <row r="3" spans="2:19" x14ac:dyDescent="0.25">
      <c r="B3" s="4">
        <v>0.01</v>
      </c>
      <c r="F3" s="4">
        <v>0.01</v>
      </c>
    </row>
    <row r="4" spans="2:19" x14ac:dyDescent="0.25">
      <c r="B4" s="4">
        <v>0.01</v>
      </c>
      <c r="F4" s="4">
        <v>0.01</v>
      </c>
    </row>
    <row r="5" spans="2:19" x14ac:dyDescent="0.25">
      <c r="B5" s="4">
        <v>0.01</v>
      </c>
      <c r="F5" s="4">
        <v>0.01</v>
      </c>
    </row>
    <row r="6" spans="2:19" x14ac:dyDescent="0.25">
      <c r="B6" s="4">
        <v>0.1</v>
      </c>
      <c r="F6" s="4">
        <v>0.01</v>
      </c>
    </row>
    <row r="7" spans="2:19" x14ac:dyDescent="0.25">
      <c r="B7" s="4">
        <v>0.09</v>
      </c>
      <c r="F7" s="4">
        <v>0.01</v>
      </c>
    </row>
    <row r="8" spans="2:19" x14ac:dyDescent="0.25">
      <c r="B8" s="4">
        <v>0.06</v>
      </c>
      <c r="F8" s="4">
        <v>0.01</v>
      </c>
    </row>
    <row r="9" spans="2:19" x14ac:dyDescent="0.25">
      <c r="B9" s="4">
        <v>0.09</v>
      </c>
      <c r="F9" s="4">
        <v>0.01</v>
      </c>
      <c r="S9" t="s">
        <v>33</v>
      </c>
    </row>
    <row r="10" spans="2:19" x14ac:dyDescent="0.25">
      <c r="C10" s="4">
        <v>0.31</v>
      </c>
      <c r="F10" s="4">
        <v>0.01</v>
      </c>
      <c r="S10" s="4">
        <v>0.01</v>
      </c>
    </row>
    <row r="11" spans="2:19" x14ac:dyDescent="0.25">
      <c r="B11" s="4">
        <v>0.01</v>
      </c>
      <c r="F11" s="4">
        <v>0.01</v>
      </c>
      <c r="S11" s="4">
        <v>0.01</v>
      </c>
    </row>
    <row r="12" spans="2:19" x14ac:dyDescent="0.25">
      <c r="B12" s="4">
        <v>0.01</v>
      </c>
      <c r="F12" s="4">
        <v>0.01</v>
      </c>
      <c r="S12" s="4">
        <v>0.01</v>
      </c>
    </row>
    <row r="13" spans="2:19" x14ac:dyDescent="0.25">
      <c r="B13" s="4">
        <v>0.1</v>
      </c>
      <c r="F13" s="4">
        <v>0.03</v>
      </c>
      <c r="S13" s="4">
        <v>0.01</v>
      </c>
    </row>
    <row r="14" spans="2:19" x14ac:dyDescent="0.25">
      <c r="B14" s="3">
        <v>0.11</v>
      </c>
      <c r="F14" s="4">
        <v>0.04</v>
      </c>
      <c r="S14" s="4">
        <v>0.01</v>
      </c>
    </row>
    <row r="15" spans="2:19" x14ac:dyDescent="0.25">
      <c r="C15" s="8">
        <v>0.7</v>
      </c>
      <c r="F15" s="3">
        <v>0.04</v>
      </c>
      <c r="S15" s="4">
        <v>0.01</v>
      </c>
    </row>
    <row r="16" spans="2:19" x14ac:dyDescent="0.25">
      <c r="B16" s="4">
        <v>0.01</v>
      </c>
      <c r="F16" s="4">
        <v>0.05</v>
      </c>
      <c r="S16" s="4">
        <v>0.01</v>
      </c>
    </row>
    <row r="17" spans="2:19" x14ac:dyDescent="0.25">
      <c r="C17" s="4">
        <v>1.23</v>
      </c>
      <c r="F17" s="4">
        <v>0.06</v>
      </c>
      <c r="S17" s="4">
        <v>0.01</v>
      </c>
    </row>
    <row r="18" spans="2:19" x14ac:dyDescent="0.25">
      <c r="C18" s="4">
        <v>0.23</v>
      </c>
      <c r="F18" s="4">
        <v>0.06</v>
      </c>
      <c r="S18" s="4">
        <v>0.01</v>
      </c>
    </row>
    <row r="19" spans="2:19" x14ac:dyDescent="0.25">
      <c r="B19" s="4">
        <v>0.06</v>
      </c>
      <c r="F19" s="4">
        <v>7.0000000000000007E-2</v>
      </c>
      <c r="S19" s="4">
        <v>0.01</v>
      </c>
    </row>
    <row r="20" spans="2:19" x14ac:dyDescent="0.25">
      <c r="C20" s="4">
        <v>1.08</v>
      </c>
      <c r="F20" s="4">
        <v>7.0000000000000007E-2</v>
      </c>
      <c r="S20" s="4">
        <v>0.03</v>
      </c>
    </row>
    <row r="21" spans="2:19" x14ac:dyDescent="0.25">
      <c r="B21" s="4">
        <v>0.05</v>
      </c>
      <c r="F21" s="4">
        <v>0.08</v>
      </c>
      <c r="S21" s="4">
        <v>0.04</v>
      </c>
    </row>
    <row r="22" spans="2:19" x14ac:dyDescent="0.25">
      <c r="C22" s="4">
        <v>0.43</v>
      </c>
      <c r="F22" s="4">
        <v>0.09</v>
      </c>
      <c r="S22" s="3">
        <v>0.04</v>
      </c>
    </row>
    <row r="23" spans="2:19" x14ac:dyDescent="0.25">
      <c r="C23" s="4">
        <v>0.68</v>
      </c>
      <c r="F23" s="4">
        <v>0.09</v>
      </c>
      <c r="S23" s="4">
        <v>0.05</v>
      </c>
    </row>
    <row r="24" spans="2:19" x14ac:dyDescent="0.25">
      <c r="B24" s="4">
        <v>7.0000000000000007E-2</v>
      </c>
      <c r="F24" s="4">
        <v>0.09</v>
      </c>
      <c r="S24" s="4">
        <v>0.06</v>
      </c>
    </row>
    <row r="25" spans="2:19" x14ac:dyDescent="0.25">
      <c r="C25" s="4">
        <v>0.5</v>
      </c>
      <c r="F25" s="4">
        <v>0.1</v>
      </c>
      <c r="S25" s="4">
        <v>0.06</v>
      </c>
    </row>
    <row r="26" spans="2:19" x14ac:dyDescent="0.25">
      <c r="B26" s="3">
        <v>0.04</v>
      </c>
      <c r="F26" s="4">
        <v>0.1</v>
      </c>
      <c r="S26" s="4">
        <v>7.0000000000000007E-2</v>
      </c>
    </row>
    <row r="27" spans="2:19" x14ac:dyDescent="0.25">
      <c r="B27" s="4">
        <v>0.01</v>
      </c>
      <c r="F27" s="3">
        <v>0.1</v>
      </c>
      <c r="S27" s="4">
        <v>7.0000000000000007E-2</v>
      </c>
    </row>
    <row r="28" spans="2:19" x14ac:dyDescent="0.25">
      <c r="B28" s="4">
        <v>7.0000000000000007E-2</v>
      </c>
      <c r="F28" s="4">
        <v>0.11</v>
      </c>
      <c r="S28" s="4">
        <v>0.08</v>
      </c>
    </row>
    <row r="29" spans="2:19" x14ac:dyDescent="0.25">
      <c r="C29" s="4">
        <v>0.37</v>
      </c>
      <c r="F29" s="4">
        <v>0.23</v>
      </c>
      <c r="S29" s="4">
        <v>0.09</v>
      </c>
    </row>
    <row r="30" spans="2:19" x14ac:dyDescent="0.25">
      <c r="C30" s="4">
        <v>0.61</v>
      </c>
      <c r="F30" s="4">
        <v>0.31</v>
      </c>
      <c r="S30" s="4">
        <v>0.09</v>
      </c>
    </row>
    <row r="31" spans="2:19" x14ac:dyDescent="0.25">
      <c r="B31" s="4">
        <v>0.1</v>
      </c>
      <c r="F31" s="4">
        <v>0.37</v>
      </c>
      <c r="S31" s="4">
        <v>0.09</v>
      </c>
    </row>
    <row r="32" spans="2:19" x14ac:dyDescent="0.25">
      <c r="B32" s="4">
        <v>0.09</v>
      </c>
      <c r="F32" s="4">
        <v>0.43</v>
      </c>
      <c r="S32" s="4">
        <v>0.1</v>
      </c>
    </row>
    <row r="33" spans="1:28" x14ac:dyDescent="0.25">
      <c r="B33" s="4">
        <v>0.01</v>
      </c>
      <c r="F33" s="4">
        <v>0.5</v>
      </c>
      <c r="S33" s="4">
        <v>0.1</v>
      </c>
    </row>
    <row r="34" spans="1:28" x14ac:dyDescent="0.25">
      <c r="B34" s="4">
        <v>0.01</v>
      </c>
      <c r="F34" s="4">
        <v>0.61</v>
      </c>
      <c r="S34" s="3">
        <v>0.1</v>
      </c>
    </row>
    <row r="35" spans="1:28" x14ac:dyDescent="0.25">
      <c r="B35" s="4">
        <v>0.08</v>
      </c>
      <c r="F35" s="4">
        <v>0.68</v>
      </c>
      <c r="S35" s="4">
        <v>0.11</v>
      </c>
    </row>
    <row r="36" spans="1:28" x14ac:dyDescent="0.25">
      <c r="B36" s="4">
        <v>0.03</v>
      </c>
      <c r="F36" s="8">
        <v>0.7</v>
      </c>
      <c r="AB36" s="9"/>
    </row>
    <row r="37" spans="1:28" x14ac:dyDescent="0.25">
      <c r="B37" s="4">
        <v>0.04</v>
      </c>
      <c r="F37" s="4">
        <v>1.08</v>
      </c>
    </row>
    <row r="38" spans="1:28" x14ac:dyDescent="0.25">
      <c r="A38" t="s">
        <v>34</v>
      </c>
      <c r="B38">
        <f>AVERAGE(B2:B37)</f>
        <v>4.9230769230769252E-2</v>
      </c>
      <c r="F38" s="4">
        <v>1.23</v>
      </c>
    </row>
    <row r="39" spans="1:28" x14ac:dyDescent="0.25">
      <c r="A39" t="s">
        <v>25</v>
      </c>
      <c r="B39">
        <f>STDEV(B2:B38)</f>
        <v>3.636598970330096E-2</v>
      </c>
      <c r="AB39" s="9"/>
    </row>
    <row r="40" spans="1:28" x14ac:dyDescent="0.25">
      <c r="A40" t="s">
        <v>35</v>
      </c>
      <c r="B40">
        <f>B39*2</f>
        <v>7.2731979406601921E-2</v>
      </c>
      <c r="C40" t="s">
        <v>36</v>
      </c>
      <c r="D40" t="s">
        <v>37</v>
      </c>
      <c r="AB40" s="9"/>
    </row>
    <row r="41" spans="1:28" x14ac:dyDescent="0.25">
      <c r="A41" t="s">
        <v>38</v>
      </c>
      <c r="B41">
        <f>B38+B40</f>
        <v>0.12196274863737117</v>
      </c>
      <c r="C41">
        <v>0.82</v>
      </c>
      <c r="D41">
        <v>2</v>
      </c>
      <c r="I41">
        <f>0.036/0.049</f>
        <v>0.73469387755102034</v>
      </c>
      <c r="AB41" s="9"/>
    </row>
    <row r="42" spans="1:28" x14ac:dyDescent="0.25">
      <c r="C42">
        <v>0.55000000000000004</v>
      </c>
      <c r="D42">
        <v>3</v>
      </c>
      <c r="AB42" s="9"/>
    </row>
    <row r="43" spans="1:28" x14ac:dyDescent="0.25">
      <c r="C43">
        <v>0.36</v>
      </c>
      <c r="D43">
        <v>3</v>
      </c>
      <c r="AB43" s="9"/>
    </row>
    <row r="44" spans="1:28" x14ac:dyDescent="0.25">
      <c r="C44">
        <v>0.2</v>
      </c>
      <c r="D44">
        <v>2</v>
      </c>
      <c r="AB44" s="9"/>
    </row>
    <row r="45" spans="1:28" x14ac:dyDescent="0.25">
      <c r="AB45" s="9"/>
    </row>
    <row r="47" spans="1:28" x14ac:dyDescent="0.25">
      <c r="B47" t="s">
        <v>39</v>
      </c>
      <c r="D47">
        <f>SUM(D41:D44)</f>
        <v>10</v>
      </c>
    </row>
    <row r="48" spans="1:28" x14ac:dyDescent="0.25">
      <c r="B48" t="s">
        <v>40</v>
      </c>
      <c r="D48">
        <f>B38+B40</f>
        <v>0.12196274863737117</v>
      </c>
    </row>
  </sheetData>
  <autoFilter ref="F10:F47" xr:uid="{459F2692-1340-4A95-8357-CD7CC4D4E018}">
    <sortState xmlns:xlrd2="http://schemas.microsoft.com/office/spreadsheetml/2017/richdata2" ref="F11:F47">
      <sortCondition ref="F10:F47"/>
    </sortState>
  </autoFilter>
  <conditionalFormatting sqref="B1:B9 C10 B11:B14 C15 B16 C17:C18 B19 C20 B21 C22:C23 B24 C25 B26:B28 C29:C30 B31:B1048576">
    <cfRule type="cellIs" dxfId="7" priority="3" operator="greaterThan">
      <formula>$B$41</formula>
    </cfRule>
  </conditionalFormatting>
  <conditionalFormatting sqref="F3:F38">
    <cfRule type="cellIs" dxfId="6" priority="2" operator="greaterThan">
      <formula>$B$41</formula>
    </cfRule>
  </conditionalFormatting>
  <conditionalFormatting sqref="S10:S35">
    <cfRule type="cellIs" dxfId="5" priority="1" operator="greaterThan">
      <formula>$B$41</formula>
    </cfRule>
  </conditionalFormatting>
  <conditionalFormatting sqref="AB38:AB45">
    <cfRule type="cellIs" dxfId="4" priority="6" operator="greaterThan">
      <formula>0.29</formula>
    </cfRule>
    <cfRule type="cellIs" dxfId="3" priority="7" operator="greaterThan">
      <formula>".."</formula>
    </cfRule>
    <cfRule type="cellIs" dxfId="2" priority="8" operator="greaterThan">
      <formula>0.38</formula>
    </cfRule>
  </conditionalFormatting>
  <conditionalFormatting sqref="AB39:AB45">
    <cfRule type="cellIs" dxfId="1" priority="9" operator="greaterThan">
      <formula>0.52</formula>
    </cfRule>
    <cfRule type="cellIs" dxfId="0" priority="10" operator="greaterThan">
      <formula>0.82</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A8921-C413-4395-B39A-94EE1EAFE8F4}">
  <dimension ref="A1:K53"/>
  <sheetViews>
    <sheetView workbookViewId="0">
      <selection activeCell="A2" sqref="A2:A13"/>
    </sheetView>
  </sheetViews>
  <sheetFormatPr defaultRowHeight="15" x14ac:dyDescent="0.25"/>
  <cols>
    <col min="1" max="1" width="16.7109375" style="7" customWidth="1"/>
    <col min="2" max="2" width="20.28515625" customWidth="1"/>
    <col min="10" max="10" width="9.140625" customWidth="1"/>
  </cols>
  <sheetData>
    <row r="1" spans="1:11" ht="43.5" customHeight="1" x14ac:dyDescent="0.25">
      <c r="A1" s="1" t="s">
        <v>41</v>
      </c>
      <c r="B1" s="1" t="s">
        <v>42</v>
      </c>
      <c r="C1" s="2" t="s">
        <v>4</v>
      </c>
    </row>
    <row r="2" spans="1:11" x14ac:dyDescent="0.25">
      <c r="A2" s="3">
        <v>0.11</v>
      </c>
      <c r="B2" s="3">
        <v>420</v>
      </c>
      <c r="C2" s="4" t="s">
        <v>5</v>
      </c>
      <c r="H2" s="5"/>
      <c r="K2" t="s">
        <v>43</v>
      </c>
    </row>
    <row r="3" spans="1:11" x14ac:dyDescent="0.25">
      <c r="A3" s="4">
        <v>0.7</v>
      </c>
      <c r="B3" s="4">
        <v>390</v>
      </c>
      <c r="C3" s="4" t="s">
        <v>7</v>
      </c>
      <c r="H3" s="5"/>
    </row>
    <row r="4" spans="1:11" x14ac:dyDescent="0.25">
      <c r="A4" s="4">
        <v>0.02</v>
      </c>
      <c r="B4" s="4">
        <v>310</v>
      </c>
      <c r="C4" s="4" t="s">
        <v>8</v>
      </c>
    </row>
    <row r="5" spans="1:11" x14ac:dyDescent="0.25">
      <c r="A5" s="4">
        <v>1.23</v>
      </c>
      <c r="B5" s="4">
        <v>610</v>
      </c>
      <c r="C5" s="4" t="s">
        <v>9</v>
      </c>
    </row>
    <row r="6" spans="1:11" x14ac:dyDescent="0.25">
      <c r="A6" s="4">
        <v>0.23</v>
      </c>
      <c r="B6" s="4">
        <v>500</v>
      </c>
      <c r="C6" s="4" t="s">
        <v>10</v>
      </c>
      <c r="H6" s="6" t="s">
        <v>44</v>
      </c>
    </row>
    <row r="7" spans="1:11" x14ac:dyDescent="0.25">
      <c r="A7" s="4">
        <v>0.13</v>
      </c>
      <c r="B7" s="4">
        <v>390</v>
      </c>
      <c r="C7" s="4" t="s">
        <v>11</v>
      </c>
    </row>
    <row r="8" spans="1:11" x14ac:dyDescent="0.25">
      <c r="A8" s="4">
        <v>1.08</v>
      </c>
      <c r="B8" s="4">
        <v>380</v>
      </c>
      <c r="C8" s="4" t="s">
        <v>13</v>
      </c>
    </row>
    <row r="9" spans="1:11" x14ac:dyDescent="0.25">
      <c r="A9" s="4">
        <v>0.19</v>
      </c>
      <c r="B9" s="4">
        <v>190</v>
      </c>
      <c r="C9" s="4" t="s">
        <v>14</v>
      </c>
    </row>
    <row r="10" spans="1:11" x14ac:dyDescent="0.25">
      <c r="A10" s="4">
        <v>0.43</v>
      </c>
      <c r="B10" s="4">
        <v>180</v>
      </c>
      <c r="C10" s="4" t="s">
        <v>15</v>
      </c>
    </row>
    <row r="11" spans="1:11" x14ac:dyDescent="0.25">
      <c r="A11" s="4">
        <v>0.68</v>
      </c>
      <c r="B11" s="4">
        <v>200</v>
      </c>
      <c r="C11" s="4" t="s">
        <v>16</v>
      </c>
    </row>
    <row r="12" spans="1:11" x14ac:dyDescent="0.25">
      <c r="A12" s="4">
        <v>0.13</v>
      </c>
      <c r="B12" s="4">
        <v>400</v>
      </c>
      <c r="C12" s="4" t="s">
        <v>17</v>
      </c>
    </row>
    <row r="13" spans="1:11" x14ac:dyDescent="0.25">
      <c r="A13" s="4">
        <v>0.5</v>
      </c>
      <c r="B13" s="4">
        <v>390</v>
      </c>
      <c r="C13" s="4" t="s">
        <v>18</v>
      </c>
    </row>
    <row r="14" spans="1:11" x14ac:dyDescent="0.25">
      <c r="A14" s="4"/>
    </row>
    <row r="15" spans="1:11" x14ac:dyDescent="0.25">
      <c r="A15" s="4"/>
    </row>
    <row r="16" spans="1:11" x14ac:dyDescent="0.25">
      <c r="A16" s="4"/>
    </row>
    <row r="17" spans="1:1" x14ac:dyDescent="0.25">
      <c r="A17" s="4"/>
    </row>
    <row r="18" spans="1:1" x14ac:dyDescent="0.25">
      <c r="A18" s="4"/>
    </row>
    <row r="19" spans="1:1" x14ac:dyDescent="0.25">
      <c r="A19" s="4"/>
    </row>
    <row r="20" spans="1:1" x14ac:dyDescent="0.25">
      <c r="A20" s="4"/>
    </row>
    <row r="21" spans="1:1" x14ac:dyDescent="0.25">
      <c r="A21" s="4"/>
    </row>
    <row r="22" spans="1:1" x14ac:dyDescent="0.25">
      <c r="A22" s="4"/>
    </row>
    <row r="23" spans="1:1" x14ac:dyDescent="0.25">
      <c r="A23" s="4"/>
    </row>
    <row r="24" spans="1:1" x14ac:dyDescent="0.25">
      <c r="A24" s="4"/>
    </row>
    <row r="25" spans="1:1" x14ac:dyDescent="0.25">
      <c r="A25" s="4"/>
    </row>
    <row r="26" spans="1:1" x14ac:dyDescent="0.25">
      <c r="A26" s="4"/>
    </row>
    <row r="27" spans="1:1" x14ac:dyDescent="0.25">
      <c r="A27" s="4"/>
    </row>
    <row r="28" spans="1:1" x14ac:dyDescent="0.25">
      <c r="A28" s="4"/>
    </row>
    <row r="29" spans="1:1" x14ac:dyDescent="0.25">
      <c r="A29" s="4"/>
    </row>
    <row r="30" spans="1:1" x14ac:dyDescent="0.25">
      <c r="A30" s="4"/>
    </row>
    <row r="31" spans="1:1" x14ac:dyDescent="0.25">
      <c r="A31" s="4"/>
    </row>
    <row r="32" spans="1:1" x14ac:dyDescent="0.25">
      <c r="A32" s="4"/>
    </row>
    <row r="33" spans="1:1" x14ac:dyDescent="0.25">
      <c r="A33" s="4"/>
    </row>
    <row r="34" spans="1:1" x14ac:dyDescent="0.25">
      <c r="A34" s="4"/>
    </row>
    <row r="35" spans="1:1" x14ac:dyDescent="0.25">
      <c r="A35" s="4"/>
    </row>
    <row r="36" spans="1:1" x14ac:dyDescent="0.25">
      <c r="A36" s="4"/>
    </row>
    <row r="37" spans="1:1" x14ac:dyDescent="0.25">
      <c r="A37" s="4"/>
    </row>
    <row r="38" spans="1:1" x14ac:dyDescent="0.25">
      <c r="A38" s="4"/>
    </row>
    <row r="39" spans="1:1" x14ac:dyDescent="0.25">
      <c r="A39" s="4"/>
    </row>
    <row r="40" spans="1:1" x14ac:dyDescent="0.25">
      <c r="A40" s="4"/>
    </row>
    <row r="41" spans="1:1" x14ac:dyDescent="0.25">
      <c r="A41" s="4"/>
    </row>
    <row r="42" spans="1:1" x14ac:dyDescent="0.25">
      <c r="A42" s="4"/>
    </row>
    <row r="43" spans="1:1" x14ac:dyDescent="0.25">
      <c r="A43" s="4"/>
    </row>
    <row r="44" spans="1:1" x14ac:dyDescent="0.25">
      <c r="A44" s="4"/>
    </row>
    <row r="45" spans="1:1" x14ac:dyDescent="0.25">
      <c r="A45" s="4"/>
    </row>
    <row r="46" spans="1:1" x14ac:dyDescent="0.25">
      <c r="A46" s="4"/>
    </row>
    <row r="47" spans="1:1" x14ac:dyDescent="0.25">
      <c r="A47" s="4"/>
    </row>
    <row r="48" spans="1:1" x14ac:dyDescent="0.25">
      <c r="A48" s="4"/>
    </row>
    <row r="49" spans="1:1" x14ac:dyDescent="0.25">
      <c r="A49" s="4"/>
    </row>
    <row r="50" spans="1:1" x14ac:dyDescent="0.25">
      <c r="A50" s="4"/>
    </row>
    <row r="51" spans="1:1" x14ac:dyDescent="0.25">
      <c r="A51" s="4"/>
    </row>
    <row r="52" spans="1:1" x14ac:dyDescent="0.25">
      <c r="A52" s="4"/>
    </row>
    <row r="53" spans="1:1" x14ac:dyDescent="0.25">
      <c r="A53" s="4"/>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4AEF3-65BD-4CAF-ABB7-49FC2D346CDF}">
  <dimension ref="A1:K53"/>
  <sheetViews>
    <sheetView workbookViewId="0">
      <selection activeCell="A2" sqref="A2:A13"/>
    </sheetView>
  </sheetViews>
  <sheetFormatPr defaultRowHeight="15" x14ac:dyDescent="0.25"/>
  <cols>
    <col min="1" max="1" width="16.7109375" style="7" customWidth="1"/>
    <col min="2" max="2" width="20.28515625" customWidth="1"/>
    <col min="10" max="10" width="9.140625" customWidth="1"/>
  </cols>
  <sheetData>
    <row r="1" spans="1:11" ht="43.5" customHeight="1" x14ac:dyDescent="0.25">
      <c r="A1" s="1" t="s">
        <v>41</v>
      </c>
      <c r="B1" s="1" t="s">
        <v>42</v>
      </c>
      <c r="C1" s="2" t="s">
        <v>4</v>
      </c>
    </row>
    <row r="2" spans="1:11" x14ac:dyDescent="0.25">
      <c r="A2" s="3">
        <v>0.04</v>
      </c>
      <c r="B2" s="3">
        <v>610</v>
      </c>
      <c r="C2" s="4" t="s">
        <v>5</v>
      </c>
      <c r="H2" s="5"/>
      <c r="K2" t="s">
        <v>45</v>
      </c>
    </row>
    <row r="3" spans="1:11" x14ac:dyDescent="0.25">
      <c r="A3" s="4">
        <v>0.02</v>
      </c>
      <c r="B3" s="4">
        <v>380</v>
      </c>
      <c r="C3" s="4" t="s">
        <v>7</v>
      </c>
      <c r="H3" s="5"/>
    </row>
    <row r="4" spans="1:11" x14ac:dyDescent="0.25">
      <c r="A4" s="4">
        <v>0.13</v>
      </c>
      <c r="B4" s="4">
        <v>510</v>
      </c>
      <c r="C4" s="4" t="s">
        <v>8</v>
      </c>
    </row>
    <row r="5" spans="1:11" x14ac:dyDescent="0.25">
      <c r="A5" s="4">
        <v>0.37</v>
      </c>
      <c r="B5" s="4">
        <v>600</v>
      </c>
      <c r="C5" s="4" t="s">
        <v>9</v>
      </c>
    </row>
    <row r="6" spans="1:11" x14ac:dyDescent="0.25">
      <c r="A6" s="4">
        <v>0.61</v>
      </c>
      <c r="B6" s="4">
        <v>700</v>
      </c>
      <c r="C6" s="4" t="s">
        <v>10</v>
      </c>
      <c r="H6" s="6" t="s">
        <v>46</v>
      </c>
    </row>
    <row r="7" spans="1:11" x14ac:dyDescent="0.25">
      <c r="A7" s="4">
        <v>0.15</v>
      </c>
      <c r="B7" s="4">
        <v>440</v>
      </c>
      <c r="C7" s="4" t="s">
        <v>11</v>
      </c>
    </row>
    <row r="8" spans="1:11" x14ac:dyDescent="0.25">
      <c r="A8" s="4">
        <v>0.09</v>
      </c>
      <c r="B8" s="4">
        <v>410</v>
      </c>
      <c r="C8" s="4" t="s">
        <v>13</v>
      </c>
    </row>
    <row r="9" spans="1:11" x14ac:dyDescent="0.25">
      <c r="A9" s="4">
        <v>0.02</v>
      </c>
      <c r="B9" s="4">
        <v>180</v>
      </c>
      <c r="C9" s="4" t="s">
        <v>14</v>
      </c>
    </row>
    <row r="10" spans="1:11" x14ac:dyDescent="0.25">
      <c r="A10" s="4">
        <v>0.02</v>
      </c>
      <c r="B10" s="4">
        <v>210</v>
      </c>
      <c r="C10" s="4" t="s">
        <v>15</v>
      </c>
    </row>
    <row r="11" spans="1:11" x14ac:dyDescent="0.25">
      <c r="A11" s="4">
        <v>0.08</v>
      </c>
      <c r="B11" s="4">
        <v>200</v>
      </c>
      <c r="C11" s="4" t="s">
        <v>16</v>
      </c>
    </row>
    <row r="12" spans="1:11" x14ac:dyDescent="0.25">
      <c r="A12" s="4">
        <v>0.03</v>
      </c>
      <c r="B12" s="4">
        <v>400</v>
      </c>
      <c r="C12" s="4" t="s">
        <v>17</v>
      </c>
    </row>
    <row r="13" spans="1:11" x14ac:dyDescent="0.25">
      <c r="A13" s="4">
        <v>0.04</v>
      </c>
      <c r="B13" s="4">
        <v>600</v>
      </c>
      <c r="C13" s="4" t="s">
        <v>18</v>
      </c>
    </row>
    <row r="14" spans="1:11" x14ac:dyDescent="0.25">
      <c r="A14" s="4"/>
    </row>
    <row r="15" spans="1:11" x14ac:dyDescent="0.25">
      <c r="A15" s="4"/>
    </row>
    <row r="16" spans="1:11" x14ac:dyDescent="0.25">
      <c r="A16" s="4"/>
    </row>
    <row r="17" spans="1:1" x14ac:dyDescent="0.25">
      <c r="A17" s="4"/>
    </row>
    <row r="18" spans="1:1" x14ac:dyDescent="0.25">
      <c r="A18" s="4"/>
    </row>
    <row r="19" spans="1:1" x14ac:dyDescent="0.25">
      <c r="A19" s="4"/>
    </row>
    <row r="20" spans="1:1" x14ac:dyDescent="0.25">
      <c r="A20" s="4"/>
    </row>
    <row r="21" spans="1:1" x14ac:dyDescent="0.25">
      <c r="A21" s="4"/>
    </row>
    <row r="22" spans="1:1" x14ac:dyDescent="0.25">
      <c r="A22" s="4"/>
    </row>
    <row r="23" spans="1:1" x14ac:dyDescent="0.25">
      <c r="A23" s="4"/>
    </row>
    <row r="24" spans="1:1" x14ac:dyDescent="0.25">
      <c r="A24" s="4"/>
    </row>
    <row r="25" spans="1:1" x14ac:dyDescent="0.25">
      <c r="A25" s="4"/>
    </row>
    <row r="26" spans="1:1" x14ac:dyDescent="0.25">
      <c r="A26" s="4"/>
    </row>
    <row r="27" spans="1:1" x14ac:dyDescent="0.25">
      <c r="A27" s="4"/>
    </row>
    <row r="28" spans="1:1" x14ac:dyDescent="0.25">
      <c r="A28" s="4"/>
    </row>
    <row r="29" spans="1:1" x14ac:dyDescent="0.25">
      <c r="A29" s="4"/>
    </row>
    <row r="30" spans="1:1" x14ac:dyDescent="0.25">
      <c r="A30" s="4"/>
    </row>
    <row r="31" spans="1:1" x14ac:dyDescent="0.25">
      <c r="A31" s="4"/>
    </row>
    <row r="32" spans="1:1" x14ac:dyDescent="0.25">
      <c r="A32" s="4"/>
    </row>
    <row r="33" spans="1:1" x14ac:dyDescent="0.25">
      <c r="A33" s="4"/>
    </row>
    <row r="34" spans="1:1" x14ac:dyDescent="0.25">
      <c r="A34" s="4"/>
    </row>
    <row r="35" spans="1:1" x14ac:dyDescent="0.25">
      <c r="A35" s="4"/>
    </row>
    <row r="36" spans="1:1" x14ac:dyDescent="0.25">
      <c r="A36" s="4"/>
    </row>
    <row r="37" spans="1:1" x14ac:dyDescent="0.25">
      <c r="A37" s="4"/>
    </row>
    <row r="38" spans="1:1" x14ac:dyDescent="0.25">
      <c r="A38" s="4"/>
    </row>
    <row r="39" spans="1:1" x14ac:dyDescent="0.25">
      <c r="A39" s="4"/>
    </row>
    <row r="40" spans="1:1" x14ac:dyDescent="0.25">
      <c r="A40" s="4"/>
    </row>
    <row r="41" spans="1:1" x14ac:dyDescent="0.25">
      <c r="A41" s="4"/>
    </row>
    <row r="42" spans="1:1" x14ac:dyDescent="0.25">
      <c r="A42" s="4"/>
    </row>
    <row r="43" spans="1:1" x14ac:dyDescent="0.25">
      <c r="A43" s="4"/>
    </row>
    <row r="44" spans="1:1" x14ac:dyDescent="0.25">
      <c r="A44" s="4"/>
    </row>
    <row r="45" spans="1:1" x14ac:dyDescent="0.25">
      <c r="A45" s="4"/>
    </row>
    <row r="46" spans="1:1" x14ac:dyDescent="0.25">
      <c r="A46" s="4"/>
    </row>
    <row r="47" spans="1:1" x14ac:dyDescent="0.25">
      <c r="A47" s="4"/>
    </row>
    <row r="48" spans="1:1" x14ac:dyDescent="0.25">
      <c r="A48" s="4"/>
    </row>
    <row r="49" spans="1:1" x14ac:dyDescent="0.25">
      <c r="A49" s="4"/>
    </row>
    <row r="50" spans="1:1" x14ac:dyDescent="0.25">
      <c r="A50" s="4"/>
    </row>
    <row r="51" spans="1:1" x14ac:dyDescent="0.25">
      <c r="A51" s="4"/>
    </row>
    <row r="52" spans="1:1" x14ac:dyDescent="0.25">
      <c r="A52" s="4"/>
    </row>
    <row r="53" spans="1:1" x14ac:dyDescent="0.25">
      <c r="A53" s="4"/>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8731d77-1113-4165-936d-fc3759d207e2">
      <Terms xmlns="http://schemas.microsoft.com/office/infopath/2007/PartnerControls"/>
    </lcf76f155ced4ddcb4097134ff3c332f>
    <TaxCatchAll xmlns="240ce95c-2952-462f-a10f-0ce3b7f7616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98E0690E940C348BE99E933CD1EFEF9" ma:contentTypeVersion="12" ma:contentTypeDescription="Create a new document." ma:contentTypeScope="" ma:versionID="58fa0938b7b7ab7e38f5f541108fd39b">
  <xsd:schema xmlns:xsd="http://www.w3.org/2001/XMLSchema" xmlns:xs="http://www.w3.org/2001/XMLSchema" xmlns:p="http://schemas.microsoft.com/office/2006/metadata/properties" xmlns:ns2="18731d77-1113-4165-936d-fc3759d207e2" xmlns:ns3="240ce95c-2952-462f-a10f-0ce3b7f7616a" targetNamespace="http://schemas.microsoft.com/office/2006/metadata/properties" ma:root="true" ma:fieldsID="09c886598db976c76c76dce84ef232d8" ns2:_="" ns3:_="">
    <xsd:import namespace="18731d77-1113-4165-936d-fc3759d207e2"/>
    <xsd:import namespace="240ce95c-2952-462f-a10f-0ce3b7f761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731d77-1113-4165-936d-fc3759d20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9a2263c6-9e80-4c00-8d8d-99554230c648"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0ce95c-2952-462f-a10f-0ce3b7f7616a"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9f46479b-ea9c-4fc2-bc8c-748a9bdd5675}" ma:internalName="TaxCatchAll" ma:showField="CatchAllData" ma:web="240ce95c-2952-462f-a10f-0ce3b7f761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717C39-1D3B-4C7C-9CC2-41730AC5BA10}">
  <ds:schemaRefs>
    <ds:schemaRef ds:uri="http://schemas.microsoft.com/office/2006/metadata/properties"/>
    <ds:schemaRef ds:uri="http://schemas.microsoft.com/office/2006/documentManagement/types"/>
    <ds:schemaRef ds:uri="http://purl.org/dc/terms/"/>
    <ds:schemaRef ds:uri="18731d77-1113-4165-936d-fc3759d207e2"/>
    <ds:schemaRef ds:uri="http://schemas.microsoft.com/office/infopath/2007/PartnerControls"/>
    <ds:schemaRef ds:uri="240ce95c-2952-462f-a10f-0ce3b7f7616a"/>
    <ds:schemaRef ds:uri="http://schemas.openxmlformats.org/package/2006/metadata/core-properties"/>
    <ds:schemaRef ds:uri="http://www.w3.org/XML/1998/namespace"/>
    <ds:schemaRef ds:uri="http://purl.org/dc/dcmitype/"/>
    <ds:schemaRef ds:uri="http://purl.org/dc/elements/1.1/"/>
  </ds:schemaRefs>
</ds:datastoreItem>
</file>

<file path=customXml/itemProps2.xml><?xml version="1.0" encoding="utf-8"?>
<ds:datastoreItem xmlns:ds="http://schemas.openxmlformats.org/officeDocument/2006/customXml" ds:itemID="{1A307D57-B537-4ADB-AD22-10AC2763052B}">
  <ds:schemaRefs>
    <ds:schemaRef ds:uri="http://schemas.microsoft.com/sharepoint/v3/contenttype/forms"/>
  </ds:schemaRefs>
</ds:datastoreItem>
</file>

<file path=customXml/itemProps3.xml><?xml version="1.0" encoding="utf-8"?>
<ds:datastoreItem xmlns:ds="http://schemas.openxmlformats.org/officeDocument/2006/customXml" ds:itemID="{F99B6902-8493-4D5D-9CEA-A6578CA18E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731d77-1113-4165-936d-fc3759d207e2"/>
    <ds:schemaRef ds:uri="240ce95c-2952-462f-a10f-0ce3b7f761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2023 Graphs (SW1)</vt:lpstr>
      <vt:lpstr>Explanatary notes</vt:lpstr>
      <vt:lpstr>Tab A</vt:lpstr>
      <vt:lpstr>Tab B</vt:lpstr>
      <vt:lpstr>Sheet1</vt:lpstr>
      <vt:lpstr>2023 Graphs (M-235-S)</vt:lpstr>
      <vt:lpstr>2023 Graphs (M-000-S)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James Colthurst</dc:creator>
  <cp:keywords/>
  <dc:description/>
  <cp:lastModifiedBy>Andrew Cox</cp:lastModifiedBy>
  <cp:revision/>
  <dcterms:created xsi:type="dcterms:W3CDTF">2024-03-19T14:49:29Z</dcterms:created>
  <dcterms:modified xsi:type="dcterms:W3CDTF">2026-08-20T14:58:51Z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0x010100698E0690E940C348BE99E933CD1EFEF9</vt:lpwstr>
  </property>
  <property fmtid="{D5CDD505-2E9C-101B-9397-08002B2CF9AE}" pid="3" name="CaseNumber">
    <vt:lpwstr>CI001947</vt:lpwstr>
  </property>
  <property fmtid="{D5CDD505-2E9C-101B-9397-08002B2CF9AE}" pid="4" name="DocumentTitle">
    <vt:lpwstr>Trended Data for M235S, SWDP1, SW1</vt:lpwstr>
  </property>
  <property fmtid="{D5CDD505-2E9C-101B-9397-08002B2CF9AE}" pid="5" name="MediaServiceImageTags">
    <vt:lpwstr/>
  </property>
</Properties>
</file>