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gif" ContentType="image/gif"/>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codeName="{8C4F1C90-05EB-6A55-5F09-09C24B55AC0B}"/>
  <workbookPr codeName="ThisWorkbook" defaultThemeVersion="124226"/>
  <workbookProtection workbookPassword="8AEE" lockStructure="1"/>
  <bookViews>
    <workbookView xWindow="120" yWindow="60" windowWidth="19020" windowHeight="8580" tabRatio="852" activeTab="4"/>
  </bookViews>
  <sheets>
    <sheet name="Menu" sheetId="16" r:id="rId1"/>
    <sheet name="1. Declaration under S53A" sheetId="13" r:id="rId2"/>
    <sheet name="2. Notes to Complete Analysis" sheetId="11" r:id="rId3"/>
    <sheet name="3. Landfill Data - to Complete" sheetId="6" r:id="rId4"/>
    <sheet name="4. Financial Data - To Complete" sheetId="10" r:id="rId5"/>
    <sheet name="5. Section 53A Analysis" sheetId="15" r:id="rId6"/>
    <sheet name="6. Comments - To Complete" sheetId="12" r:id="rId7"/>
    <sheet name="7. Data Sheet" sheetId="14" state="hidden" r:id="rId8"/>
  </sheets>
  <definedNames>
    <definedName name="_xlnm.Print_Area" localSheetId="1">'1. Declaration under S53A'!$A$4:$D$41</definedName>
    <definedName name="_xlnm.Print_Area" localSheetId="2">'2. Notes to Complete Analysis'!$A$5:$A$92</definedName>
    <definedName name="_xlnm.Print_Area" localSheetId="3">'3. Landfill Data - to Complete'!$A$4:$E$26</definedName>
    <definedName name="_xlnm.Print_Area" localSheetId="4">'4. Financial Data - To Complete'!$A$4:$N$150</definedName>
    <definedName name="_xlnm.Print_Area" localSheetId="5">'5. Section 53A Analysis'!$A$4:$D$49</definedName>
    <definedName name="_xlnm.Print_Area" localSheetId="6">'6. Comments - To Complete'!$A$4:$D$35</definedName>
    <definedName name="_xlnm.Print_Titles" localSheetId="2">'2. Notes to Complete Analysis'!#REF!</definedName>
    <definedName name="_xlnm.Print_Titles" localSheetId="4">'4. Financial Data - To Complete'!$A:$B,'4. Financial Data - To Complete'!$4:$9</definedName>
    <definedName name="_xlnm.Print_Titles" localSheetId="6">'6. Comments - To Complete'!$4:$8</definedName>
  </definedNames>
  <calcPr calcId="145621" calcOnSave="0"/>
</workbook>
</file>

<file path=xl/calcChain.xml><?xml version="1.0" encoding="utf-8"?>
<calcChain xmlns="http://schemas.openxmlformats.org/spreadsheetml/2006/main">
  <c r="AF39" i="10" l="1"/>
  <c r="AE39" i="10"/>
  <c r="AD39" i="10"/>
  <c r="AC39" i="10"/>
  <c r="AB39" i="10"/>
  <c r="AA39" i="10"/>
  <c r="Z39" i="10"/>
  <c r="Y39" i="10"/>
  <c r="X39" i="10"/>
  <c r="W39" i="10"/>
  <c r="V39" i="10"/>
  <c r="U39" i="10"/>
  <c r="T39" i="10"/>
  <c r="S39" i="10"/>
  <c r="R39" i="10"/>
  <c r="Q39" i="10"/>
  <c r="P39" i="10"/>
  <c r="O39" i="10"/>
  <c r="N39" i="10"/>
  <c r="M39" i="10"/>
  <c r="L39" i="10"/>
  <c r="K39" i="10"/>
  <c r="J39" i="10"/>
  <c r="I39" i="10"/>
  <c r="H39" i="10"/>
  <c r="G39" i="10"/>
  <c r="F39" i="10"/>
  <c r="AF38" i="10"/>
  <c r="AE38" i="10"/>
  <c r="AD38" i="10"/>
  <c r="AC38" i="10"/>
  <c r="AB38" i="10"/>
  <c r="AA38" i="10"/>
  <c r="Z38" i="10"/>
  <c r="Y38" i="10"/>
  <c r="X38" i="10"/>
  <c r="W38" i="10"/>
  <c r="V38" i="10"/>
  <c r="U38" i="10"/>
  <c r="T38" i="10"/>
  <c r="S38" i="10"/>
  <c r="R38" i="10"/>
  <c r="Q38" i="10"/>
  <c r="P38" i="10"/>
  <c r="O38" i="10"/>
  <c r="N38" i="10"/>
  <c r="M38" i="10"/>
  <c r="L38" i="10"/>
  <c r="K38" i="10"/>
  <c r="J38" i="10"/>
  <c r="I38" i="10"/>
  <c r="H38" i="10"/>
  <c r="G38" i="10"/>
  <c r="F38" i="10"/>
  <c r="E39" i="10"/>
  <c r="E38" i="10"/>
  <c r="C26" i="15"/>
  <c r="C34" i="15"/>
  <c r="C30" i="15"/>
  <c r="AF23" i="10"/>
  <c r="AF25" i="10" s="1"/>
  <c r="AE23" i="10"/>
  <c r="AE25" i="10" s="1"/>
  <c r="AD23" i="10"/>
  <c r="AD25" i="10" s="1"/>
  <c r="AC23" i="10"/>
  <c r="AC25" i="10" s="1"/>
  <c r="AB23" i="10"/>
  <c r="AB25" i="10" s="1"/>
  <c r="AA23" i="10"/>
  <c r="AA25" i="10" s="1"/>
  <c r="Z23" i="10"/>
  <c r="Z25" i="10" s="1"/>
  <c r="Y23" i="10"/>
  <c r="Y25" i="10" s="1"/>
  <c r="X23" i="10"/>
  <c r="X25" i="10" s="1"/>
  <c r="W23" i="10"/>
  <c r="W25" i="10" s="1"/>
  <c r="V23" i="10"/>
  <c r="V25" i="10" s="1"/>
  <c r="U23" i="10"/>
  <c r="U25" i="10" s="1"/>
  <c r="T23" i="10"/>
  <c r="T25" i="10" s="1"/>
  <c r="S23" i="10"/>
  <c r="S25" i="10" s="1"/>
  <c r="R23" i="10"/>
  <c r="R25" i="10" s="1"/>
  <c r="Q23" i="10"/>
  <c r="Q25" i="10" s="1"/>
  <c r="P23" i="10"/>
  <c r="P25" i="10" s="1"/>
  <c r="O23" i="10"/>
  <c r="O25" i="10" s="1"/>
  <c r="N23" i="10"/>
  <c r="N25" i="10" s="1"/>
  <c r="M23" i="10"/>
  <c r="M25" i="10" s="1"/>
  <c r="L23" i="10"/>
  <c r="L25" i="10" s="1"/>
  <c r="K23" i="10"/>
  <c r="K25" i="10" s="1"/>
  <c r="J23" i="10"/>
  <c r="J25" i="10" s="1"/>
  <c r="I23" i="10"/>
  <c r="I25" i="10" s="1"/>
  <c r="H23" i="10"/>
  <c r="H25" i="10" s="1"/>
  <c r="G23" i="10"/>
  <c r="G25" i="10" s="1"/>
  <c r="F23" i="10"/>
  <c r="F25" i="10" s="1"/>
  <c r="E23" i="10"/>
  <c r="E25" i="10" s="1"/>
  <c r="AF60" i="10"/>
  <c r="AE60" i="10"/>
  <c r="AD60" i="10"/>
  <c r="AC60" i="10"/>
  <c r="AB60" i="10"/>
  <c r="AA60" i="10"/>
  <c r="Z60" i="10"/>
  <c r="Y60" i="10"/>
  <c r="X60" i="10"/>
  <c r="W60" i="10"/>
  <c r="V60" i="10"/>
  <c r="U60" i="10"/>
  <c r="T60" i="10"/>
  <c r="S60" i="10"/>
  <c r="R60" i="10"/>
  <c r="Q60" i="10"/>
  <c r="P60" i="10"/>
  <c r="O60" i="10"/>
  <c r="N60" i="10"/>
  <c r="M60" i="10"/>
  <c r="L60" i="10"/>
  <c r="K60" i="10"/>
  <c r="J60" i="10"/>
  <c r="I60" i="10"/>
  <c r="H60" i="10"/>
  <c r="G60" i="10"/>
  <c r="F60" i="10"/>
  <c r="E60" i="10"/>
  <c r="AF44" i="10"/>
  <c r="AF46" i="10" s="1"/>
  <c r="AE44" i="10"/>
  <c r="AE46" i="10" s="1"/>
  <c r="AD44" i="10"/>
  <c r="AD46" i="10" s="1"/>
  <c r="AC44" i="10"/>
  <c r="AC46" i="10" s="1"/>
  <c r="AB44" i="10"/>
  <c r="AB46" i="10" s="1"/>
  <c r="AA44" i="10"/>
  <c r="AA46" i="10" s="1"/>
  <c r="Z44" i="10"/>
  <c r="Z46" i="10" s="1"/>
  <c r="Y44" i="10"/>
  <c r="Y46" i="10" s="1"/>
  <c r="X44" i="10"/>
  <c r="X46" i="10" s="1"/>
  <c r="W44" i="10"/>
  <c r="W46" i="10" s="1"/>
  <c r="V44" i="10"/>
  <c r="V46" i="10" s="1"/>
  <c r="U44" i="10"/>
  <c r="U46" i="10" s="1"/>
  <c r="T44" i="10"/>
  <c r="T46" i="10" s="1"/>
  <c r="S44" i="10"/>
  <c r="S46" i="10" s="1"/>
  <c r="R44" i="10"/>
  <c r="R46" i="10" s="1"/>
  <c r="Q44" i="10"/>
  <c r="Q46" i="10" s="1"/>
  <c r="P44" i="10"/>
  <c r="P46" i="10" s="1"/>
  <c r="O44" i="10"/>
  <c r="O46" i="10" s="1"/>
  <c r="N44" i="10"/>
  <c r="N46" i="10" s="1"/>
  <c r="M44" i="10"/>
  <c r="M46" i="10" s="1"/>
  <c r="L44" i="10"/>
  <c r="L46" i="10" s="1"/>
  <c r="K44" i="10"/>
  <c r="K46" i="10" s="1"/>
  <c r="J44" i="10"/>
  <c r="J46" i="10" s="1"/>
  <c r="I44" i="10"/>
  <c r="I46" i="10" s="1"/>
  <c r="H44" i="10"/>
  <c r="H46" i="10" s="1"/>
  <c r="G44" i="10"/>
  <c r="G46" i="10" s="1"/>
  <c r="F44" i="10"/>
  <c r="E44" i="10"/>
  <c r="E46" i="10" s="1"/>
  <c r="AF36" i="10"/>
  <c r="AE36" i="10"/>
  <c r="AD36" i="10"/>
  <c r="AC36" i="10"/>
  <c r="AB36" i="10"/>
  <c r="AA36" i="10"/>
  <c r="Z36" i="10"/>
  <c r="Y36" i="10"/>
  <c r="X36" i="10"/>
  <c r="W36" i="10"/>
  <c r="V36" i="10"/>
  <c r="U36" i="10"/>
  <c r="T36" i="10"/>
  <c r="S36" i="10"/>
  <c r="R36" i="10"/>
  <c r="Q36" i="10"/>
  <c r="P36" i="10"/>
  <c r="O36" i="10"/>
  <c r="N36" i="10"/>
  <c r="M36" i="10"/>
  <c r="L36" i="10"/>
  <c r="K36" i="10"/>
  <c r="J36" i="10"/>
  <c r="I36" i="10"/>
  <c r="H36" i="10"/>
  <c r="G36" i="10"/>
  <c r="F36" i="10"/>
  <c r="F62" i="10" s="1"/>
  <c r="E36" i="10"/>
  <c r="AF16" i="10"/>
  <c r="AF18" i="10" s="1"/>
  <c r="AE16" i="10"/>
  <c r="AE18" i="10" s="1"/>
  <c r="AD16" i="10"/>
  <c r="AD18" i="10" s="1"/>
  <c r="AC16" i="10"/>
  <c r="AC18" i="10" s="1"/>
  <c r="AB16" i="10"/>
  <c r="AB18" i="10" s="1"/>
  <c r="AA16" i="10"/>
  <c r="AA18" i="10" s="1"/>
  <c r="Z16" i="10"/>
  <c r="Z18" i="10" s="1"/>
  <c r="Y16" i="10"/>
  <c r="Y18" i="10" s="1"/>
  <c r="X16" i="10"/>
  <c r="X18" i="10" s="1"/>
  <c r="W16" i="10"/>
  <c r="W18" i="10" s="1"/>
  <c r="V16" i="10"/>
  <c r="V18" i="10" s="1"/>
  <c r="U16" i="10"/>
  <c r="U18" i="10" s="1"/>
  <c r="T16" i="10"/>
  <c r="T18" i="10" s="1"/>
  <c r="S16" i="10"/>
  <c r="S18" i="10" s="1"/>
  <c r="R16" i="10"/>
  <c r="R18" i="10" s="1"/>
  <c r="Q16" i="10"/>
  <c r="Q18" i="10" s="1"/>
  <c r="P16" i="10"/>
  <c r="P18" i="10" s="1"/>
  <c r="O16" i="10"/>
  <c r="O18" i="10" s="1"/>
  <c r="N16" i="10"/>
  <c r="N18" i="10" s="1"/>
  <c r="M16" i="10"/>
  <c r="M18" i="10" s="1"/>
  <c r="L16" i="10"/>
  <c r="L18" i="10" s="1"/>
  <c r="K16" i="10"/>
  <c r="K18" i="10" s="1"/>
  <c r="J16" i="10"/>
  <c r="J18" i="10" s="1"/>
  <c r="I16" i="10"/>
  <c r="I18" i="10" s="1"/>
  <c r="H16" i="10"/>
  <c r="H18" i="10" s="1"/>
  <c r="G16" i="10"/>
  <c r="G18" i="10" s="1"/>
  <c r="F16" i="10"/>
  <c r="F18" i="10" s="1"/>
  <c r="E16" i="10"/>
  <c r="E18" i="10" s="1"/>
  <c r="D16" i="10"/>
  <c r="D18" i="10" s="1"/>
  <c r="C142" i="10"/>
  <c r="C123" i="10"/>
  <c r="C114" i="10"/>
  <c r="C105" i="10"/>
  <c r="C96" i="10"/>
  <c r="C16" i="6"/>
  <c r="F46" i="10" l="1"/>
  <c r="C28" i="15"/>
  <c r="C17" i="6" s="1"/>
  <c r="C39" i="15" l="1"/>
  <c r="C41" i="15"/>
  <c r="A9" i="6"/>
  <c r="A10" i="6" s="1"/>
  <c r="A11" i="6" s="1"/>
  <c r="A12" i="6" s="1"/>
  <c r="A13" i="6" s="1"/>
  <c r="A14" i="6" s="1"/>
  <c r="A15" i="6" s="1"/>
  <c r="A18" i="6" s="1"/>
  <c r="E72" i="10"/>
  <c r="F72" i="10"/>
  <c r="G72" i="10"/>
  <c r="H72" i="10"/>
  <c r="I72" i="10"/>
  <c r="J72" i="10"/>
  <c r="K72" i="10"/>
  <c r="L72" i="10"/>
  <c r="M72" i="10"/>
  <c r="N72" i="10"/>
  <c r="O72" i="10"/>
  <c r="P72" i="10"/>
  <c r="Q72" i="10"/>
  <c r="R72" i="10"/>
  <c r="S72" i="10"/>
  <c r="T72" i="10"/>
  <c r="U72" i="10"/>
  <c r="V72" i="10"/>
  <c r="W72" i="10"/>
  <c r="X72" i="10"/>
  <c r="Y72" i="10"/>
  <c r="Z72" i="10"/>
  <c r="AA72" i="10"/>
  <c r="AB72" i="10"/>
  <c r="AC72" i="10"/>
  <c r="AD72" i="10"/>
  <c r="AE72" i="10"/>
  <c r="AF72" i="10"/>
  <c r="E73" i="10"/>
  <c r="F73" i="10"/>
  <c r="G73" i="10"/>
  <c r="H73" i="10"/>
  <c r="I73" i="10"/>
  <c r="J73" i="10"/>
  <c r="K73" i="10"/>
  <c r="L73" i="10"/>
  <c r="M73" i="10"/>
  <c r="N73" i="10"/>
  <c r="O73" i="10"/>
  <c r="P73" i="10"/>
  <c r="Q73" i="10"/>
  <c r="R73" i="10"/>
  <c r="S73" i="10"/>
  <c r="T73" i="10"/>
  <c r="U73" i="10"/>
  <c r="V73" i="10"/>
  <c r="W73" i="10"/>
  <c r="X73" i="10"/>
  <c r="Y73" i="10"/>
  <c r="Z73" i="10"/>
  <c r="AA73" i="10"/>
  <c r="AB73" i="10"/>
  <c r="AC73" i="10"/>
  <c r="AD73" i="10"/>
  <c r="AE73" i="10"/>
  <c r="AF73" i="10"/>
  <c r="E74" i="10"/>
  <c r="F74" i="10"/>
  <c r="G74" i="10"/>
  <c r="H74" i="10"/>
  <c r="I74" i="10"/>
  <c r="J74" i="10"/>
  <c r="K74" i="10"/>
  <c r="L74" i="10"/>
  <c r="M74" i="10"/>
  <c r="N74" i="10"/>
  <c r="O74" i="10"/>
  <c r="P74" i="10"/>
  <c r="Q74" i="10"/>
  <c r="R74" i="10"/>
  <c r="S74" i="10"/>
  <c r="T74" i="10"/>
  <c r="U74" i="10"/>
  <c r="V74" i="10"/>
  <c r="W74" i="10"/>
  <c r="X74" i="10"/>
  <c r="Y74" i="10"/>
  <c r="Z74" i="10"/>
  <c r="AA74" i="10"/>
  <c r="AB74" i="10"/>
  <c r="AC74" i="10"/>
  <c r="AD74" i="10"/>
  <c r="AE74" i="10"/>
  <c r="AF74" i="10"/>
  <c r="F71" i="10"/>
  <c r="F84" i="10" s="1"/>
  <c r="G71" i="10"/>
  <c r="H71" i="10"/>
  <c r="H84" i="10" s="1"/>
  <c r="I71" i="10"/>
  <c r="J71" i="10"/>
  <c r="J84" i="10" s="1"/>
  <c r="K71" i="10"/>
  <c r="L71" i="10"/>
  <c r="L84" i="10" s="1"/>
  <c r="M71" i="10"/>
  <c r="N71" i="10"/>
  <c r="N84" i="10" s="1"/>
  <c r="O71" i="10"/>
  <c r="P71" i="10"/>
  <c r="P84" i="10" s="1"/>
  <c r="Q71" i="10"/>
  <c r="R71" i="10"/>
  <c r="R84" i="10" s="1"/>
  <c r="S71" i="10"/>
  <c r="T71" i="10"/>
  <c r="T84" i="10" s="1"/>
  <c r="U71" i="10"/>
  <c r="V71" i="10"/>
  <c r="V84" i="10" s="1"/>
  <c r="W71" i="10"/>
  <c r="X71" i="10"/>
  <c r="X84" i="10" s="1"/>
  <c r="Y71" i="10"/>
  <c r="Z71" i="10"/>
  <c r="Z84" i="10" s="1"/>
  <c r="AA71" i="10"/>
  <c r="AB71" i="10"/>
  <c r="AB84" i="10" s="1"/>
  <c r="AC71" i="10"/>
  <c r="AD71" i="10"/>
  <c r="AD84" i="10" s="1"/>
  <c r="AE71" i="10"/>
  <c r="AF71" i="10"/>
  <c r="AF84" i="10" s="1"/>
  <c r="F64" i="10"/>
  <c r="G64" i="10"/>
  <c r="H64" i="10"/>
  <c r="I64" i="10"/>
  <c r="J64" i="10"/>
  <c r="K64" i="10"/>
  <c r="L64" i="10"/>
  <c r="M64" i="10"/>
  <c r="N64" i="10"/>
  <c r="O64" i="10"/>
  <c r="P64" i="10"/>
  <c r="Q64" i="10"/>
  <c r="R64" i="10"/>
  <c r="S64" i="10"/>
  <c r="T64" i="10"/>
  <c r="U64" i="10"/>
  <c r="V64" i="10"/>
  <c r="W64" i="10"/>
  <c r="X64" i="10"/>
  <c r="Y64" i="10"/>
  <c r="Z64" i="10"/>
  <c r="AA64" i="10"/>
  <c r="AB64" i="10"/>
  <c r="AC64" i="10"/>
  <c r="AD64" i="10"/>
  <c r="AE64" i="10"/>
  <c r="AF64" i="10"/>
  <c r="E64" i="10"/>
  <c r="F63" i="10"/>
  <c r="G62" i="10"/>
  <c r="H62" i="10"/>
  <c r="H63" i="10" s="1"/>
  <c r="I62" i="10"/>
  <c r="J62" i="10"/>
  <c r="J63" i="10" s="1"/>
  <c r="K62" i="10"/>
  <c r="L62" i="10"/>
  <c r="L63" i="10" s="1"/>
  <c r="M62" i="10"/>
  <c r="N62" i="10"/>
  <c r="N63" i="10" s="1"/>
  <c r="O62" i="10"/>
  <c r="P62" i="10"/>
  <c r="P63" i="10" s="1"/>
  <c r="Q62" i="10"/>
  <c r="R62" i="10"/>
  <c r="R63" i="10" s="1"/>
  <c r="S62" i="10"/>
  <c r="T62" i="10"/>
  <c r="T63" i="10" s="1"/>
  <c r="U62" i="10"/>
  <c r="V62" i="10"/>
  <c r="V63" i="10" s="1"/>
  <c r="W62" i="10"/>
  <c r="X62" i="10"/>
  <c r="X63" i="10" s="1"/>
  <c r="Y62" i="10"/>
  <c r="Z62" i="10"/>
  <c r="Z63" i="10" s="1"/>
  <c r="AA62" i="10"/>
  <c r="AB62" i="10"/>
  <c r="AB63" i="10" s="1"/>
  <c r="AC62" i="10"/>
  <c r="AD62" i="10"/>
  <c r="AD63" i="10" s="1"/>
  <c r="AE62" i="10"/>
  <c r="AF62" i="10"/>
  <c r="AF63" i="10" s="1"/>
  <c r="E10" i="10"/>
  <c r="F10" i="10"/>
  <c r="G10" i="10"/>
  <c r="H10" i="10"/>
  <c r="I10" i="10"/>
  <c r="J10" i="10"/>
  <c r="K10" i="10"/>
  <c r="L10" i="10"/>
  <c r="M10" i="10"/>
  <c r="N10" i="10"/>
  <c r="O10" i="10"/>
  <c r="P10" i="10"/>
  <c r="Q10" i="10"/>
  <c r="R10" i="10"/>
  <c r="S10" i="10"/>
  <c r="T10" i="10"/>
  <c r="U10" i="10"/>
  <c r="V10" i="10"/>
  <c r="W10" i="10"/>
  <c r="X10" i="10"/>
  <c r="Y10" i="10"/>
  <c r="Z10" i="10"/>
  <c r="AA10" i="10"/>
  <c r="AB10" i="10"/>
  <c r="AC10" i="10"/>
  <c r="AD10" i="10"/>
  <c r="AE10" i="10"/>
  <c r="AF10" i="10"/>
  <c r="D10" i="10"/>
  <c r="B73" i="10"/>
  <c r="AE84" i="10" l="1"/>
  <c r="AC84" i="10"/>
  <c r="AA84" i="10"/>
  <c r="Y84" i="10"/>
  <c r="W84" i="10"/>
  <c r="U84" i="10"/>
  <c r="S84" i="10"/>
  <c r="Q84" i="10"/>
  <c r="O84" i="10"/>
  <c r="M84" i="10"/>
  <c r="K84" i="10"/>
  <c r="I84" i="10"/>
  <c r="G84" i="10"/>
  <c r="G124" i="10"/>
  <c r="I124" i="10"/>
  <c r="K124" i="10"/>
  <c r="M124" i="10"/>
  <c r="O124" i="10"/>
  <c r="Q124" i="10"/>
  <c r="S124" i="10"/>
  <c r="U124" i="10"/>
  <c r="W124" i="10"/>
  <c r="Y124" i="10"/>
  <c r="AA124" i="10"/>
  <c r="AC124" i="10"/>
  <c r="AE124" i="10"/>
  <c r="F124" i="10"/>
  <c r="H115" i="10"/>
  <c r="H116" i="10" s="1"/>
  <c r="J115" i="10"/>
  <c r="L115" i="10"/>
  <c r="N115" i="10"/>
  <c r="N116" i="10" s="1"/>
  <c r="P115" i="10"/>
  <c r="P116" i="10" s="1"/>
  <c r="R115" i="10"/>
  <c r="T115" i="10"/>
  <c r="V115" i="10"/>
  <c r="V116" i="10" s="1"/>
  <c r="X115" i="10"/>
  <c r="X116" i="10" s="1"/>
  <c r="Z115" i="10"/>
  <c r="AB115" i="10"/>
  <c r="AD115" i="10"/>
  <c r="AD116" i="10" s="1"/>
  <c r="AF115" i="10"/>
  <c r="AF116" i="10" s="1"/>
  <c r="G106" i="10"/>
  <c r="I106" i="10"/>
  <c r="K106" i="10"/>
  <c r="M106" i="10"/>
  <c r="O106" i="10"/>
  <c r="Q106" i="10"/>
  <c r="S106" i="10"/>
  <c r="U106" i="10"/>
  <c r="W106" i="10"/>
  <c r="Y106" i="10"/>
  <c r="AA106" i="10"/>
  <c r="AC106" i="10"/>
  <c r="AE106" i="10"/>
  <c r="F106" i="10"/>
  <c r="H124" i="10"/>
  <c r="J124" i="10"/>
  <c r="L124" i="10"/>
  <c r="N124" i="10"/>
  <c r="P124" i="10"/>
  <c r="R124" i="10"/>
  <c r="T124" i="10"/>
  <c r="V124" i="10"/>
  <c r="X124" i="10"/>
  <c r="Z124" i="10"/>
  <c r="AB124" i="10"/>
  <c r="AD124" i="10"/>
  <c r="AF124" i="10"/>
  <c r="G115" i="10"/>
  <c r="I115" i="10"/>
  <c r="K115" i="10"/>
  <c r="M115" i="10"/>
  <c r="M116" i="10" s="1"/>
  <c r="O115" i="10"/>
  <c r="O116" i="10" s="1"/>
  <c r="Q115" i="10"/>
  <c r="S115" i="10"/>
  <c r="S116" i="10" s="1"/>
  <c r="U115" i="10"/>
  <c r="U116" i="10" s="1"/>
  <c r="W115" i="10"/>
  <c r="Y115" i="10"/>
  <c r="AA115" i="10"/>
  <c r="AC115" i="10"/>
  <c r="AC116" i="10" s="1"/>
  <c r="AE115" i="10"/>
  <c r="F115" i="10"/>
  <c r="H106" i="10"/>
  <c r="J106" i="10"/>
  <c r="L106" i="10"/>
  <c r="N106" i="10"/>
  <c r="P106" i="10"/>
  <c r="R106" i="10"/>
  <c r="T106" i="10"/>
  <c r="V106" i="10"/>
  <c r="X106" i="10"/>
  <c r="Z106" i="10"/>
  <c r="AB106" i="10"/>
  <c r="AD106" i="10"/>
  <c r="AF106" i="10"/>
  <c r="A19" i="6"/>
  <c r="A22" i="6" s="1"/>
  <c r="AE116" i="10"/>
  <c r="AA116" i="10"/>
  <c r="Y116" i="10"/>
  <c r="W116" i="10"/>
  <c r="Q116" i="10"/>
  <c r="K116" i="10"/>
  <c r="I116" i="10"/>
  <c r="G116" i="10"/>
  <c r="AB116" i="10"/>
  <c r="Z116" i="10"/>
  <c r="T116" i="10"/>
  <c r="R116" i="10"/>
  <c r="L116" i="10"/>
  <c r="J116" i="10"/>
  <c r="F116" i="10"/>
  <c r="AE67" i="10"/>
  <c r="AE63" i="10"/>
  <c r="AC67" i="10"/>
  <c r="AC63" i="10"/>
  <c r="AA67" i="10"/>
  <c r="AA63" i="10"/>
  <c r="Y67" i="10"/>
  <c r="Y63" i="10"/>
  <c r="W67" i="10"/>
  <c r="W63" i="10"/>
  <c r="U67" i="10"/>
  <c r="U63" i="10"/>
  <c r="S67" i="10"/>
  <c r="S63" i="10"/>
  <c r="Q67" i="10"/>
  <c r="Q63" i="10"/>
  <c r="O67" i="10"/>
  <c r="O63" i="10"/>
  <c r="M67" i="10"/>
  <c r="M63" i="10"/>
  <c r="K67" i="10"/>
  <c r="K63" i="10"/>
  <c r="I67" i="10"/>
  <c r="I63" i="10"/>
  <c r="G67" i="10"/>
  <c r="G63" i="10"/>
  <c r="AF67" i="10"/>
  <c r="AD67" i="10"/>
  <c r="AB67" i="10"/>
  <c r="Z67" i="10"/>
  <c r="X67" i="10"/>
  <c r="V67" i="10"/>
  <c r="T67" i="10"/>
  <c r="R67" i="10"/>
  <c r="P67" i="10"/>
  <c r="N67" i="10"/>
  <c r="L67" i="10"/>
  <c r="J67" i="10"/>
  <c r="H67" i="10"/>
  <c r="F67" i="10"/>
  <c r="C43" i="15"/>
  <c r="E71" i="10"/>
  <c r="E84" i="10" s="1"/>
  <c r="B74" i="10"/>
  <c r="B72" i="10"/>
  <c r="B71" i="10"/>
  <c r="B67" i="10"/>
  <c r="C16" i="15" l="1"/>
  <c r="D16" i="15" s="1"/>
  <c r="H143" i="10"/>
  <c r="H144" i="10" s="1"/>
  <c r="J143" i="10"/>
  <c r="J144" i="10" s="1"/>
  <c r="L143" i="10"/>
  <c r="L144" i="10" s="1"/>
  <c r="N143" i="10"/>
  <c r="N144" i="10" s="1"/>
  <c r="P143" i="10"/>
  <c r="P144" i="10" s="1"/>
  <c r="R143" i="10"/>
  <c r="R144" i="10" s="1"/>
  <c r="T143" i="10"/>
  <c r="T144" i="10" s="1"/>
  <c r="V143" i="10"/>
  <c r="V144" i="10" s="1"/>
  <c r="X143" i="10"/>
  <c r="X144" i="10" s="1"/>
  <c r="Z143" i="10"/>
  <c r="Z144" i="10" s="1"/>
  <c r="AB143" i="10"/>
  <c r="AB144" i="10" s="1"/>
  <c r="AD143" i="10"/>
  <c r="AD144" i="10" s="1"/>
  <c r="AF143" i="10"/>
  <c r="AF144" i="10" s="1"/>
  <c r="I97" i="10"/>
  <c r="I98" i="10" s="1"/>
  <c r="K97" i="10"/>
  <c r="K98" i="10" s="1"/>
  <c r="M97" i="10"/>
  <c r="M98" i="10" s="1"/>
  <c r="O97" i="10"/>
  <c r="O98" i="10" s="1"/>
  <c r="Q97" i="10"/>
  <c r="Q98" i="10" s="1"/>
  <c r="S97" i="10"/>
  <c r="S98" i="10" s="1"/>
  <c r="W97" i="10"/>
  <c r="W98" i="10" s="1"/>
  <c r="AA97" i="10"/>
  <c r="AA98" i="10" s="1"/>
  <c r="AE97" i="10"/>
  <c r="AE98" i="10" s="1"/>
  <c r="G143" i="10"/>
  <c r="G144" i="10" s="1"/>
  <c r="I143" i="10"/>
  <c r="I144" i="10" s="1"/>
  <c r="K143" i="10"/>
  <c r="K144" i="10" s="1"/>
  <c r="M143" i="10"/>
  <c r="M144" i="10" s="1"/>
  <c r="O143" i="10"/>
  <c r="O144" i="10" s="1"/>
  <c r="Q143" i="10"/>
  <c r="Q144" i="10" s="1"/>
  <c r="S143" i="10"/>
  <c r="S144" i="10" s="1"/>
  <c r="U143" i="10"/>
  <c r="U144" i="10" s="1"/>
  <c r="W143" i="10"/>
  <c r="W144" i="10" s="1"/>
  <c r="Y143" i="10"/>
  <c r="Y144" i="10" s="1"/>
  <c r="AA143" i="10"/>
  <c r="AA144" i="10" s="1"/>
  <c r="AC143" i="10"/>
  <c r="AC144" i="10" s="1"/>
  <c r="AE143" i="10"/>
  <c r="F143" i="10"/>
  <c r="F144" i="10" s="1"/>
  <c r="H97" i="10"/>
  <c r="H98" i="10" s="1"/>
  <c r="J97" i="10"/>
  <c r="J98" i="10" s="1"/>
  <c r="L97" i="10"/>
  <c r="L98" i="10" s="1"/>
  <c r="N97" i="10"/>
  <c r="N98" i="10" s="1"/>
  <c r="P97" i="10"/>
  <c r="P98" i="10" s="1"/>
  <c r="R97" i="10"/>
  <c r="R98" i="10" s="1"/>
  <c r="T97" i="10"/>
  <c r="T98" i="10" s="1"/>
  <c r="V97" i="10"/>
  <c r="V98" i="10" s="1"/>
  <c r="X97" i="10"/>
  <c r="X98" i="10" s="1"/>
  <c r="Z97" i="10"/>
  <c r="Z98" i="10" s="1"/>
  <c r="AB97" i="10"/>
  <c r="AB98" i="10" s="1"/>
  <c r="AD97" i="10"/>
  <c r="AD98" i="10" s="1"/>
  <c r="AF97" i="10"/>
  <c r="AF98" i="10" s="1"/>
  <c r="F97" i="10"/>
  <c r="F98" i="10" s="1"/>
  <c r="U97" i="10"/>
  <c r="U98" i="10" s="1"/>
  <c r="Y97" i="10"/>
  <c r="Y98" i="10" s="1"/>
  <c r="AC97" i="10"/>
  <c r="AC98" i="10" s="1"/>
  <c r="G97" i="10"/>
  <c r="G98" i="10" s="1"/>
  <c r="AE144" i="10"/>
  <c r="A23" i="6"/>
  <c r="A24" i="6" s="1"/>
  <c r="A25" i="6" s="1"/>
  <c r="D34" i="15"/>
  <c r="C47" i="15"/>
  <c r="L125" i="10"/>
  <c r="P125" i="10"/>
  <c r="T125" i="10"/>
  <c r="X125" i="10"/>
  <c r="AB125" i="10"/>
  <c r="AF125" i="10"/>
  <c r="I125" i="10"/>
  <c r="M125" i="10"/>
  <c r="Q125" i="10"/>
  <c r="U125" i="10"/>
  <c r="Y125" i="10"/>
  <c r="AC125" i="10"/>
  <c r="H125" i="10"/>
  <c r="J125" i="10"/>
  <c r="N125" i="10"/>
  <c r="R125" i="10"/>
  <c r="V125" i="10"/>
  <c r="Z125" i="10"/>
  <c r="AD125" i="10"/>
  <c r="G125" i="10"/>
  <c r="K125" i="10"/>
  <c r="O125" i="10"/>
  <c r="S125" i="10"/>
  <c r="W125" i="10"/>
  <c r="AA125" i="10"/>
  <c r="AE125" i="10"/>
  <c r="P107" i="10"/>
  <c r="R107" i="10"/>
  <c r="T107" i="10"/>
  <c r="V107" i="10"/>
  <c r="X107" i="10"/>
  <c r="Z107" i="10"/>
  <c r="AB107" i="10"/>
  <c r="AD107" i="10"/>
  <c r="AF107" i="10"/>
  <c r="O107" i="10"/>
  <c r="Q107" i="10"/>
  <c r="S107" i="10"/>
  <c r="U107" i="10"/>
  <c r="W107" i="10"/>
  <c r="Y107" i="10"/>
  <c r="AA107" i="10"/>
  <c r="AC107" i="10"/>
  <c r="AE107" i="10"/>
  <c r="D43" i="15"/>
  <c r="C45" i="15"/>
  <c r="F107" i="10"/>
  <c r="J107" i="10"/>
  <c r="N107" i="10"/>
  <c r="I107" i="10"/>
  <c r="M107" i="10"/>
  <c r="F125" i="10"/>
  <c r="C18" i="15" s="1"/>
  <c r="H107" i="10"/>
  <c r="L107" i="10"/>
  <c r="G107" i="10"/>
  <c r="K107" i="10"/>
  <c r="C32" i="15"/>
  <c r="D30" i="15"/>
  <c r="AD86" i="10"/>
  <c r="AB86" i="10"/>
  <c r="Z86" i="10"/>
  <c r="V86" i="10"/>
  <c r="T86" i="10"/>
  <c r="R86" i="10"/>
  <c r="P86" i="10"/>
  <c r="N86" i="10"/>
  <c r="AE86" i="10"/>
  <c r="AC86" i="10"/>
  <c r="Y86" i="10"/>
  <c r="W86" i="10"/>
  <c r="U86" i="10"/>
  <c r="Q86" i="10"/>
  <c r="O86" i="10"/>
  <c r="M86" i="10"/>
  <c r="K86" i="10"/>
  <c r="I86" i="10"/>
  <c r="G86" i="10"/>
  <c r="X86" i="10"/>
  <c r="AF86" i="10"/>
  <c r="S86" i="10"/>
  <c r="AA86" i="10"/>
  <c r="L86" i="10"/>
  <c r="J86" i="10"/>
  <c r="H86" i="10"/>
  <c r="F86" i="10"/>
  <c r="E62" i="10"/>
  <c r="E63" i="10" s="1"/>
  <c r="D46" i="10"/>
  <c r="C49" i="15" l="1"/>
  <c r="C14" i="15"/>
  <c r="C12" i="15"/>
  <c r="D12" i="15" s="1"/>
  <c r="D18" i="15"/>
  <c r="D14" i="15"/>
  <c r="C20" i="15"/>
  <c r="D20" i="15" s="1"/>
  <c r="E67" i="10"/>
  <c r="E86" i="10" s="1"/>
  <c r="T148" i="10"/>
  <c r="L148" i="10"/>
  <c r="AB148" i="10"/>
  <c r="AD148" i="10"/>
  <c r="V148" i="10"/>
  <c r="N148" i="10"/>
  <c r="AF148" i="10"/>
  <c r="X148" i="10"/>
  <c r="P148" i="10"/>
  <c r="H148" i="10"/>
  <c r="Z148" i="10"/>
  <c r="R148" i="10"/>
  <c r="J148" i="10"/>
  <c r="AE148" i="10"/>
  <c r="W148" i="10"/>
  <c r="O148" i="10"/>
  <c r="F148" i="10"/>
  <c r="F150" i="10" s="1"/>
  <c r="AC148" i="10"/>
  <c r="U148" i="10"/>
  <c r="M148" i="10"/>
  <c r="D45" i="15"/>
  <c r="D49" i="15"/>
  <c r="AA148" i="10"/>
  <c r="S148" i="10"/>
  <c r="K148" i="10"/>
  <c r="G148" i="10"/>
  <c r="Y148" i="10"/>
  <c r="Q148" i="10"/>
  <c r="I148" i="10"/>
  <c r="C10" i="15"/>
  <c r="D32" i="15"/>
  <c r="D47" i="15"/>
  <c r="C36" i="15"/>
  <c r="D36" i="15" s="1"/>
  <c r="C22" i="15" l="1"/>
  <c r="G150" i="10"/>
  <c r="H150" i="10" s="1"/>
  <c r="I150" i="10" s="1"/>
  <c r="J150" i="10" s="1"/>
  <c r="K150" i="10" s="1"/>
  <c r="L150" i="10" s="1"/>
  <c r="M150" i="10" s="1"/>
  <c r="N150" i="10" s="1"/>
  <c r="O150" i="10" s="1"/>
  <c r="P150" i="10" s="1"/>
  <c r="Q150" i="10" s="1"/>
  <c r="R150" i="10" s="1"/>
  <c r="S150" i="10" s="1"/>
  <c r="T150" i="10" s="1"/>
  <c r="U150" i="10" s="1"/>
  <c r="V150" i="10" s="1"/>
  <c r="W150" i="10" s="1"/>
  <c r="X150" i="10" s="1"/>
  <c r="Y150" i="10" s="1"/>
  <c r="Z150" i="10" s="1"/>
  <c r="AA150" i="10" s="1"/>
  <c r="AB150" i="10" s="1"/>
  <c r="AC150" i="10" s="1"/>
  <c r="AD150" i="10" s="1"/>
  <c r="AE150" i="10" s="1"/>
  <c r="AF150" i="10" s="1"/>
</calcChain>
</file>

<file path=xl/sharedStrings.xml><?xml version="1.0" encoding="utf-8"?>
<sst xmlns="http://schemas.openxmlformats.org/spreadsheetml/2006/main" count="298" uniqueCount="221">
  <si>
    <t>A</t>
  </si>
  <si>
    <t>B</t>
  </si>
  <si>
    <t>C</t>
  </si>
  <si>
    <t>D</t>
  </si>
  <si>
    <t>Allocated Costs - allocated from central body</t>
  </si>
  <si>
    <t>CRAMP Costs Provided For in the Profit and Loss Account/Income Statement but not actually paid</t>
  </si>
  <si>
    <t>Leachate Costs Provided for in the Profit and Loss Account/Income Statement but not actually paid</t>
  </si>
  <si>
    <t>Operating Profit</t>
  </si>
  <si>
    <t>Other Remediation Costs Provided for in the Profit and Loss Account/Income Statement but not actually paid</t>
  </si>
  <si>
    <t>Do Revenues Exceed Operating Costs?</t>
  </si>
  <si>
    <t>Description of Item:</t>
  </si>
  <si>
    <t>Total Addbacks</t>
  </si>
  <si>
    <t>Other Items that you feel are appropriate to add-back/deduct - please provide a brief explanation below</t>
  </si>
  <si>
    <t>Adjusted Operating Profit</t>
  </si>
  <si>
    <t>Cost of Land</t>
  </si>
  <si>
    <t>Cost of Roads and Infrastructure</t>
  </si>
  <si>
    <t>Adjusted Operating Profit Calculation:</t>
  </si>
  <si>
    <t>Community Levy</t>
  </si>
  <si>
    <t>All Other Costs (not listed separately above)</t>
  </si>
  <si>
    <t>Cost of Plant, Machinery and Vehicles</t>
  </si>
  <si>
    <t>Section</t>
  </si>
  <si>
    <t>Leachate Costs Actual Paid and included in Operating Costs above for waste collected pre 12 July 2004</t>
  </si>
  <si>
    <t>Capping Costs Actual Paid and included in Operating Costs above for waste collected pre 12 July 2004</t>
  </si>
  <si>
    <t>Cost of Security</t>
  </si>
  <si>
    <t>Cost of Aftercare</t>
  </si>
  <si>
    <t>Cost of Monitoring</t>
  </si>
  <si>
    <r>
      <t xml:space="preserve">Description of Item: </t>
    </r>
    <r>
      <rPr>
        <b/>
        <i/>
        <sz val="9"/>
        <color theme="1"/>
        <rFont val="Arial"/>
        <family val="2"/>
      </rPr>
      <t>Such Income must have a sound basis for inclusion</t>
    </r>
  </si>
  <si>
    <t>E1</t>
  </si>
  <si>
    <t>E2</t>
  </si>
  <si>
    <t>E3</t>
  </si>
  <si>
    <t>E4</t>
  </si>
  <si>
    <t>Licence Registration Number</t>
  </si>
  <si>
    <t>Year Covered by Section 53A Statement</t>
  </si>
  <si>
    <t>End of Financial Year which is Covered by this Statement e.g. 31 March 2011, 31 December 2011, etc</t>
  </si>
  <si>
    <t>Section 53A (sections 1 to 4) of the Waste Management Act, 1996 (as amended) states the following:</t>
  </si>
  <si>
    <t>Cost of All Other Items not covered above</t>
  </si>
  <si>
    <t>Revenue from Gas Utilisation</t>
  </si>
  <si>
    <t>Fill in as positive number unless amount is a Credit</t>
  </si>
  <si>
    <t>Please read these notes carefully prior to the completion of the Detailed Analysis spreadsheet</t>
  </si>
  <si>
    <t>Add Back Items Covered Separately below - CRAMP and Remediation Provisions, Acquisition and Development Costs:</t>
  </si>
  <si>
    <t>Matter of Note</t>
  </si>
  <si>
    <t>Notes to Assist Completion of the Detailed Analysis Supporting the Statement of Compliance with Section 53A:</t>
  </si>
  <si>
    <t>Number</t>
  </si>
  <si>
    <t>Please indicate if you wish the information supplied to be deemed confidential (Yes/No)</t>
  </si>
  <si>
    <t>Waste Accepted for Disposal</t>
  </si>
  <si>
    <t>Waste Accepted for Cover</t>
  </si>
  <si>
    <t>Received from 3rd Parties</t>
  </si>
  <si>
    <t>Received from Related Parties (i.e. from within same group of companies or County Council)</t>
  </si>
  <si>
    <t>Depreciation of Fixed Assets - THIS MUST BE COMPLETED IF YOU HAVE A DEPRECIATION CHARGE</t>
  </si>
  <si>
    <t>Notes to Completion of Detailed Analysis Supporting Compliance with Section 53A:</t>
  </si>
  <si>
    <t>Units</t>
  </si>
  <si>
    <t>Tonnes</t>
  </si>
  <si>
    <t>M3</t>
  </si>
  <si>
    <t>Years</t>
  </si>
  <si>
    <t>DO NOT ATTEMPT TO AMEND THIS DATA</t>
  </si>
  <si>
    <t>Is the Landfill Facility compliant with Section 53A of the Waste Management Act, 1996 (as amended)? Yes or No</t>
  </si>
  <si>
    <t>Compliance</t>
  </si>
  <si>
    <t>Yes</t>
  </si>
  <si>
    <t>No</t>
  </si>
  <si>
    <t>Tonnage/M3 Data</t>
  </si>
  <si>
    <t>Total in Tonnes/M3</t>
  </si>
  <si>
    <t>Total Revenue excluding VAT</t>
  </si>
  <si>
    <t>Does the Levy in Revenue Equal the Levy in Operating Costs?</t>
  </si>
  <si>
    <t>Costs of Cell Construction</t>
  </si>
  <si>
    <t>Cost of Site Facilities e.g. Buildings, gas flares, etc</t>
  </si>
  <si>
    <t>Cost of All Other Capital Items not covered above</t>
  </si>
  <si>
    <t>2030 forward (cumulative)</t>
  </si>
  <si>
    <t>Landfill operators must complete the Worsksheet - "4. Financial Data - To Complete".</t>
  </si>
  <si>
    <t>Pre- Section 53A</t>
  </si>
  <si>
    <t>Summary Analysis of Section 53A Data:</t>
  </si>
  <si>
    <t>Description</t>
  </si>
  <si>
    <t>Landfill operators must complete the Worsksheet - "3. Landfill Data - To Complete".</t>
  </si>
  <si>
    <t>Capacity to be used following Introduction of Section 53A</t>
  </si>
  <si>
    <t>Less: Capacity Used to date following Introduction of Section 53A</t>
  </si>
  <si>
    <t>Less: Capacity used prior to Introduction of Section 53A</t>
  </si>
  <si>
    <t>Landfill operators must complete the Worksheet - "6. Comments - to Complete" if you have any queries or points of clarification that you would like to make as part of your submission.</t>
  </si>
  <si>
    <t>Cells marked in green denote cells where the data is automatically completed and hence where you do NOT need to input data to.</t>
  </si>
  <si>
    <t>Cells marked in dark grey should be entirely ignored and no data should be input to these.</t>
  </si>
  <si>
    <t>In the Worksheet - "4. Financial Data - to Complete", please input all the data requested (marked in light grey) as positive numbers except where there is (1) a debit i.e. cost in the Revenue section or (2) a credit i.e. income in the Cost sections.</t>
  </si>
  <si>
    <t>€'000</t>
  </si>
  <si>
    <t>Adjusted Operating Profit to Date since introduction of Section 53A</t>
  </si>
  <si>
    <t>Post Section 53A - Calendar Year or Financial Year Ended During</t>
  </si>
  <si>
    <t>COMPLETE DATA UP TO THE YEAR UNDER REVIEW</t>
  </si>
  <si>
    <t>Is this Analysis being Completed by you in Weight (Tonnes) or Cubic Capacity (M3)? PLEASE KEEP CONSISTENT THROUGHOUT</t>
  </si>
  <si>
    <t>Other Cell Related Costs</t>
  </si>
  <si>
    <t>Total Capacity of Cells Constructed to Date</t>
  </si>
  <si>
    <t>Current remaining Overall Landfill Capacity pertaining to Section 53A Period</t>
  </si>
  <si>
    <t>Current remaining Cell Capacity pertaining to Section 53A Period</t>
  </si>
  <si>
    <t>Shared Infrastructure Acquisition and Development Costs - INCURRED TO DATE:</t>
  </si>
  <si>
    <t>Total Shared Infrastructure Acquisition and Development Costs - INCURRED TO DATE</t>
  </si>
  <si>
    <r>
      <t xml:space="preserve">Total Shared Infrasructure Acquisition and Development Costs - INCURRED TO DATE - </t>
    </r>
    <r>
      <rPr>
        <b/>
        <i/>
        <sz val="9"/>
        <color theme="1"/>
        <rFont val="Arial"/>
        <family val="2"/>
      </rPr>
      <t>Allocated Year by Year</t>
    </r>
  </si>
  <si>
    <t>E5</t>
  </si>
  <si>
    <t>Cost of Capping incurred</t>
  </si>
  <si>
    <t>Cost of Capping to be incurred</t>
  </si>
  <si>
    <r>
      <t xml:space="preserve">Capping Costs for Constructed Cells Only - INCURRED </t>
    </r>
    <r>
      <rPr>
        <b/>
        <u/>
        <sz val="10"/>
        <color theme="1"/>
        <rFont val="Arial"/>
        <family val="2"/>
      </rPr>
      <t>AND</t>
    </r>
    <r>
      <rPr>
        <b/>
        <sz val="10"/>
        <color theme="1"/>
        <rFont val="Arial"/>
        <family val="2"/>
      </rPr>
      <t xml:space="preserve"> TO BE INCURRED AT A LATER DATE:</t>
    </r>
  </si>
  <si>
    <r>
      <t xml:space="preserve">Total Capping Costs for Constructed Cells Only - INCURRED </t>
    </r>
    <r>
      <rPr>
        <b/>
        <u/>
        <sz val="9"/>
        <color theme="1"/>
        <rFont val="Arial"/>
        <family val="2"/>
      </rPr>
      <t>AND</t>
    </r>
    <r>
      <rPr>
        <b/>
        <sz val="9"/>
        <color theme="1"/>
        <rFont val="Arial"/>
        <family val="2"/>
      </rPr>
      <t xml:space="preserve"> TO BE INCURRED AT A LATER DATE - Allocated Year by Year</t>
    </r>
  </si>
  <si>
    <r>
      <t xml:space="preserve">Total Capping Costs for Constructed Cells Only - INCURRED </t>
    </r>
    <r>
      <rPr>
        <b/>
        <u/>
        <sz val="9"/>
        <color theme="1"/>
        <rFont val="Arial"/>
        <family val="2"/>
      </rPr>
      <t>AND</t>
    </r>
    <r>
      <rPr>
        <b/>
        <sz val="9"/>
        <color theme="1"/>
        <rFont val="Arial"/>
        <family val="2"/>
      </rPr>
      <t xml:space="preserve"> TO BE INCURRED AT A LATER DATE</t>
    </r>
  </si>
  <si>
    <r>
      <t xml:space="preserve">Total Leachate Costs for Constructed Cells Only - INCURRED </t>
    </r>
    <r>
      <rPr>
        <b/>
        <u/>
        <sz val="9"/>
        <color theme="1"/>
        <rFont val="Arial"/>
        <family val="2"/>
      </rPr>
      <t>AND</t>
    </r>
    <r>
      <rPr>
        <b/>
        <sz val="9"/>
        <color theme="1"/>
        <rFont val="Arial"/>
        <family val="2"/>
      </rPr>
      <t xml:space="preserve"> TO BE INCURRED AT A LATER DATE</t>
    </r>
  </si>
  <si>
    <t>Total Leachate Costs for Constructed Cells Only - INCURRED AND TO BE INCURRED AT A LATER DATE - Allocated Year by Year</t>
  </si>
  <si>
    <t>CALCULATION OF SECTION 53A ANALYSIS YEAR BY YEAR (D - E1 - E2 - E3 - E4 - E5)</t>
  </si>
  <si>
    <t>ACCUMULATED CALCULATION OF SECTION 53A ANALYSIS (D - E1 - E2 - E3 - E4 - E5)</t>
  </si>
  <si>
    <t>Cost of Leachate Collection, Transport and Disposal incurred</t>
  </si>
  <si>
    <t>Restoration and Aftercare Costs Post Site Closure - TO BE INCURRED AT A LATER DATE</t>
  </si>
  <si>
    <t>Cost of Leachate Collection, Transport and Disposal - post site closure</t>
  </si>
  <si>
    <t>Total Restoration and Aftercare Costs Post Site Closure - TO BE INCURRED AT A LATER DATE</t>
  </si>
  <si>
    <t>Total Restoration and Aftercare Costs Post Site Closure - TO BE INCURRED AT A LATER DATE - Allocated Year by Year</t>
  </si>
  <si>
    <t>Previous Y/E to 11 July 2004</t>
  </si>
  <si>
    <t>12 July 2004 to next Y/E</t>
  </si>
  <si>
    <r>
      <rPr>
        <b/>
        <u/>
        <sz val="9"/>
        <color theme="1"/>
        <rFont val="Arial"/>
        <family val="2"/>
      </rPr>
      <t>Total</t>
    </r>
    <r>
      <rPr>
        <b/>
        <sz val="9"/>
        <color theme="1"/>
        <rFont val="Arial"/>
        <family val="2"/>
      </rPr>
      <t xml:space="preserve"> Estimated Prior to Y/E in 2003/2004</t>
    </r>
  </si>
  <si>
    <t>Allocation of: Shared Infrastructure Acquisition and Development Costs - Incurred to Date</t>
  </si>
  <si>
    <t>Allocation of: Cell Development Costs - Incurred to Date</t>
  </si>
  <si>
    <t>Allocation of: Capping Costs for Constructed Cells Only - Incurred and to be Incurred at a Later Date</t>
  </si>
  <si>
    <t>Allocation of: Leachate Costs for Constructed Cells Only - Incurred and to be Incurred at a Later Date</t>
  </si>
  <si>
    <t>Allocation of: Restoration and Aftercare Costs Post Site Closure - To be Incurred at a Later Date</t>
  </si>
  <si>
    <t>In the Worksheet - "4. Financial Data - to Complete", please complete all the data requested as follows:</t>
  </si>
  <si>
    <t>Total Disposal Capacity of Landfill Site (over entire lifecycle/relevant period) in either Tonnes/M3 - INPUT NUMBER ONLY</t>
  </si>
  <si>
    <t>Total Disposal Capacity of Site based on Planning Permission Restriction (if any) in either Tonnes/M3 - INPUT NUMBER ONLY</t>
  </si>
  <si>
    <t>If the landfill is to be closed early what will the reduced Total Disposal Capacity be in either Tonnes or M3? - INPUT NUMBER ONLY</t>
  </si>
  <si>
    <t>Please refer to Note 4 in "Notes to Complete Analysis"</t>
  </si>
  <si>
    <t>Total Disposal Capacity of Landfill Facility</t>
  </si>
  <si>
    <t>% Allocation to Post Introduction of Section 53A (Tonnage/M3 for Year divided by Total Disposal Capacity)</t>
  </si>
  <si>
    <t>E1: Tonnage/M3 for Year in question divided by Total Disposal Capacity (in Tonnage/M3)</t>
  </si>
  <si>
    <t>E5: Tonnage/M3 for Year in question divided by Total Disposal Capacity (in Tonnage/M3)</t>
  </si>
  <si>
    <t>E2: Tonnage/M3 for Year in question divided by Total Constructed Disposal Capacity (in Tonnage/M3)</t>
  </si>
  <si>
    <t>E3: Tonnage/M3 for Year in question divided by Total Constructed Disposal Capacity (in Tonnage/M3)</t>
  </si>
  <si>
    <t>E4: Tonnage/M3 for Year in question divided by Total Constructed Disposal Capacity (in Tonnage/M3)</t>
  </si>
  <si>
    <t>% Allocation to Post Introduction of Section 53A (Tonnage/M3 for Year divided by Total Constructed Disposal Capacity)</t>
  </si>
  <si>
    <t>Summary of Total Disposal Capacity of Landfill Facility:</t>
  </si>
  <si>
    <t>Summary of Total Constructed Disposal Capacity of Landfill Facility:</t>
  </si>
  <si>
    <t>Total Constructed Disposal Capacity in either Tonnes or M3?  INPUT NUMBER ONLY</t>
  </si>
  <si>
    <t>Please clarify why you wish the information to be deemed confidential</t>
  </si>
  <si>
    <t>Name of Person Who Completed this Return</t>
  </si>
  <si>
    <t>Position/Title of Person Who Completed this Return</t>
  </si>
  <si>
    <t>Landfill Levy Payment</t>
  </si>
  <si>
    <r>
      <t xml:space="preserve">Leachate Costs for Constructed Cells Only to Landfill Closure Date - INCURRED </t>
    </r>
    <r>
      <rPr>
        <b/>
        <u/>
        <sz val="10"/>
        <color theme="1"/>
        <rFont val="Arial"/>
        <family val="2"/>
      </rPr>
      <t>AND</t>
    </r>
    <r>
      <rPr>
        <b/>
        <sz val="10"/>
        <color theme="1"/>
        <rFont val="Arial"/>
        <family val="2"/>
      </rPr>
      <t xml:space="preserve"> TO BE INCURRED AT A LATER DATE:</t>
    </r>
  </si>
  <si>
    <t>Cost of Leachate Collection, Transport and Disposal to be incurred until the Landfill Closure Date</t>
  </si>
  <si>
    <t>% of Total Cost</t>
  </si>
  <si>
    <r>
      <t xml:space="preserve">Net Income (if any)  e.g. Utilisation of gas to produce electricity - include full costs of generating such income.  </t>
    </r>
    <r>
      <rPr>
        <b/>
        <i/>
        <sz val="9"/>
        <color theme="1"/>
        <rFont val="Arial"/>
        <family val="2"/>
      </rPr>
      <t>Enter Profit as Minus</t>
    </r>
  </si>
  <si>
    <t>Landfill Information Required under Section 53A of the Waste Management Act, 1996 (as amended):</t>
  </si>
  <si>
    <t>If the answer is Yes but "5. Section 53A Analysis" suggests that the Landfill may not be compliant with Section 53A of the Waste Management Act, 1996 (as amended) please describe why you consider that the Landfill is compliant</t>
  </si>
  <si>
    <t>Revenue from Waste Accepted for Disposal ex Levy</t>
  </si>
  <si>
    <t>Revenue from Waste Accepted for Cover</t>
  </si>
  <si>
    <t>Landfill Levy Collected</t>
  </si>
  <si>
    <t>In the Worksheet - "3. Landfill Data - To Complete", please note the following very carefully for Inputs 5, 6 and 7:</t>
  </si>
  <si>
    <t>In the Worksheet - "3. Landfill Data - To Complete", please note the following very carefully for Input 8:</t>
  </si>
  <si>
    <t>Please refer to Note 5 in "Notes to Complete Analysis"</t>
  </si>
  <si>
    <t>Worksheet comments</t>
  </si>
  <si>
    <t>Other</t>
  </si>
  <si>
    <t>Worksheet ref</t>
  </si>
  <si>
    <t>Financial Data to Complete - Supporting Statement of Compliance with Section 53A:</t>
  </si>
  <si>
    <t>of the screen. If you have any technical queries in relation to the use of this application please contact</t>
  </si>
  <si>
    <t>You can navigate the application using the menu system below (you will need to "Enable Macros" or</t>
  </si>
  <si>
    <t xml:space="preserve">and choose "Enable this content"). Alternatively you can navigate by clicking on the tabs at the bottom </t>
  </si>
  <si>
    <r>
      <t xml:space="preserve">if you get a </t>
    </r>
    <r>
      <rPr>
        <b/>
        <sz val="11"/>
        <color theme="1"/>
        <rFont val="Arial"/>
        <family val="2"/>
      </rPr>
      <t xml:space="preserve">Security Warning: Macros have been disabled </t>
    </r>
    <r>
      <rPr>
        <sz val="11"/>
        <color theme="1"/>
        <rFont val="Arial"/>
        <family val="2"/>
      </rPr>
      <t>message please click on "Options" above</t>
    </r>
  </si>
  <si>
    <t>Welcome. This application is intended for use by licensees of the Environmental Protection Agency in</t>
  </si>
  <si>
    <t xml:space="preserve">connection with reporting obligations under Section 53A of the Waste Management Act, 1996 </t>
  </si>
  <si>
    <t>(as amended).</t>
  </si>
  <si>
    <t>Waste Accepted for Disposal - Split as Follows (if available):</t>
  </si>
  <si>
    <t>Total Waste Accepted for Disposal in Tonnes/M3</t>
  </si>
  <si>
    <t>Total Revenue excluding VAT - Split as Follows (if available):</t>
  </si>
  <si>
    <r>
      <rPr>
        <sz val="11"/>
        <color rgb="FFFF0000"/>
        <rFont val="Arial"/>
        <family val="2"/>
      </rPr>
      <t>S53aReturns@epa.ie</t>
    </r>
    <r>
      <rPr>
        <sz val="11"/>
        <rFont val="Arial"/>
        <family val="2"/>
      </rPr>
      <t>.</t>
    </r>
  </si>
  <si>
    <t>Note 1</t>
  </si>
  <si>
    <r>
      <t>1)</t>
    </r>
    <r>
      <rPr>
        <sz val="7"/>
        <color rgb="FF000000"/>
        <rFont val="Times New Roman"/>
        <family val="1"/>
      </rPr>
      <t xml:space="preserve">     </t>
    </r>
    <r>
      <rPr>
        <sz val="10"/>
        <color rgb="FF000000"/>
        <rFont val="Arial"/>
        <family val="2"/>
      </rPr>
      <t>The operator of a landfill facility (other than an internal landfill facility), or such other facility for the disposal of waste as may be prescribed for the purposes of this subsection, shall impose charges in respect of the disposal of waste at the facility.</t>
    </r>
  </si>
  <si>
    <r>
      <t>2)</t>
    </r>
    <r>
      <rPr>
        <sz val="7"/>
        <color rgb="FF000000"/>
        <rFont val="Times New Roman"/>
        <family val="1"/>
      </rPr>
      <t xml:space="preserve">     </t>
    </r>
    <r>
      <rPr>
        <sz val="10"/>
        <color rgb="FF000000"/>
        <rFont val="Arial"/>
        <family val="2"/>
      </rPr>
      <t xml:space="preserve">Subject to subsection (3), different amounts of charges may be imposed under subsection (1) in respect of different disposals of waste at the facility concerned. </t>
    </r>
  </si>
  <si>
    <r>
      <t>3)</t>
    </r>
    <r>
      <rPr>
        <sz val="7"/>
        <color rgb="FF000000"/>
        <rFont val="Times New Roman"/>
        <family val="1"/>
      </rPr>
      <t xml:space="preserve">     </t>
    </r>
    <r>
      <rPr>
        <sz val="10"/>
        <color rgb="FF000000"/>
        <rFont val="Arial"/>
        <family val="2"/>
      </rPr>
      <t>The amount or amounts of charges imposed under subsection (1) shall be such as the operator of the facility concerned determines is likely to ensure that the result specified in subsection (4) is achieved.</t>
    </r>
  </si>
  <si>
    <r>
      <t>4)</t>
    </r>
    <r>
      <rPr>
        <sz val="7"/>
        <color rgb="FF000000"/>
        <rFont val="Times New Roman"/>
        <family val="1"/>
      </rPr>
      <t xml:space="preserve">     </t>
    </r>
    <r>
      <rPr>
        <sz val="10"/>
        <color rgb="FF000000"/>
        <rFont val="Arial"/>
        <family val="2"/>
      </rPr>
      <t xml:space="preserve">The result referred to in subsection (3) is that the aggregate of the amount of charges imposed by the operator, in relation to the facility concerned, during the relevant period will not be less than the amount that would meet the following costs (irrespective of whether those costs, or any of them, have been or will be met from other financial measures available to the operator), namely – </t>
    </r>
  </si>
  <si>
    <r>
      <t>a)</t>
    </r>
    <r>
      <rPr>
        <sz val="7"/>
        <color rgb="FF000000"/>
        <rFont val="Times New Roman"/>
        <family val="1"/>
      </rPr>
      <t xml:space="preserve">     </t>
    </r>
    <r>
      <rPr>
        <sz val="10"/>
        <color rgb="FF000000"/>
        <rFont val="Arial"/>
        <family val="2"/>
      </rPr>
      <t>the costs incurred by the operator in the acquisition or development, or both (as the case may be), of the facility,</t>
    </r>
  </si>
  <si>
    <r>
      <t>b)</t>
    </r>
    <r>
      <rPr>
        <sz val="7"/>
        <color rgb="FF000000"/>
        <rFont val="Times New Roman"/>
        <family val="1"/>
      </rPr>
      <t xml:space="preserve">    </t>
    </r>
    <r>
      <rPr>
        <sz val="10"/>
        <color rgb="FF000000"/>
        <rFont val="Arial"/>
        <family val="2"/>
      </rPr>
      <t>the costs of operating the facility during the relevant period (including the costs of making any financial provision under section 53), and</t>
    </r>
  </si>
  <si>
    <r>
      <t>c)</t>
    </r>
    <r>
      <rPr>
        <sz val="7"/>
        <color rgb="FF000000"/>
        <rFont val="Times New Roman"/>
        <family val="1"/>
      </rPr>
      <t xml:space="preserve">     </t>
    </r>
    <r>
      <rPr>
        <sz val="10"/>
        <color rgb="FF000000"/>
        <rFont val="Arial"/>
        <family val="2"/>
      </rPr>
      <t>the estimated costs, during a period of not less than 30 years or such greater period as may be prescribed, of the closure, restoration, remediation or aftercare of the facility.</t>
    </r>
  </si>
  <si>
    <t>Note 2</t>
  </si>
  <si>
    <t xml:space="preserve">Section 53A requires charges to be imposed during the "relevant period". The EPA hereby specifies that the start of the relevant period is the date of commencement of waste disposal in the landfill and the end of the relevant period is the predicted date of cessation of waste disposal in the landfill. It should be noted that although the relevant period during which charges must be imposed necessarily relates to the period of waste disposal, the costs that must be met by those charges includes costs incurred outside the relevant period, i.e. acquisition, development, closure, restoration, remediation and aftercare costs. </t>
  </si>
  <si>
    <t>Note 3</t>
  </si>
  <si>
    <t>Worksheet 5. "Section 53A Analysis" summarises the data that you have completed and provides an indication of Section 53A Compliance. No information needs to be input in this Worksheet.</t>
  </si>
  <si>
    <t>Note 4</t>
  </si>
  <si>
    <r>
      <t>1)</t>
    </r>
    <r>
      <rPr>
        <sz val="7"/>
        <color rgb="FF000000"/>
        <rFont val="Times New Roman"/>
        <family val="1"/>
      </rPr>
      <t xml:space="preserve">     </t>
    </r>
    <r>
      <rPr>
        <sz val="10"/>
        <color rgb="FF000000"/>
        <rFont val="Arial"/>
        <family val="2"/>
      </rPr>
      <t>The total disposal capacity of the landfill facility refers to the disposal capacity over the entire lifecycle, i.e. the disposal capacity of full cells plus active cells plus any cells to be constructed in the future. It should not be confused with total constructed disposal capacity or remaining disposal capacity.</t>
    </r>
  </si>
  <si>
    <r>
      <t>2)</t>
    </r>
    <r>
      <rPr>
        <sz val="7"/>
        <color rgb="FF000000"/>
        <rFont val="Times New Roman"/>
        <family val="1"/>
      </rPr>
      <t xml:space="preserve">     </t>
    </r>
    <r>
      <rPr>
        <sz val="10"/>
        <color rgb="FF000000"/>
        <rFont val="Arial"/>
        <family val="2"/>
      </rPr>
      <t>The total disposal capacity should be based on fully consented landfill only, i.e. the parts of the landfill with both planning permission and waste licence.</t>
    </r>
  </si>
  <si>
    <r>
      <t>3)</t>
    </r>
    <r>
      <rPr>
        <sz val="7"/>
        <color rgb="FF000000"/>
        <rFont val="Times New Roman"/>
        <family val="1"/>
      </rPr>
      <t xml:space="preserve">     </t>
    </r>
    <r>
      <rPr>
        <sz val="10"/>
        <color rgb="FF000000"/>
        <rFont val="Arial"/>
        <family val="2"/>
      </rPr>
      <t>The capacity is defined by the top of the basal/side liner system and base of the final capping system.</t>
    </r>
  </si>
  <si>
    <r>
      <t>4)</t>
    </r>
    <r>
      <rPr>
        <sz val="7"/>
        <color rgb="FF000000"/>
        <rFont val="Times New Roman"/>
        <family val="1"/>
      </rPr>
      <t xml:space="preserve">     </t>
    </r>
    <r>
      <rPr>
        <sz val="10"/>
        <color rgb="FF000000"/>
        <rFont val="Arial"/>
        <family val="2"/>
      </rPr>
      <t>The total disposal capacity refers to waste for disposal only. A deduction should be made for cover materials left or to be left in-situ.</t>
    </r>
  </si>
  <si>
    <t>Note 5</t>
  </si>
  <si>
    <r>
      <t>1)</t>
    </r>
    <r>
      <rPr>
        <sz val="7"/>
        <color rgb="FF000000"/>
        <rFont val="Times New Roman"/>
        <family val="1"/>
      </rPr>
      <t xml:space="preserve">     </t>
    </r>
    <r>
      <rPr>
        <sz val="10"/>
        <color rgb="FF000000"/>
        <rFont val="Arial"/>
        <family val="2"/>
      </rPr>
      <t>The Total Constructed Disposal Capacity refers to the capacity over the entire lifecycle of cells constructed to date, i.e. the capacity of full cells plus active cells plus any cells constructed but not yet in use. It should not be confused with Total Disposal Capacity or remaining disposal capacity.</t>
    </r>
  </si>
  <si>
    <r>
      <t>2)</t>
    </r>
    <r>
      <rPr>
        <sz val="7"/>
        <color rgb="FF000000"/>
        <rFont val="Times New Roman"/>
        <family val="1"/>
      </rPr>
      <t xml:space="preserve">     </t>
    </r>
    <r>
      <rPr>
        <sz val="10"/>
        <color rgb="FF000000"/>
        <rFont val="Arial"/>
        <family val="2"/>
      </rPr>
      <t>The capacity is defined by the top of the basal/side liner system and base of the final capping system.</t>
    </r>
  </si>
  <si>
    <r>
      <t>3)</t>
    </r>
    <r>
      <rPr>
        <sz val="7"/>
        <color rgb="FF000000"/>
        <rFont val="Times New Roman"/>
        <family val="1"/>
      </rPr>
      <t xml:space="preserve">     </t>
    </r>
    <r>
      <rPr>
        <sz val="10"/>
        <color rgb="FF000000"/>
        <rFont val="Arial"/>
        <family val="2"/>
      </rPr>
      <t>Total disposal capacity refers to waste for disposal only. A deduction should be made for cover materials left or to be left in-situ.</t>
    </r>
  </si>
  <si>
    <t>Note 6</t>
  </si>
  <si>
    <t>Note 7</t>
  </si>
  <si>
    <r>
      <t>·</t>
    </r>
    <r>
      <rPr>
        <sz val="7"/>
        <color rgb="FF000000"/>
        <rFont val="Times New Roman"/>
        <family val="1"/>
      </rPr>
      <t xml:space="preserve">         </t>
    </r>
    <r>
      <rPr>
        <sz val="10"/>
        <color rgb="FF000000"/>
        <rFont val="Arial"/>
        <family val="2"/>
      </rPr>
      <t>Sections A to D for ALL relevant years (including, if relevant, the "Total Estimated Prior to Y/E in 2003/2004" column) up to the year covered by the Section 53A analysis.</t>
    </r>
  </si>
  <si>
    <r>
      <t>·</t>
    </r>
    <r>
      <rPr>
        <sz val="7"/>
        <color rgb="FF000000"/>
        <rFont val="Times New Roman"/>
        <family val="1"/>
      </rPr>
      <t xml:space="preserve">         </t>
    </r>
    <r>
      <rPr>
        <sz val="10"/>
        <color rgb="FF000000"/>
        <rFont val="Arial"/>
        <family val="2"/>
      </rPr>
      <t>Sections E1-E5, which represent total numbers, potentially covering the full lifecycle (including post closure) of the landfill.</t>
    </r>
  </si>
  <si>
    <r>
      <t>·</t>
    </r>
    <r>
      <rPr>
        <sz val="7"/>
        <color rgb="FF000000"/>
        <rFont val="Times New Roman"/>
        <family val="1"/>
      </rPr>
      <t xml:space="preserve">         </t>
    </r>
    <r>
      <rPr>
        <sz val="10"/>
        <color rgb="FF000000"/>
        <rFont val="Arial"/>
        <family val="2"/>
      </rPr>
      <t>Do NOT enter any data in years following the year of the return in question.</t>
    </r>
  </si>
  <si>
    <t>Note 8</t>
  </si>
  <si>
    <t>Do not overwrite formulae or add in columns or rows in any circumstance. There is a separate row at the end of each section for "Other" items.</t>
  </si>
  <si>
    <t>Note 9</t>
  </si>
  <si>
    <t>Note 10</t>
  </si>
  <si>
    <t>We ask for landfill levy to be input in both the revenue and operating cost sections such that it will net off to zero. However, if your financial data excludes it altogether you may put zero into each.</t>
  </si>
  <si>
    <t>Note 11</t>
  </si>
  <si>
    <r>
      <t xml:space="preserve">Section 53A refers to </t>
    </r>
    <r>
      <rPr>
        <u/>
        <sz val="10"/>
        <color rgb="FF000000"/>
        <rFont val="Arial"/>
        <family val="2"/>
      </rPr>
      <t>landfill</t>
    </r>
    <r>
      <rPr>
        <sz val="10"/>
        <color rgb="FF000000"/>
        <rFont val="Arial"/>
        <family val="2"/>
      </rPr>
      <t xml:space="preserve"> facilities and the "disposal of waste at the facility concerned" and therefore the analysis must exclude revenues and costs unrelated to </t>
    </r>
    <r>
      <rPr>
        <u/>
        <sz val="10"/>
        <color rgb="FF000000"/>
        <rFont val="Arial"/>
        <family val="2"/>
      </rPr>
      <t>landfill</t>
    </r>
    <r>
      <rPr>
        <sz val="10"/>
        <color rgb="FF000000"/>
        <rFont val="Arial"/>
        <family val="2"/>
      </rPr>
      <t>. For example, revenues and costs in relation to a composting facility or civic amenity located on site must be EXCLUDED from the analysis.</t>
    </r>
  </si>
  <si>
    <t>Note 12</t>
  </si>
  <si>
    <t>The financial year during which Section 53A was enacted (i.e. 12 July 2004) must be split between two periods - (1) "Previous Y/E to 11 July 2004" and (2) "12 July 2004 to next Y/E". You may use a reasonable estimate to split this year.</t>
  </si>
  <si>
    <t>Note 13</t>
  </si>
  <si>
    <t xml:space="preserve">The model allocates (1) Acquisition, (2) Development, and (3) Closure, Remediation, Aftercare and Management Plan ("CRAMP") costs to the period prior to the introduction of Section 53A and the period after the introduction of Section 53A (on a year by year basis). </t>
  </si>
  <si>
    <t>The amount of these costs to be allocated to each year is calculated on the basis of the following:</t>
  </si>
  <si>
    <t>Note 14</t>
  </si>
  <si>
    <t>Note 15</t>
  </si>
  <si>
    <t>Please correct any Error Messages such as "Error", "No Tonnage", etc. They generally result from an omission or data inconsistency.</t>
  </si>
  <si>
    <t>Note 16</t>
  </si>
  <si>
    <r>
      <t xml:space="preserve">If you have any queries please contact </t>
    </r>
    <r>
      <rPr>
        <sz val="10"/>
        <color rgb="FFFF0000"/>
        <rFont val="Arial"/>
        <family val="2"/>
      </rPr>
      <t>S53aReturns@epa.ie</t>
    </r>
    <r>
      <rPr>
        <sz val="10"/>
        <color rgb="FF000000"/>
        <rFont val="Arial"/>
        <family val="2"/>
      </rPr>
      <t>.</t>
    </r>
  </si>
  <si>
    <t>ACCUMULATED SURPLUS POST INTRODUCTION OF SECTION 53A</t>
  </si>
  <si>
    <t>Comment</t>
  </si>
  <si>
    <r>
      <t xml:space="preserve">All revenues and costs (operating and capital) should be stated excluding </t>
    </r>
    <r>
      <rPr>
        <b/>
        <u/>
        <sz val="10"/>
        <color rgb="FF000000"/>
        <rFont val="Arial"/>
        <family val="2"/>
      </rPr>
      <t>recoverable</t>
    </r>
    <r>
      <rPr>
        <sz val="10"/>
        <color rgb="FF000000"/>
        <rFont val="Arial"/>
        <family val="2"/>
      </rPr>
      <t xml:space="preserve"> VAT.</t>
    </r>
  </si>
  <si>
    <r>
      <t xml:space="preserve">Operating Cost Data - EXCLUDING </t>
    </r>
    <r>
      <rPr>
        <b/>
        <u/>
        <sz val="10"/>
        <color theme="1"/>
        <rFont val="Arial"/>
        <family val="2"/>
      </rPr>
      <t>RECOVERABLE</t>
    </r>
    <r>
      <rPr>
        <b/>
        <sz val="10"/>
        <color theme="1"/>
        <rFont val="Arial"/>
        <family val="2"/>
      </rPr>
      <t xml:space="preserve"> VAT</t>
    </r>
  </si>
  <si>
    <t>Total Operating costs excluding recoverable VAT</t>
  </si>
  <si>
    <r>
      <t xml:space="preserve">Revenue Data - EXCLUDING </t>
    </r>
    <r>
      <rPr>
        <b/>
        <sz val="10"/>
        <color theme="1"/>
        <rFont val="Arial"/>
        <family val="2"/>
      </rPr>
      <t>VAT</t>
    </r>
  </si>
  <si>
    <t>Total Completed Cell Development Costs - Allocated Year by Year</t>
  </si>
  <si>
    <t>Completed Cell Development Costs</t>
  </si>
  <si>
    <t>Please click on the declaration below, edit the information in square brackets and complete all the required information.</t>
  </si>
  <si>
    <t>Revenue per Tonne for Waste Accepted for Disposal ex Levy</t>
  </si>
  <si>
    <t>Revenue per Tonne for Waste Accepted for Disposal for Cover</t>
  </si>
  <si>
    <t>Administration Costs  (excluding any items separately analysed in Rows 50 or 52 to 59)</t>
  </si>
  <si>
    <t>Landfill Site Operating Costs (excluding any items separately analysed in Rows 51 to 59)</t>
  </si>
  <si>
    <r>
      <t xml:space="preserve">Section D of the worksheet "4. Financial Data - To Complete" calculates "Adjusted Operating Profit". This calculation is used for the purposes of making your data consistent with Section 53A, and to avoid double counting of any costs. For example, acquisition and development expenditures are deducted (in part or in full) </t>
    </r>
    <r>
      <rPr>
        <u/>
        <sz val="10"/>
        <color rgb="FF000000"/>
        <rFont val="Arial"/>
        <family val="2"/>
      </rPr>
      <t>after</t>
    </r>
    <r>
      <rPr>
        <sz val="10"/>
        <color rgb="FF000000"/>
        <rFont val="Arial"/>
        <family val="2"/>
      </rPr>
      <t xml:space="preserve"> Adjusted Operating Profit in Section E and, hence, Section D excludes any depreciation charge relating to such expenditures. For similar reasons, if there are non cash charges such as Leachate, CRAMP or remediation provisions charged through your Profit &amp; Loss Account then there could be a double count as we ask for the total numbers (over the entire lifecycle) for these items elsewhere.</t>
    </r>
  </si>
  <si>
    <r>
      <t xml:space="preserve">Please email the completed workbook, including the declaration under S53A, to </t>
    </r>
    <r>
      <rPr>
        <sz val="11"/>
        <color rgb="FFFF0000"/>
        <rFont val="Arial"/>
        <family val="2"/>
      </rPr>
      <t>S53aReturns@epa.ie</t>
    </r>
    <r>
      <rPr>
        <sz val="11"/>
        <color theme="1"/>
        <rFont val="Arial"/>
        <family val="2"/>
      </rPr>
      <t>.</t>
    </r>
  </si>
  <si>
    <r>
      <t>Other - Please specify Nature here: [</t>
    </r>
    <r>
      <rPr>
        <sz val="9"/>
        <color rgb="FFFF0000"/>
        <rFont val="Arial"/>
        <family val="2"/>
      </rPr>
      <t xml:space="preserve">                                                                                                               </t>
    </r>
    <r>
      <rPr>
        <sz val="9"/>
        <color theme="1"/>
        <rFont val="Arial"/>
        <family val="2"/>
      </rPr>
      <t>]</t>
    </r>
  </si>
  <si>
    <r>
      <t>Other - Please specify Nature here: [</t>
    </r>
    <r>
      <rPr>
        <sz val="9"/>
        <color rgb="FFFF0000"/>
        <rFont val="Arial"/>
        <family val="2"/>
      </rPr>
      <t xml:space="preserve">                                                                                                             </t>
    </r>
    <r>
      <rPr>
        <sz val="9"/>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</si>
</sst>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_-;\-* #,##0_-;_-* &quot;-&quot;??_-;_-@_-"/>
    <numFmt numFmtId="165" formatCode="[$-F800]dddd\,\ mmmm\ dd\,\ yyyy"/>
    <numFmt numFmtId="166" formatCode="0.0%;\-0.0%;0"/>
    <numFmt numFmtId="167" formatCode="#,##0;\-#,##0;\-;"/>
    <numFmt numFmtId="168" formatCode="#,##0;\-#,##0;\-"/>
    <numFmt numFmtId="169" formatCode="#,##0.00;\-#,##0.00;\-"/>
  </numFmts>
  <fonts count="41" x14ac:knownFonts="1">
    <font>
      <sz val="11"/>
      <color theme="1"/>
      <name val="Calibri"/>
      <family val="2"/>
      <scheme val="minor"/>
    </font>
    <font>
      <sz val="10"/>
      <color theme="1"/>
      <name val="Arial"/>
      <family val="2"/>
    </font>
    <font>
      <sz val="11"/>
      <color theme="1"/>
      <name val="Calibri"/>
      <family val="2"/>
      <scheme val="minor"/>
    </font>
    <font>
      <b/>
      <sz val="10"/>
      <color theme="1"/>
      <name val="Arial"/>
      <family val="2"/>
    </font>
    <font>
      <b/>
      <sz val="9"/>
      <color theme="1"/>
      <name val="Arial"/>
      <family val="2"/>
    </font>
    <font>
      <sz val="9"/>
      <color theme="1"/>
      <name val="Arial"/>
      <family val="2"/>
    </font>
    <font>
      <i/>
      <sz val="9"/>
      <color theme="1"/>
      <name val="Arial"/>
      <family val="2"/>
    </font>
    <font>
      <b/>
      <u/>
      <sz val="9"/>
      <color theme="1"/>
      <name val="Arial"/>
      <family val="2"/>
    </font>
    <font>
      <b/>
      <sz val="11"/>
      <color theme="1"/>
      <name val="Arial"/>
      <family val="2"/>
    </font>
    <font>
      <sz val="11"/>
      <color theme="1"/>
      <name val="Arial"/>
      <family val="2"/>
    </font>
    <font>
      <sz val="10"/>
      <color theme="1"/>
      <name val="Arial"/>
      <family val="2"/>
    </font>
    <font>
      <b/>
      <sz val="12"/>
      <color theme="1"/>
      <name val="Arial"/>
      <family val="2"/>
    </font>
    <font>
      <b/>
      <i/>
      <sz val="9"/>
      <color theme="1"/>
      <name val="Arial"/>
      <family val="2"/>
    </font>
    <font>
      <b/>
      <u/>
      <sz val="10"/>
      <color theme="1"/>
      <name val="Arial"/>
      <family val="2"/>
    </font>
    <font>
      <b/>
      <i/>
      <sz val="10"/>
      <color theme="1"/>
      <name val="Arial"/>
      <family val="2"/>
    </font>
    <font>
      <sz val="9"/>
      <color rgb="FFFF0000"/>
      <name val="Arial"/>
      <family val="2"/>
    </font>
    <font>
      <b/>
      <i/>
      <sz val="12"/>
      <color rgb="FFFF0000"/>
      <name val="Arial"/>
      <family val="2"/>
    </font>
    <font>
      <b/>
      <i/>
      <sz val="12"/>
      <name val="Arial"/>
      <family val="2"/>
    </font>
    <font>
      <b/>
      <sz val="14"/>
      <color theme="1"/>
      <name val="Arial"/>
      <family val="2"/>
    </font>
    <font>
      <b/>
      <sz val="10"/>
      <name val="Arial"/>
      <family val="2"/>
    </font>
    <font>
      <b/>
      <sz val="11"/>
      <color rgb="FFFF0000"/>
      <name val="Arial"/>
      <family val="2"/>
    </font>
    <font>
      <b/>
      <sz val="9"/>
      <color indexed="8"/>
      <name val="Arial"/>
      <family val="2"/>
    </font>
    <font>
      <b/>
      <sz val="16"/>
      <color theme="1"/>
      <name val="Arial"/>
      <family val="2"/>
    </font>
    <font>
      <sz val="10"/>
      <name val="Arial"/>
      <family val="2"/>
    </font>
    <font>
      <i/>
      <sz val="10"/>
      <color rgb="FFFF0000"/>
      <name val="Arial"/>
      <family val="2"/>
    </font>
    <font>
      <b/>
      <sz val="10"/>
      <color rgb="FFFF0000"/>
      <name val="Arial"/>
      <family val="2"/>
    </font>
    <font>
      <sz val="9"/>
      <name val="Arial"/>
      <family val="2"/>
    </font>
    <font>
      <b/>
      <sz val="7"/>
      <color theme="1"/>
      <name val="Arial"/>
      <family val="2"/>
    </font>
    <font>
      <b/>
      <i/>
      <sz val="7"/>
      <color theme="1"/>
      <name val="Arial"/>
      <family val="2"/>
    </font>
    <font>
      <sz val="7"/>
      <color theme="1"/>
      <name val="Arial"/>
      <family val="2"/>
    </font>
    <font>
      <sz val="7"/>
      <color rgb="FFFF0000"/>
      <name val="Arial"/>
      <family val="2"/>
    </font>
    <font>
      <sz val="10"/>
      <color rgb="FFFF0000"/>
      <name val="Arial"/>
      <family val="2"/>
    </font>
    <font>
      <sz val="11"/>
      <name val="Arial"/>
      <family val="2"/>
    </font>
    <font>
      <sz val="11"/>
      <color rgb="FFFF0000"/>
      <name val="Arial"/>
      <family val="2"/>
    </font>
    <font>
      <b/>
      <sz val="14"/>
      <color rgb="FF000000"/>
      <name val="Arial"/>
      <family val="2"/>
    </font>
    <font>
      <sz val="10"/>
      <color rgb="FF000000"/>
      <name val="Arial"/>
      <family val="2"/>
    </font>
    <font>
      <b/>
      <sz val="10"/>
      <color rgb="FF000000"/>
      <name val="Arial"/>
      <family val="2"/>
    </font>
    <font>
      <sz val="7"/>
      <color rgb="FF000000"/>
      <name val="Times New Roman"/>
      <family val="1"/>
    </font>
    <font>
      <sz val="10"/>
      <color rgb="FF000000"/>
      <name val="Symbol"/>
      <family val="1"/>
      <charset val="2"/>
    </font>
    <font>
      <u/>
      <sz val="10"/>
      <color rgb="FF000000"/>
      <name val="Arial"/>
      <family val="2"/>
    </font>
    <font>
      <b/>
      <u/>
      <sz val="10"/>
      <color rgb="FF00000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indexed="31"/>
        <bgColor indexed="64"/>
      </patternFill>
    </fill>
    <fill>
      <patternFill patternType="solid">
        <fgColor indexed="41"/>
        <bgColor indexed="64"/>
      </patternFill>
    </fill>
    <fill>
      <patternFill patternType="solid">
        <fgColor theme="1" tint="0.499984740745262"/>
        <bgColor indexed="64"/>
      </patternFill>
    </fill>
    <fill>
      <patternFill patternType="solid">
        <fgColor rgb="FF00B050"/>
        <bgColor indexed="64"/>
      </patternFill>
    </fill>
    <fill>
      <patternFill patternType="solid">
        <fgColor theme="0" tint="-0.34998626667073579"/>
        <bgColor indexed="64"/>
      </patternFill>
    </fill>
    <fill>
      <patternFill patternType="solid">
        <fgColor theme="0" tint="-0.499984740745262"/>
        <bgColor indexed="64"/>
      </patternFill>
    </fill>
  </fills>
  <borders count="17">
    <border>
      <left/>
      <right/>
      <top/>
      <bottom/>
      <diagonal/>
    </border>
    <border>
      <left/>
      <right/>
      <top style="thin">
        <color auto="1"/>
      </top>
      <bottom style="thin">
        <color auto="1"/>
      </bottom>
      <diagonal/>
    </border>
    <border>
      <left/>
      <right/>
      <top style="thin">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theme="0" tint="-0.24994659260841701"/>
      </right>
      <top style="thin">
        <color auto="1"/>
      </top>
      <bottom style="thin">
        <color auto="1"/>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216">
    <xf numFmtId="0" fontId="0" fillId="0" borderId="0" xfId="0"/>
    <xf numFmtId="0" fontId="8" fillId="0" borderId="0" xfId="0" applyFont="1" applyAlignment="1">
      <alignment wrapText="1"/>
    </xf>
    <xf numFmtId="0" fontId="9" fillId="0" borderId="0" xfId="0" applyFont="1" applyAlignment="1">
      <alignment wrapText="1"/>
    </xf>
    <xf numFmtId="0" fontId="18" fillId="0" borderId="0" xfId="0" applyFont="1" applyAlignment="1"/>
    <xf numFmtId="0" fontId="9" fillId="0" borderId="0" xfId="0" applyFont="1" applyAlignment="1">
      <alignment horizontal="left" wrapText="1"/>
    </xf>
    <xf numFmtId="0" fontId="5" fillId="0" borderId="0" xfId="0" applyFont="1" applyAlignment="1" applyProtection="1">
      <alignment horizontal="right"/>
    </xf>
    <xf numFmtId="0" fontId="15" fillId="0" borderId="0" xfId="0" applyFont="1" applyAlignment="1" applyProtection="1">
      <alignment horizontal="center"/>
    </xf>
    <xf numFmtId="0" fontId="5" fillId="5" borderId="0" xfId="0" applyFont="1" applyFill="1" applyAlignment="1" applyProtection="1">
      <alignment horizontal="right"/>
    </xf>
    <xf numFmtId="166" fontId="5" fillId="6" borderId="0" xfId="2" applyNumberFormat="1" applyFont="1" applyFill="1" applyAlignment="1" applyProtection="1">
      <alignment horizontal="right"/>
    </xf>
    <xf numFmtId="0" fontId="10" fillId="7" borderId="0" xfId="0" applyFont="1" applyFill="1" applyAlignment="1">
      <alignment wrapText="1"/>
    </xf>
    <xf numFmtId="0" fontId="10" fillId="7" borderId="0" xfId="0" applyFont="1" applyFill="1"/>
    <xf numFmtId="0" fontId="10" fillId="0" borderId="0" xfId="0" applyFont="1" applyFill="1"/>
    <xf numFmtId="0" fontId="8" fillId="0" borderId="0" xfId="0" applyFont="1" applyFill="1"/>
    <xf numFmtId="0" fontId="9" fillId="0" borderId="0" xfId="0" applyFont="1" applyFill="1"/>
    <xf numFmtId="0" fontId="5" fillId="7" borderId="0" xfId="0" applyFont="1" applyFill="1" applyProtection="1">
      <protection locked="0"/>
    </xf>
    <xf numFmtId="0" fontId="10" fillId="7" borderId="0" xfId="0" applyFont="1" applyFill="1" applyProtection="1">
      <protection locked="0"/>
    </xf>
    <xf numFmtId="0" fontId="1" fillId="7" borderId="0" xfId="0" applyFont="1" applyFill="1" applyProtection="1">
      <protection locked="0"/>
    </xf>
    <xf numFmtId="0" fontId="4" fillId="7" borderId="0" xfId="0" applyFont="1" applyFill="1" applyProtection="1">
      <protection locked="0"/>
    </xf>
    <xf numFmtId="0" fontId="5" fillId="7" borderId="0" xfId="0" applyFont="1" applyFill="1" applyAlignment="1" applyProtection="1">
      <alignment horizontal="right"/>
      <protection locked="0"/>
    </xf>
    <xf numFmtId="0" fontId="5" fillId="7" borderId="0" xfId="0" applyFont="1" applyFill="1" applyBorder="1" applyAlignment="1" applyProtection="1">
      <alignment horizontal="right"/>
      <protection locked="0"/>
    </xf>
    <xf numFmtId="0" fontId="22" fillId="0" borderId="0" xfId="0" applyFont="1" applyFill="1" applyProtection="1"/>
    <xf numFmtId="0" fontId="5" fillId="0" borderId="0" xfId="0" applyFont="1" applyFill="1" applyProtection="1"/>
    <xf numFmtId="0" fontId="5" fillId="0" borderId="0" xfId="0" applyFont="1" applyFill="1" applyAlignment="1" applyProtection="1">
      <alignment horizontal="right"/>
    </xf>
    <xf numFmtId="0" fontId="4" fillId="0" borderId="0" xfId="0" applyFont="1" applyFill="1" applyProtection="1"/>
    <xf numFmtId="0" fontId="3" fillId="0" borderId="0" xfId="0" applyFont="1" applyFill="1" applyProtection="1"/>
    <xf numFmtId="0" fontId="3" fillId="0" borderId="0" xfId="0" applyFont="1" applyFill="1" applyAlignment="1" applyProtection="1">
      <alignment horizontal="right"/>
    </xf>
    <xf numFmtId="0" fontId="1" fillId="0" borderId="0" xfId="0" applyFont="1" applyFill="1" applyAlignment="1" applyProtection="1">
      <alignment horizontal="right"/>
    </xf>
    <xf numFmtId="9" fontId="5" fillId="0" borderId="0" xfId="0" applyNumberFormat="1" applyFont="1" applyFill="1" applyAlignment="1" applyProtection="1">
      <alignment horizontal="right"/>
    </xf>
    <xf numFmtId="9" fontId="5" fillId="0" borderId="13" xfId="2" applyFont="1" applyFill="1" applyBorder="1" applyAlignment="1" applyProtection="1">
      <alignment horizontal="right"/>
    </xf>
    <xf numFmtId="9" fontId="5" fillId="0" borderId="0" xfId="2" applyFont="1" applyFill="1" applyAlignment="1" applyProtection="1">
      <alignment horizontal="right"/>
    </xf>
    <xf numFmtId="9" fontId="5" fillId="0" borderId="0" xfId="2" applyFont="1" applyFill="1" applyBorder="1" applyAlignment="1" applyProtection="1">
      <alignment horizontal="right"/>
    </xf>
    <xf numFmtId="9" fontId="4" fillId="0" borderId="2" xfId="2" applyFont="1" applyFill="1" applyBorder="1" applyAlignment="1" applyProtection="1">
      <alignment horizontal="right"/>
    </xf>
    <xf numFmtId="0" fontId="5" fillId="8" borderId="0" xfId="0" applyFont="1" applyFill="1" applyProtection="1"/>
    <xf numFmtId="0" fontId="1" fillId="0" borderId="0" xfId="0" applyFont="1" applyFill="1" applyProtection="1"/>
    <xf numFmtId="0" fontId="3" fillId="0" borderId="0" xfId="0" applyFont="1" applyFill="1" applyAlignment="1" applyProtection="1">
      <alignment horizontal="right" wrapText="1"/>
    </xf>
    <xf numFmtId="9" fontId="1" fillId="0" borderId="0" xfId="2" applyFont="1" applyFill="1" applyAlignment="1" applyProtection="1">
      <alignment horizontal="right"/>
    </xf>
    <xf numFmtId="0" fontId="8" fillId="0" borderId="0" xfId="0" applyFont="1" applyAlignment="1">
      <alignment horizontal="left" wrapText="1"/>
    </xf>
    <xf numFmtId="0" fontId="5" fillId="0" borderId="0" xfId="0" applyFont="1" applyFill="1" applyBorder="1" applyAlignment="1" applyProtection="1">
      <alignment horizontal="right"/>
    </xf>
    <xf numFmtId="0" fontId="9" fillId="0" borderId="0" xfId="0" applyFont="1" applyProtection="1">
      <protection locked="0"/>
    </xf>
    <xf numFmtId="0" fontId="20" fillId="0" borderId="0" xfId="0" applyFont="1" applyProtection="1">
      <protection locked="0"/>
    </xf>
    <xf numFmtId="0" fontId="9" fillId="0" borderId="0" xfId="0" applyFont="1" applyAlignment="1" applyProtection="1">
      <alignment horizontal="center"/>
      <protection locked="0"/>
    </xf>
    <xf numFmtId="0" fontId="9" fillId="0" borderId="0" xfId="0" applyFont="1" applyAlignment="1" applyProtection="1">
      <alignment horizontal="right"/>
      <protection locked="0"/>
    </xf>
    <xf numFmtId="0" fontId="8" fillId="0" borderId="0" xfId="0" applyFont="1" applyProtection="1">
      <protection locked="0"/>
    </xf>
    <xf numFmtId="0" fontId="8" fillId="0" borderId="0" xfId="0" applyFont="1" applyAlignment="1" applyProtection="1">
      <alignment horizontal="center"/>
      <protection locked="0"/>
    </xf>
    <xf numFmtId="0" fontId="8" fillId="0" borderId="0" xfId="0" applyFont="1" applyAlignment="1" applyProtection="1">
      <alignment horizontal="center" wrapText="1"/>
      <protection locked="0"/>
    </xf>
    <xf numFmtId="0" fontId="18" fillId="0" borderId="0" xfId="0" applyFont="1" applyProtection="1"/>
    <xf numFmtId="0" fontId="5" fillId="0" borderId="0" xfId="0" applyFont="1" applyProtection="1"/>
    <xf numFmtId="0" fontId="4" fillId="0" borderId="0" xfId="0" applyFont="1" applyProtection="1"/>
    <xf numFmtId="0" fontId="4" fillId="0" borderId="0" xfId="0" applyFont="1" applyAlignment="1" applyProtection="1"/>
    <xf numFmtId="0" fontId="4" fillId="0" borderId="0" xfId="0" applyFont="1" applyAlignment="1" applyProtection="1">
      <alignment wrapText="1"/>
    </xf>
    <xf numFmtId="0" fontId="3" fillId="0" borderId="0" xfId="0" applyFont="1" applyAlignment="1" applyProtection="1">
      <alignment horizontal="center"/>
    </xf>
    <xf numFmtId="0" fontId="5" fillId="0" borderId="0" xfId="0" applyFont="1" applyAlignment="1" applyProtection="1">
      <alignment horizontal="center"/>
    </xf>
    <xf numFmtId="166" fontId="4" fillId="0" borderId="0" xfId="0" applyNumberFormat="1" applyFont="1" applyProtection="1"/>
    <xf numFmtId="0" fontId="5" fillId="0" borderId="0" xfId="0" applyFont="1" applyAlignment="1" applyProtection="1">
      <alignment horizontal="left"/>
    </xf>
    <xf numFmtId="0" fontId="21" fillId="3" borderId="10" xfId="0" applyFont="1" applyFill="1" applyBorder="1" applyAlignment="1" applyProtection="1">
      <alignment horizontal="left"/>
    </xf>
    <xf numFmtId="0" fontId="21" fillId="3" borderId="10" xfId="0" applyFont="1" applyFill="1" applyBorder="1" applyAlignment="1" applyProtection="1">
      <alignment horizontal="right" wrapText="1"/>
    </xf>
    <xf numFmtId="0" fontId="4" fillId="4" borderId="0" xfId="0" applyFont="1" applyFill="1" applyBorder="1" applyAlignment="1" applyProtection="1">
      <alignment horizontal="right" wrapText="1"/>
    </xf>
    <xf numFmtId="0" fontId="21" fillId="4" borderId="0" xfId="0" applyFont="1" applyFill="1" applyBorder="1" applyAlignment="1" applyProtection="1">
      <alignment horizontal="right" wrapText="1"/>
    </xf>
    <xf numFmtId="0" fontId="21" fillId="3" borderId="0" xfId="0" applyFont="1" applyFill="1" applyBorder="1" applyAlignment="1" applyProtection="1">
      <alignment horizontal="right" wrapText="1"/>
    </xf>
    <xf numFmtId="0" fontId="18" fillId="0" borderId="0" xfId="0" applyFont="1" applyFill="1" applyAlignment="1" applyProtection="1">
      <alignment horizontal="left"/>
    </xf>
    <xf numFmtId="0" fontId="9" fillId="0" borderId="0" xfId="0" applyFont="1" applyFill="1" applyAlignment="1" applyProtection="1">
      <alignment horizontal="left"/>
    </xf>
    <xf numFmtId="0" fontId="9" fillId="0" borderId="0" xfId="0" applyFont="1" applyFill="1" applyProtection="1"/>
    <xf numFmtId="0" fontId="5" fillId="0" borderId="0" xfId="0" applyFont="1" applyFill="1" applyAlignment="1" applyProtection="1">
      <alignment horizontal="left"/>
    </xf>
    <xf numFmtId="0" fontId="10" fillId="0" borderId="0" xfId="0" applyFont="1" applyFill="1" applyAlignment="1" applyProtection="1">
      <alignment horizontal="left"/>
    </xf>
    <xf numFmtId="0" fontId="1" fillId="0" borderId="0" xfId="0" applyFont="1" applyFill="1" applyAlignment="1" applyProtection="1"/>
    <xf numFmtId="0" fontId="1" fillId="0" borderId="0" xfId="0" applyFont="1" applyFill="1" applyAlignment="1" applyProtection="1">
      <alignment wrapText="1"/>
    </xf>
    <xf numFmtId="0" fontId="23" fillId="0" borderId="0" xfId="0" applyFont="1" applyFill="1" applyAlignment="1" applyProtection="1">
      <alignment wrapText="1"/>
    </xf>
    <xf numFmtId="0" fontId="10" fillId="0" borderId="0" xfId="0" applyFont="1" applyFill="1" applyProtection="1"/>
    <xf numFmtId="0" fontId="25" fillId="0" borderId="0" xfId="0" applyFont="1" applyFill="1" applyAlignment="1" applyProtection="1">
      <alignment horizontal="left"/>
    </xf>
    <xf numFmtId="0" fontId="19" fillId="0" borderId="0" xfId="0" applyFont="1" applyFill="1" applyAlignment="1" applyProtection="1">
      <alignment horizontal="left" wrapText="1"/>
    </xf>
    <xf numFmtId="0" fontId="10" fillId="0" borderId="4" xfId="0" applyFont="1" applyFill="1" applyBorder="1" applyAlignment="1" applyProtection="1">
      <alignment horizontal="left" wrapText="1"/>
      <protection locked="0"/>
    </xf>
    <xf numFmtId="0" fontId="10" fillId="0" borderId="7" xfId="0" applyFont="1" applyFill="1" applyBorder="1" applyAlignment="1" applyProtection="1">
      <alignment horizontal="left" wrapText="1"/>
      <protection locked="0"/>
    </xf>
    <xf numFmtId="164" fontId="10" fillId="0" borderId="4" xfId="1" applyNumberFormat="1" applyFont="1" applyFill="1" applyBorder="1" applyAlignment="1" applyProtection="1">
      <alignment horizontal="left" wrapText="1"/>
      <protection locked="0"/>
    </xf>
    <xf numFmtId="0" fontId="10" fillId="0" borderId="5" xfId="0" applyFont="1" applyFill="1" applyBorder="1" applyAlignment="1" applyProtection="1">
      <alignment horizontal="left" wrapText="1"/>
      <protection locked="0"/>
    </xf>
    <xf numFmtId="0" fontId="9" fillId="0" borderId="15" xfId="0" applyFont="1" applyBorder="1" applyAlignment="1" applyProtection="1">
      <alignment horizontal="left" wrapText="1"/>
      <protection locked="0"/>
    </xf>
    <xf numFmtId="0" fontId="9" fillId="0" borderId="15" xfId="0" applyFont="1" applyBorder="1" applyAlignment="1" applyProtection="1">
      <alignment wrapText="1"/>
      <protection locked="0"/>
    </xf>
    <xf numFmtId="0" fontId="9" fillId="0" borderId="16" xfId="0" applyFont="1" applyBorder="1" applyAlignment="1" applyProtection="1">
      <alignment wrapText="1"/>
      <protection locked="0"/>
    </xf>
    <xf numFmtId="0" fontId="11" fillId="0" borderId="0" xfId="0" applyFont="1" applyAlignment="1" applyProtection="1">
      <alignment horizontal="right"/>
    </xf>
    <xf numFmtId="0" fontId="4" fillId="0" borderId="0" xfId="0" applyFont="1" applyAlignment="1" applyProtection="1">
      <alignment horizontal="right"/>
    </xf>
    <xf numFmtId="0" fontId="4" fillId="0" borderId="11" xfId="0" applyNumberFormat="1" applyFont="1" applyBorder="1" applyAlignment="1" applyProtection="1">
      <alignment horizontal="right"/>
    </xf>
    <xf numFmtId="0" fontId="4" fillId="0" borderId="1" xfId="0" applyNumberFormat="1" applyFont="1" applyBorder="1" applyAlignment="1" applyProtection="1">
      <alignment horizontal="right"/>
    </xf>
    <xf numFmtId="0" fontId="4" fillId="0" borderId="12" xfId="0" applyNumberFormat="1" applyFont="1" applyBorder="1" applyAlignment="1" applyProtection="1">
      <alignment horizontal="right"/>
    </xf>
    <xf numFmtId="0" fontId="4" fillId="0" borderId="0" xfId="0" applyFont="1" applyAlignment="1" applyProtection="1">
      <alignment horizontal="right" wrapText="1"/>
    </xf>
    <xf numFmtId="0" fontId="5" fillId="0" borderId="0" xfId="0" applyFont="1" applyBorder="1" applyAlignment="1" applyProtection="1">
      <alignment horizontal="right"/>
    </xf>
    <xf numFmtId="164" fontId="5" fillId="0" borderId="0" xfId="1" applyNumberFormat="1" applyFont="1" applyBorder="1" applyAlignment="1" applyProtection="1">
      <alignment horizontal="right"/>
    </xf>
    <xf numFmtId="0" fontId="15" fillId="0" borderId="0" xfId="0" applyFont="1" applyBorder="1" applyAlignment="1" applyProtection="1">
      <alignment horizontal="right"/>
    </xf>
    <xf numFmtId="0" fontId="12" fillId="5" borderId="0" xfId="0" applyFont="1" applyFill="1" applyAlignment="1" applyProtection="1">
      <alignment horizontal="right"/>
    </xf>
    <xf numFmtId="0" fontId="3" fillId="5" borderId="0" xfId="0" applyFont="1" applyFill="1" applyAlignment="1" applyProtection="1">
      <alignment horizontal="right"/>
    </xf>
    <xf numFmtId="0" fontId="10" fillId="5" borderId="0" xfId="0" applyFont="1" applyFill="1" applyAlignment="1" applyProtection="1">
      <alignment horizontal="right"/>
    </xf>
    <xf numFmtId="0" fontId="3" fillId="0" borderId="0" xfId="0" applyFont="1" applyAlignment="1" applyProtection="1">
      <alignment horizontal="right"/>
    </xf>
    <xf numFmtId="0" fontId="3" fillId="5" borderId="0" xfId="0" applyFont="1" applyFill="1" applyAlignment="1" applyProtection="1">
      <alignment horizontal="right" wrapText="1"/>
    </xf>
    <xf numFmtId="164" fontId="4" fillId="0" borderId="0" xfId="1" applyNumberFormat="1" applyFont="1" applyAlignment="1" applyProtection="1">
      <alignment horizontal="right" wrapText="1"/>
    </xf>
    <xf numFmtId="0" fontId="14" fillId="5" borderId="0" xfId="0" applyFont="1" applyFill="1" applyAlignment="1" applyProtection="1">
      <alignment horizontal="right" wrapText="1"/>
    </xf>
    <xf numFmtId="0" fontId="4" fillId="5" borderId="0" xfId="0" applyFont="1" applyFill="1" applyBorder="1" applyAlignment="1" applyProtection="1">
      <alignment horizontal="right"/>
    </xf>
    <xf numFmtId="0" fontId="5" fillId="5" borderId="0" xfId="0" applyFont="1" applyFill="1" applyBorder="1" applyAlignment="1" applyProtection="1">
      <alignment horizontal="right"/>
    </xf>
    <xf numFmtId="0" fontId="4" fillId="8" borderId="0" xfId="0" applyFont="1" applyFill="1" applyProtection="1"/>
    <xf numFmtId="166" fontId="4" fillId="0" borderId="0" xfId="2" applyNumberFormat="1" applyFont="1" applyBorder="1" applyAlignment="1" applyProtection="1">
      <alignment horizontal="right"/>
    </xf>
    <xf numFmtId="166" fontId="5" fillId="5" borderId="0" xfId="0" applyNumberFormat="1" applyFont="1" applyFill="1" applyAlignment="1" applyProtection="1">
      <alignment horizontal="right"/>
    </xf>
    <xf numFmtId="166" fontId="5" fillId="0" borderId="0" xfId="0" applyNumberFormat="1" applyFont="1" applyProtection="1"/>
    <xf numFmtId="164" fontId="5" fillId="0" borderId="0" xfId="1" applyNumberFormat="1" applyFont="1" applyAlignment="1" applyProtection="1">
      <alignment horizontal="right"/>
    </xf>
    <xf numFmtId="0" fontId="5" fillId="8" borderId="0" xfId="0" applyFont="1" applyFill="1" applyAlignment="1" applyProtection="1">
      <alignment horizontal="right"/>
    </xf>
    <xf numFmtId="0" fontId="4" fillId="0" borderId="0" xfId="0" applyFont="1" applyFill="1" applyAlignment="1" applyProtection="1">
      <alignment horizontal="left"/>
    </xf>
    <xf numFmtId="0" fontId="5" fillId="7" borderId="0" xfId="0" applyFont="1" applyFill="1" applyProtection="1"/>
    <xf numFmtId="0" fontId="9" fillId="7" borderId="0" xfId="0" applyFont="1" applyFill="1" applyProtection="1"/>
    <xf numFmtId="0" fontId="10" fillId="7" borderId="0" xfId="0" applyFont="1" applyFill="1" applyProtection="1"/>
    <xf numFmtId="0" fontId="10" fillId="7" borderId="0" xfId="0" applyFont="1" applyFill="1" applyAlignment="1" applyProtection="1">
      <alignment horizontal="left"/>
    </xf>
    <xf numFmtId="0" fontId="10" fillId="7" borderId="0" xfId="0" applyFont="1" applyFill="1" applyBorder="1" applyAlignment="1" applyProtection="1">
      <alignment horizontal="left"/>
    </xf>
    <xf numFmtId="0" fontId="5" fillId="7" borderId="0" xfId="0" applyFont="1" applyFill="1" applyAlignment="1" applyProtection="1">
      <alignment horizontal="left"/>
    </xf>
    <xf numFmtId="0" fontId="5" fillId="7" borderId="0" xfId="0" applyFont="1" applyFill="1" applyBorder="1" applyAlignment="1" applyProtection="1">
      <alignment horizontal="justify"/>
    </xf>
    <xf numFmtId="0" fontId="5" fillId="7" borderId="0" xfId="0" applyFont="1" applyFill="1" applyBorder="1" applyAlignment="1" applyProtection="1">
      <alignment horizontal="left"/>
    </xf>
    <xf numFmtId="0" fontId="5" fillId="7" borderId="0" xfId="0" applyFont="1" applyFill="1" applyAlignment="1" applyProtection="1">
      <alignment horizontal="justify"/>
    </xf>
    <xf numFmtId="0" fontId="8" fillId="0" borderId="0" xfId="0" applyFont="1"/>
    <xf numFmtId="0" fontId="9" fillId="0" borderId="0" xfId="0" applyFont="1"/>
    <xf numFmtId="0" fontId="4" fillId="0" borderId="0" xfId="0" applyFont="1" applyFill="1" applyProtection="1">
      <protection locked="0"/>
    </xf>
    <xf numFmtId="0" fontId="5" fillId="0" borderId="0" xfId="0" applyFont="1" applyFill="1" applyProtection="1">
      <protection locked="0"/>
    </xf>
    <xf numFmtId="0" fontId="5" fillId="0" borderId="0" xfId="0" applyFont="1" applyFill="1" applyAlignment="1" applyProtection="1">
      <alignment horizontal="right"/>
      <protection locked="0"/>
    </xf>
    <xf numFmtId="165" fontId="10" fillId="0" borderId="4" xfId="0" applyNumberFormat="1" applyFont="1" applyFill="1" applyBorder="1" applyAlignment="1" applyProtection="1">
      <alignment horizontal="left" wrapText="1"/>
      <protection locked="0"/>
    </xf>
    <xf numFmtId="0" fontId="10" fillId="0" borderId="0" xfId="0" applyFont="1" applyFill="1" applyBorder="1" applyAlignment="1" applyProtection="1">
      <alignment horizontal="left" wrapText="1"/>
      <protection locked="0"/>
    </xf>
    <xf numFmtId="167" fontId="5" fillId="0" borderId="0" xfId="1" applyNumberFormat="1" applyFont="1" applyFill="1" applyAlignment="1" applyProtection="1">
      <alignment horizontal="right"/>
    </xf>
    <xf numFmtId="167" fontId="3" fillId="0" borderId="2" xfId="1" applyNumberFormat="1" applyFont="1" applyFill="1" applyBorder="1" applyAlignment="1" applyProtection="1">
      <alignment horizontal="right"/>
    </xf>
    <xf numFmtId="167" fontId="3" fillId="0" borderId="0" xfId="0" applyNumberFormat="1" applyFont="1" applyFill="1" applyProtection="1"/>
    <xf numFmtId="167" fontId="1" fillId="0" borderId="0" xfId="0" applyNumberFormat="1" applyFont="1" applyFill="1" applyAlignment="1" applyProtection="1">
      <alignment horizontal="right"/>
    </xf>
    <xf numFmtId="167" fontId="5" fillId="0" borderId="0" xfId="0" applyNumberFormat="1" applyFont="1" applyFill="1" applyAlignment="1" applyProtection="1">
      <alignment horizontal="right"/>
    </xf>
    <xf numFmtId="167" fontId="26" fillId="0" borderId="0" xfId="1" applyNumberFormat="1" applyFont="1" applyBorder="1" applyProtection="1"/>
    <xf numFmtId="167" fontId="5" fillId="0" borderId="13" xfId="1" applyNumberFormat="1" applyFont="1" applyFill="1" applyBorder="1" applyAlignment="1" applyProtection="1">
      <alignment horizontal="right"/>
    </xf>
    <xf numFmtId="167" fontId="5" fillId="0" borderId="0" xfId="1" applyNumberFormat="1" applyFont="1" applyFill="1" applyBorder="1" applyAlignment="1" applyProtection="1">
      <alignment horizontal="right"/>
    </xf>
    <xf numFmtId="167" fontId="4" fillId="0" borderId="2" xfId="1" applyNumberFormat="1" applyFont="1" applyFill="1" applyBorder="1" applyAlignment="1" applyProtection="1">
      <alignment horizontal="right"/>
    </xf>
    <xf numFmtId="167" fontId="4" fillId="0" borderId="0" xfId="1" applyNumberFormat="1" applyFont="1" applyFill="1" applyBorder="1" applyAlignment="1" applyProtection="1">
      <alignment horizontal="right"/>
    </xf>
    <xf numFmtId="167" fontId="5" fillId="0" borderId="13" xfId="0" applyNumberFormat="1" applyFont="1" applyFill="1" applyBorder="1" applyAlignment="1" applyProtection="1">
      <alignment horizontal="right"/>
    </xf>
    <xf numFmtId="167" fontId="4" fillId="0" borderId="2" xfId="0" applyNumberFormat="1" applyFont="1" applyFill="1" applyBorder="1" applyAlignment="1" applyProtection="1">
      <alignment horizontal="right"/>
    </xf>
    <xf numFmtId="0" fontId="27" fillId="0" borderId="0" xfId="0" applyFont="1" applyProtection="1"/>
    <xf numFmtId="0" fontId="28" fillId="5" borderId="0" xfId="0" applyFont="1" applyFill="1" applyAlignment="1" applyProtection="1">
      <alignment horizontal="right"/>
    </xf>
    <xf numFmtId="0" fontId="29" fillId="5" borderId="0" xfId="0" applyFont="1" applyFill="1" applyAlignment="1" applyProtection="1">
      <alignment horizontal="right"/>
    </xf>
    <xf numFmtId="0" fontId="30" fillId="0" borderId="0" xfId="0" applyFont="1" applyAlignment="1" applyProtection="1">
      <alignment horizontal="center" wrapText="1"/>
    </xf>
    <xf numFmtId="0" fontId="29" fillId="0" borderId="0" xfId="0" applyFont="1" applyProtection="1"/>
    <xf numFmtId="0" fontId="30" fillId="0" borderId="0" xfId="0" applyFont="1" applyBorder="1" applyAlignment="1" applyProtection="1">
      <alignment horizontal="center"/>
    </xf>
    <xf numFmtId="0" fontId="30" fillId="0" borderId="0" xfId="0" applyFont="1" applyAlignment="1" applyProtection="1">
      <alignment horizontal="right" wrapText="1"/>
    </xf>
    <xf numFmtId="167" fontId="4" fillId="0" borderId="0" xfId="0" applyNumberFormat="1" applyFont="1" applyProtection="1"/>
    <xf numFmtId="167" fontId="5" fillId="0" borderId="0" xfId="0" applyNumberFormat="1" applyFont="1" applyProtection="1"/>
    <xf numFmtId="167" fontId="5" fillId="5" borderId="0" xfId="0" applyNumberFormat="1" applyFont="1" applyFill="1" applyAlignment="1" applyProtection="1">
      <alignment horizontal="right"/>
    </xf>
    <xf numFmtId="167" fontId="5" fillId="6" borderId="2" xfId="1" applyNumberFormat="1" applyFont="1" applyFill="1" applyBorder="1" applyAlignment="1" applyProtection="1">
      <alignment horizontal="right"/>
    </xf>
    <xf numFmtId="167" fontId="5" fillId="0" borderId="0" xfId="0" applyNumberFormat="1" applyFont="1" applyAlignment="1" applyProtection="1">
      <alignment horizontal="right"/>
    </xf>
    <xf numFmtId="167" fontId="3" fillId="5" borderId="0" xfId="0" applyNumberFormat="1" applyFont="1" applyFill="1" applyAlignment="1" applyProtection="1">
      <alignment horizontal="right" wrapText="1"/>
    </xf>
    <xf numFmtId="167" fontId="4" fillId="6" borderId="3" xfId="1" applyNumberFormat="1" applyFont="1" applyFill="1" applyBorder="1" applyAlignment="1" applyProtection="1">
      <alignment horizontal="right"/>
    </xf>
    <xf numFmtId="49" fontId="5" fillId="0" borderId="0" xfId="0" applyNumberFormat="1" applyFont="1" applyProtection="1"/>
    <xf numFmtId="49" fontId="4" fillId="0" borderId="0" xfId="0" applyNumberFormat="1" applyFont="1" applyAlignment="1" applyProtection="1">
      <alignment wrapText="1"/>
    </xf>
    <xf numFmtId="49" fontId="3" fillId="0" borderId="0" xfId="0" applyNumberFormat="1" applyFont="1" applyAlignment="1" applyProtection="1">
      <alignment wrapText="1"/>
    </xf>
    <xf numFmtId="49" fontId="4" fillId="0" borderId="0" xfId="0" applyNumberFormat="1" applyFont="1" applyProtection="1"/>
    <xf numFmtId="49" fontId="28" fillId="0" borderId="0" xfId="0" applyNumberFormat="1" applyFont="1" applyProtection="1"/>
    <xf numFmtId="49" fontId="12" fillId="0" borderId="0" xfId="0" applyNumberFormat="1" applyFont="1" applyProtection="1"/>
    <xf numFmtId="49" fontId="3" fillId="0" borderId="0" xfId="0" applyNumberFormat="1" applyFont="1" applyAlignment="1" applyProtection="1">
      <alignment horizontal="center"/>
    </xf>
    <xf numFmtId="49" fontId="5" fillId="0" borderId="0" xfId="0" applyNumberFormat="1" applyFont="1" applyAlignment="1" applyProtection="1">
      <alignment horizontal="center"/>
    </xf>
    <xf numFmtId="49" fontId="14" fillId="0" borderId="0" xfId="0" applyNumberFormat="1" applyFont="1" applyAlignment="1" applyProtection="1">
      <alignment wrapText="1"/>
    </xf>
    <xf numFmtId="49" fontId="3" fillId="0" borderId="0" xfId="0" applyNumberFormat="1" applyFont="1" applyProtection="1"/>
    <xf numFmtId="49" fontId="5" fillId="0" borderId="0" xfId="0" applyNumberFormat="1" applyFont="1" applyFill="1" applyProtection="1"/>
    <xf numFmtId="49" fontId="5" fillId="8" borderId="0" xfId="0" applyNumberFormat="1" applyFont="1" applyFill="1" applyProtection="1"/>
    <xf numFmtId="0" fontId="4" fillId="0" borderId="14" xfId="0" applyNumberFormat="1" applyFont="1" applyFill="1" applyBorder="1" applyAlignment="1" applyProtection="1">
      <alignment horizontal="right"/>
    </xf>
    <xf numFmtId="168" fontId="4" fillId="0" borderId="0" xfId="0" applyNumberFormat="1" applyFont="1" applyAlignment="1" applyProtection="1">
      <alignment wrapText="1"/>
    </xf>
    <xf numFmtId="168" fontId="3" fillId="0" borderId="0" xfId="0" applyNumberFormat="1" applyFont="1" applyAlignment="1" applyProtection="1">
      <alignment wrapText="1"/>
    </xf>
    <xf numFmtId="168" fontId="5" fillId="5" borderId="0" xfId="0" applyNumberFormat="1" applyFont="1" applyFill="1" applyAlignment="1" applyProtection="1">
      <alignment horizontal="right"/>
    </xf>
    <xf numFmtId="168" fontId="4" fillId="0" borderId="0" xfId="0" applyNumberFormat="1" applyFont="1" applyAlignment="1" applyProtection="1">
      <alignment horizontal="right" wrapText="1"/>
    </xf>
    <xf numFmtId="168" fontId="4" fillId="0" borderId="0" xfId="0" applyNumberFormat="1" applyFont="1" applyProtection="1"/>
    <xf numFmtId="168" fontId="5" fillId="0" borderId="0" xfId="0" applyNumberFormat="1" applyFont="1" applyProtection="1"/>
    <xf numFmtId="168" fontId="5" fillId="2" borderId="0" xfId="1" applyNumberFormat="1" applyFont="1" applyFill="1" applyAlignment="1" applyProtection="1">
      <alignment horizontal="right"/>
      <protection locked="0"/>
    </xf>
    <xf numFmtId="168" fontId="5" fillId="6" borderId="2" xfId="1" applyNumberFormat="1" applyFont="1" applyFill="1" applyBorder="1" applyAlignment="1" applyProtection="1">
      <alignment horizontal="right"/>
    </xf>
    <xf numFmtId="168" fontId="6" fillId="0" borderId="0" xfId="0" applyNumberFormat="1" applyFont="1" applyProtection="1"/>
    <xf numFmtId="168" fontId="5" fillId="0" borderId="0" xfId="0" applyNumberFormat="1" applyFont="1" applyAlignment="1" applyProtection="1">
      <alignment horizontal="right"/>
    </xf>
    <xf numFmtId="168" fontId="4" fillId="5" borderId="0" xfId="0" applyNumberFormat="1" applyFont="1" applyFill="1" applyAlignment="1" applyProtection="1">
      <alignment horizontal="right"/>
    </xf>
    <xf numFmtId="168" fontId="5" fillId="6" borderId="1" xfId="1" applyNumberFormat="1" applyFont="1" applyFill="1" applyBorder="1" applyAlignment="1" applyProtection="1">
      <alignment horizontal="right"/>
    </xf>
    <xf numFmtId="168" fontId="10" fillId="5" borderId="0" xfId="0" applyNumberFormat="1" applyFont="1" applyFill="1" applyAlignment="1" applyProtection="1">
      <alignment horizontal="right"/>
    </xf>
    <xf numFmtId="168" fontId="4" fillId="6" borderId="0" xfId="1" applyNumberFormat="1" applyFont="1" applyFill="1" applyAlignment="1" applyProtection="1">
      <alignment horizontal="right"/>
    </xf>
    <xf numFmtId="168" fontId="6" fillId="0" borderId="0" xfId="0" applyNumberFormat="1" applyFont="1" applyAlignment="1" applyProtection="1">
      <alignment wrapText="1"/>
    </xf>
    <xf numFmtId="168" fontId="6" fillId="5" borderId="0" xfId="0" applyNumberFormat="1" applyFont="1" applyFill="1" applyAlignment="1" applyProtection="1">
      <alignment horizontal="right" wrapText="1"/>
    </xf>
    <xf numFmtId="168" fontId="5" fillId="6" borderId="0" xfId="1" applyNumberFormat="1" applyFont="1" applyFill="1" applyAlignment="1" applyProtection="1">
      <alignment horizontal="right"/>
    </xf>
    <xf numFmtId="168" fontId="4" fillId="6" borderId="2" xfId="1" applyNumberFormat="1" applyFont="1" applyFill="1" applyBorder="1" applyAlignment="1" applyProtection="1">
      <alignment horizontal="right"/>
    </xf>
    <xf numFmtId="168" fontId="4" fillId="0" borderId="0" xfId="0" applyNumberFormat="1" applyFont="1" applyBorder="1" applyAlignment="1" applyProtection="1">
      <alignment horizontal="right"/>
    </xf>
    <xf numFmtId="168" fontId="4" fillId="5" borderId="0" xfId="1" applyNumberFormat="1" applyFont="1" applyFill="1" applyAlignment="1" applyProtection="1">
      <alignment horizontal="right"/>
    </xf>
    <xf numFmtId="168" fontId="4" fillId="6" borderId="1" xfId="1" applyNumberFormat="1" applyFont="1" applyFill="1" applyBorder="1" applyAlignment="1" applyProtection="1">
      <alignment horizontal="right"/>
    </xf>
    <xf numFmtId="168" fontId="4" fillId="0" borderId="0" xfId="0" applyNumberFormat="1" applyFont="1" applyAlignment="1" applyProtection="1">
      <alignment horizontal="right"/>
    </xf>
    <xf numFmtId="168" fontId="3" fillId="0" borderId="0" xfId="0" applyNumberFormat="1" applyFont="1" applyProtection="1"/>
    <xf numFmtId="168" fontId="10" fillId="0" borderId="0" xfId="0" applyNumberFormat="1" applyFont="1" applyAlignment="1" applyProtection="1">
      <alignment horizontal="right"/>
    </xf>
    <xf numFmtId="168" fontId="3" fillId="6" borderId="1" xfId="1" applyNumberFormat="1" applyFont="1" applyFill="1" applyBorder="1" applyAlignment="1" applyProtection="1">
      <alignment horizontal="right"/>
    </xf>
    <xf numFmtId="168" fontId="10" fillId="0" borderId="0" xfId="0" applyNumberFormat="1" applyFont="1" applyProtection="1"/>
    <xf numFmtId="168" fontId="3" fillId="0" borderId="0" xfId="0" applyNumberFormat="1" applyFont="1" applyAlignment="1" applyProtection="1">
      <alignment horizontal="right"/>
    </xf>
    <xf numFmtId="168" fontId="3" fillId="5" borderId="0" xfId="0" applyNumberFormat="1" applyFont="1" applyFill="1" applyAlignment="1" applyProtection="1">
      <alignment horizontal="right"/>
    </xf>
    <xf numFmtId="168" fontId="3" fillId="6" borderId="2" xfId="1" applyNumberFormat="1" applyFont="1" applyFill="1" applyBorder="1" applyAlignment="1" applyProtection="1">
      <alignment horizontal="right"/>
    </xf>
    <xf numFmtId="0" fontId="17" fillId="0" borderId="0" xfId="0" applyFont="1" applyFill="1" applyProtection="1">
      <protection locked="0"/>
    </xf>
    <xf numFmtId="0" fontId="16" fillId="0" borderId="0" xfId="0" applyFont="1" applyFill="1" applyProtection="1">
      <protection locked="0"/>
    </xf>
    <xf numFmtId="0" fontId="10" fillId="0" borderId="0" xfId="0" applyFont="1" applyFill="1" applyAlignment="1" applyProtection="1"/>
    <xf numFmtId="0" fontId="10" fillId="7" borderId="0" xfId="0" applyFont="1" applyFill="1" applyAlignment="1" applyProtection="1"/>
    <xf numFmtId="0" fontId="24" fillId="0" borderId="0" xfId="0" applyFont="1" applyFill="1" applyAlignment="1" applyProtection="1"/>
    <xf numFmtId="0" fontId="18" fillId="0" borderId="0" xfId="0" applyFont="1" applyFill="1" applyProtection="1"/>
    <xf numFmtId="0" fontId="10" fillId="0" borderId="0" xfId="0" applyFont="1" applyFill="1" applyAlignment="1" applyProtection="1">
      <alignment wrapText="1"/>
    </xf>
    <xf numFmtId="0" fontId="3" fillId="0" borderId="0" xfId="0" applyFont="1" applyFill="1" applyAlignment="1" applyProtection="1">
      <alignment wrapText="1"/>
    </xf>
    <xf numFmtId="0" fontId="5" fillId="0" borderId="0" xfId="0" applyFont="1" applyFill="1" applyAlignment="1" applyProtection="1">
      <alignment horizontal="justify"/>
    </xf>
    <xf numFmtId="0" fontId="34" fillId="0" borderId="0" xfId="0" applyFont="1" applyAlignment="1">
      <alignment horizontal="justify" wrapText="1"/>
    </xf>
    <xf numFmtId="0" fontId="5" fillId="0" borderId="0" xfId="0" applyFont="1" applyAlignment="1">
      <alignment horizontal="justify" wrapText="1"/>
    </xf>
    <xf numFmtId="0" fontId="16" fillId="0" borderId="0" xfId="0" applyFont="1" applyAlignment="1">
      <alignment horizontal="justify" wrapText="1"/>
    </xf>
    <xf numFmtId="0" fontId="35" fillId="0" borderId="0" xfId="0" applyFont="1" applyAlignment="1">
      <alignment horizontal="justify" wrapText="1"/>
    </xf>
    <xf numFmtId="0" fontId="36" fillId="0" borderId="0" xfId="0" applyFont="1" applyAlignment="1">
      <alignment horizontal="justify" wrapText="1"/>
    </xf>
    <xf numFmtId="0" fontId="38" fillId="0" borderId="0" xfId="0" applyFont="1" applyAlignment="1">
      <alignment horizontal="justify" wrapText="1"/>
    </xf>
    <xf numFmtId="168" fontId="5" fillId="0" borderId="0" xfId="0" applyNumberFormat="1" applyFont="1" applyProtection="1">
      <protection locked="0"/>
    </xf>
    <xf numFmtId="168" fontId="5" fillId="0" borderId="0" xfId="1" applyNumberFormat="1" applyFont="1" applyFill="1" applyBorder="1" applyAlignment="1" applyProtection="1">
      <alignment horizontal="right"/>
    </xf>
    <xf numFmtId="169" fontId="6" fillId="6" borderId="0" xfId="1" applyNumberFormat="1" applyFont="1" applyFill="1" applyBorder="1" applyAlignment="1" applyProtection="1">
      <alignment horizontal="right"/>
    </xf>
    <xf numFmtId="49" fontId="24" fillId="0" borderId="0" xfId="0" applyNumberFormat="1" applyFont="1" applyAlignment="1" applyProtection="1">
      <alignment horizontal="right"/>
    </xf>
    <xf numFmtId="49" fontId="4" fillId="0" borderId="5" xfId="0" applyNumberFormat="1" applyFont="1" applyBorder="1" applyProtection="1">
      <protection locked="0"/>
    </xf>
    <xf numFmtId="49" fontId="15" fillId="0" borderId="6" xfId="0" applyNumberFormat="1" applyFont="1" applyBorder="1" applyProtection="1">
      <protection locked="0"/>
    </xf>
    <xf numFmtId="49" fontId="15" fillId="0" borderId="7" xfId="0" applyNumberFormat="1" applyFont="1" applyBorder="1" applyProtection="1">
      <protection locked="0"/>
    </xf>
    <xf numFmtId="168" fontId="5" fillId="5" borderId="0" xfId="0" applyNumberFormat="1" applyFont="1" applyFill="1" applyAlignment="1" applyProtection="1">
      <alignment horizontal="right"/>
      <protection locked="0"/>
    </xf>
    <xf numFmtId="0" fontId="5" fillId="5" borderId="0" xfId="0" applyFont="1" applyFill="1" applyAlignment="1" applyProtection="1">
      <alignment horizontal="right"/>
      <protection locked="0"/>
    </xf>
    <xf numFmtId="0" fontId="5" fillId="0" borderId="0" xfId="0" applyFont="1" applyAlignment="1" applyProtection="1">
      <alignment horizontal="right"/>
      <protection locked="0"/>
    </xf>
    <xf numFmtId="0" fontId="4" fillId="0" borderId="0" xfId="0" applyFont="1" applyAlignment="1" applyProtection="1">
      <alignment horizontal="right"/>
      <protection locked="0"/>
    </xf>
    <xf numFmtId="0" fontId="18" fillId="0" borderId="0" xfId="0" applyFont="1" applyFill="1" applyAlignment="1" applyProtection="1">
      <alignment wrapText="1"/>
    </xf>
    <xf numFmtId="0" fontId="10" fillId="0" borderId="8" xfId="0" applyFont="1" applyFill="1" applyBorder="1" applyAlignment="1" applyProtection="1">
      <alignment horizontal="left" wrapText="1"/>
      <protection locked="0"/>
    </xf>
    <xf numFmtId="0" fontId="10" fillId="0" borderId="9" xfId="0" applyFont="1" applyFill="1" applyBorder="1" applyAlignment="1" applyProtection="1">
      <alignment horizontal="left" wrapText="1"/>
      <protection locked="0"/>
    </xf>
    <xf numFmtId="0" fontId="21" fillId="4" borderId="10" xfId="0" applyFont="1" applyFill="1" applyBorder="1" applyAlignment="1" applyProtection="1">
      <alignment horizontal="left"/>
    </xf>
  </cellXfs>
  <cellStyles count="3">
    <cellStyle name="Comma" xfId="1" builtinId="3"/>
    <cellStyle name="Normal" xfId="0" builtinId="0"/>
    <cellStyle name="Percent" xfId="2" builtinId="5"/>
  </cellStyles>
  <dxfs count="0"/>
  <tableStyles count="0" defaultTableStyle="TableStyleMedium9" defaultPivotStyle="PivotStyleLight16"/>
  <colors>
    <mruColors>
      <color rgb="FFEAEA1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2181226</xdr:colOff>
      <xdr:row>19</xdr:row>
      <xdr:rowOff>152400</xdr:rowOff>
    </xdr:from>
    <xdr:to>
      <xdr:col>1</xdr:col>
      <xdr:colOff>4333876</xdr:colOff>
      <xdr:row>21</xdr:row>
      <xdr:rowOff>123825</xdr:rowOff>
    </xdr:to>
    <xdr:sp macro="[0]!Goto1" textlink="">
      <xdr:nvSpPr>
        <xdr:cNvPr id="2" name="Rounded Rectangle 1"/>
        <xdr:cNvSpPr/>
      </xdr:nvSpPr>
      <xdr:spPr>
        <a:xfrm>
          <a:off x="2181226" y="2819400"/>
          <a:ext cx="2152650" cy="3524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IE" sz="1100"/>
            <a:t>1. Declaration</a:t>
          </a:r>
          <a:r>
            <a:rPr lang="en-IE" sz="1100" baseline="0"/>
            <a:t> under S53A</a:t>
          </a:r>
          <a:endParaRPr lang="en-IE" sz="1100"/>
        </a:p>
      </xdr:txBody>
    </xdr:sp>
    <xdr:clientData/>
  </xdr:twoCellAnchor>
  <xdr:twoCellAnchor>
    <xdr:from>
      <xdr:col>1</xdr:col>
      <xdr:colOff>2181226</xdr:colOff>
      <xdr:row>22</xdr:row>
      <xdr:rowOff>106680</xdr:rowOff>
    </xdr:from>
    <xdr:to>
      <xdr:col>1</xdr:col>
      <xdr:colOff>4333876</xdr:colOff>
      <xdr:row>24</xdr:row>
      <xdr:rowOff>78105</xdr:rowOff>
    </xdr:to>
    <xdr:sp macro="[0]!Goto2" textlink="">
      <xdr:nvSpPr>
        <xdr:cNvPr id="3" name="Rounded Rectangle 2"/>
        <xdr:cNvSpPr/>
      </xdr:nvSpPr>
      <xdr:spPr>
        <a:xfrm>
          <a:off x="2181226" y="3345180"/>
          <a:ext cx="2152650" cy="3524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IE" sz="1100"/>
            <a:t>2.</a:t>
          </a:r>
          <a:r>
            <a:rPr lang="en-IE" sz="1100" baseline="0"/>
            <a:t> Notes to Complete Analysis</a:t>
          </a:r>
          <a:endParaRPr lang="en-IE" sz="1100"/>
        </a:p>
      </xdr:txBody>
    </xdr:sp>
    <xdr:clientData/>
  </xdr:twoCellAnchor>
  <xdr:twoCellAnchor editAs="oneCell">
    <xdr:from>
      <xdr:col>1</xdr:col>
      <xdr:colOff>2352675</xdr:colOff>
      <xdr:row>0</xdr:row>
      <xdr:rowOff>57150</xdr:rowOff>
    </xdr:from>
    <xdr:to>
      <xdr:col>1</xdr:col>
      <xdr:colOff>4229100</xdr:colOff>
      <xdr:row>6</xdr:row>
      <xdr:rowOff>180975</xdr:rowOff>
    </xdr:to>
    <xdr:pic>
      <xdr:nvPicPr>
        <xdr:cNvPr id="2049" name="Picture 1" descr="EPA - Environmental Protection Agency"/>
        <xdr:cNvPicPr>
          <a:picLocks noChangeAspect="1" noChangeArrowheads="1"/>
        </xdr:cNvPicPr>
      </xdr:nvPicPr>
      <xdr:blipFill>
        <a:blip xmlns:r="http://schemas.openxmlformats.org/officeDocument/2006/relationships" r:embed="rId1" cstate="print"/>
        <a:srcRect/>
        <a:stretch>
          <a:fillRect/>
        </a:stretch>
      </xdr:blipFill>
      <xdr:spPr bwMode="auto">
        <a:xfrm>
          <a:off x="2352675" y="57150"/>
          <a:ext cx="1876425" cy="1266825"/>
        </a:xfrm>
        <a:prstGeom prst="rect">
          <a:avLst/>
        </a:prstGeom>
        <a:noFill/>
      </xdr:spPr>
    </xdr:pic>
    <xdr:clientData/>
  </xdr:twoCellAnchor>
  <xdr:twoCellAnchor>
    <xdr:from>
      <xdr:col>1</xdr:col>
      <xdr:colOff>2181226</xdr:colOff>
      <xdr:row>25</xdr:row>
      <xdr:rowOff>60960</xdr:rowOff>
    </xdr:from>
    <xdr:to>
      <xdr:col>1</xdr:col>
      <xdr:colOff>4333876</xdr:colOff>
      <xdr:row>27</xdr:row>
      <xdr:rowOff>32385</xdr:rowOff>
    </xdr:to>
    <xdr:sp macro="[0]!Goto3" textlink="">
      <xdr:nvSpPr>
        <xdr:cNvPr id="5" name="Rounded Rectangle 4"/>
        <xdr:cNvSpPr/>
      </xdr:nvSpPr>
      <xdr:spPr>
        <a:xfrm>
          <a:off x="2181226" y="3870960"/>
          <a:ext cx="2152650" cy="3524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IE" sz="1100"/>
            <a:t>3.</a:t>
          </a:r>
          <a:r>
            <a:rPr lang="en-IE" sz="1100" baseline="0"/>
            <a:t> Landfill Data - to Complete</a:t>
          </a:r>
          <a:endParaRPr lang="en-IE" sz="1100"/>
        </a:p>
      </xdr:txBody>
    </xdr:sp>
    <xdr:clientData/>
  </xdr:twoCellAnchor>
  <xdr:twoCellAnchor>
    <xdr:from>
      <xdr:col>1</xdr:col>
      <xdr:colOff>2181226</xdr:colOff>
      <xdr:row>28</xdr:row>
      <xdr:rowOff>15240</xdr:rowOff>
    </xdr:from>
    <xdr:to>
      <xdr:col>1</xdr:col>
      <xdr:colOff>4333876</xdr:colOff>
      <xdr:row>29</xdr:row>
      <xdr:rowOff>177165</xdr:rowOff>
    </xdr:to>
    <xdr:sp macro="[0]!Goto4" textlink="">
      <xdr:nvSpPr>
        <xdr:cNvPr id="6" name="Rounded Rectangle 5"/>
        <xdr:cNvSpPr/>
      </xdr:nvSpPr>
      <xdr:spPr>
        <a:xfrm>
          <a:off x="2181226" y="4396740"/>
          <a:ext cx="2152650" cy="3524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IE" sz="1100"/>
            <a:t>4.</a:t>
          </a:r>
          <a:r>
            <a:rPr lang="en-IE" sz="1100" baseline="0"/>
            <a:t> Financial Data - to Complete</a:t>
          </a:r>
          <a:endParaRPr lang="en-IE" sz="1100"/>
        </a:p>
      </xdr:txBody>
    </xdr:sp>
    <xdr:clientData/>
  </xdr:twoCellAnchor>
  <xdr:twoCellAnchor>
    <xdr:from>
      <xdr:col>1</xdr:col>
      <xdr:colOff>2181226</xdr:colOff>
      <xdr:row>30</xdr:row>
      <xdr:rowOff>160020</xdr:rowOff>
    </xdr:from>
    <xdr:to>
      <xdr:col>1</xdr:col>
      <xdr:colOff>4333876</xdr:colOff>
      <xdr:row>32</xdr:row>
      <xdr:rowOff>131445</xdr:rowOff>
    </xdr:to>
    <xdr:sp macro="[0]!Goto5" textlink="">
      <xdr:nvSpPr>
        <xdr:cNvPr id="7" name="Rounded Rectangle 6"/>
        <xdr:cNvSpPr/>
      </xdr:nvSpPr>
      <xdr:spPr>
        <a:xfrm>
          <a:off x="2181226" y="4922520"/>
          <a:ext cx="2152650" cy="3524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IE" sz="1100"/>
            <a:t>5.</a:t>
          </a:r>
          <a:r>
            <a:rPr lang="en-IE" sz="1100" baseline="0"/>
            <a:t> Section 53A Analysis</a:t>
          </a:r>
          <a:endParaRPr lang="en-IE" sz="1100"/>
        </a:p>
      </xdr:txBody>
    </xdr:sp>
    <xdr:clientData/>
  </xdr:twoCellAnchor>
  <xdr:twoCellAnchor>
    <xdr:from>
      <xdr:col>1</xdr:col>
      <xdr:colOff>2181226</xdr:colOff>
      <xdr:row>33</xdr:row>
      <xdr:rowOff>114300</xdr:rowOff>
    </xdr:from>
    <xdr:to>
      <xdr:col>1</xdr:col>
      <xdr:colOff>4333876</xdr:colOff>
      <xdr:row>35</xdr:row>
      <xdr:rowOff>85725</xdr:rowOff>
    </xdr:to>
    <xdr:sp macro="[0]!Goto6" textlink="">
      <xdr:nvSpPr>
        <xdr:cNvPr id="8" name="Rounded Rectangle 7"/>
        <xdr:cNvSpPr/>
      </xdr:nvSpPr>
      <xdr:spPr>
        <a:xfrm>
          <a:off x="2181226" y="5448300"/>
          <a:ext cx="2152650" cy="3524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IE" sz="1100"/>
            <a:t>6.</a:t>
          </a:r>
          <a:r>
            <a:rPr lang="en-IE" sz="1100" baseline="0"/>
            <a:t> Comments - to Complete</a:t>
          </a:r>
          <a:endParaRPr lang="en-I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161925</xdr:colOff>
      <xdr:row>0</xdr:row>
      <xdr:rowOff>85725</xdr:rowOff>
    </xdr:from>
    <xdr:to>
      <xdr:col>1</xdr:col>
      <xdr:colOff>2314575</xdr:colOff>
      <xdr:row>1</xdr:row>
      <xdr:rowOff>209550</xdr:rowOff>
    </xdr:to>
    <xdr:sp macro="[0]!Gotomenu" textlink="">
      <xdr:nvSpPr>
        <xdr:cNvPr id="2" name="Rounded Rectangle 1"/>
        <xdr:cNvSpPr/>
      </xdr:nvSpPr>
      <xdr:spPr>
        <a:xfrm>
          <a:off x="2038350" y="85725"/>
          <a:ext cx="2152650" cy="3524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IE" sz="1100"/>
            <a:t>Return</a:t>
          </a:r>
          <a:r>
            <a:rPr lang="en-IE" sz="1100" baseline="0"/>
            <a:t> to Menu</a:t>
          </a:r>
          <a:endParaRPr lang="en-IE" sz="1100"/>
        </a:p>
      </xdr:txBody>
    </xdr:sp>
    <xdr:clientData/>
  </xdr:twoCellAnchor>
  <mc:AlternateContent xmlns:mc="http://schemas.openxmlformats.org/markup-compatibility/2006">
    <mc:Choice xmlns:a14="http://schemas.microsoft.com/office/drawing/2010/main" Requires="a14">
      <xdr:twoCellAnchor editAs="oneCell">
        <xdr:from>
          <xdr:col>0</xdr:col>
          <xdr:colOff>371475</xdr:colOff>
          <xdr:row>4</xdr:row>
          <xdr:rowOff>95250</xdr:rowOff>
        </xdr:from>
        <xdr:to>
          <xdr:col>1</xdr:col>
          <xdr:colOff>4400550</xdr:colOff>
          <xdr:row>37</xdr:row>
          <xdr:rowOff>142875</xdr:rowOff>
        </xdr:to>
        <xdr:sp macro="" textlink="">
          <xdr:nvSpPr>
            <xdr:cNvPr id="1027" name="Object 3" hidden="1">
              <a:extLst>
                <a:ext uri="{63B3BB69-23CF-44E3-9099-C40C66FF867C}">
                  <a14:compatExt spid="_x0000_s1027"/>
                </a:ext>
              </a:extLst>
            </xdr:cNvPr>
            <xdr:cNvSpPr/>
          </xdr:nvSpPr>
          <xdr:spPr>
            <a:xfrm>
              <a:off x="0" y="0"/>
              <a:ext cx="0" cy="0"/>
            </a:xfrm>
            <a:prstGeom prst="rect">
              <a:avLst/>
            </a:prstGeom>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3238500</xdr:colOff>
      <xdr:row>0</xdr:row>
      <xdr:rowOff>85725</xdr:rowOff>
    </xdr:from>
    <xdr:to>
      <xdr:col>0</xdr:col>
      <xdr:colOff>5391150</xdr:colOff>
      <xdr:row>2</xdr:row>
      <xdr:rowOff>114300</xdr:rowOff>
    </xdr:to>
    <xdr:sp macro="[0]!Gotomenu" textlink="">
      <xdr:nvSpPr>
        <xdr:cNvPr id="2" name="Rounded Rectangle 1"/>
        <xdr:cNvSpPr/>
      </xdr:nvSpPr>
      <xdr:spPr>
        <a:xfrm>
          <a:off x="3238500" y="85725"/>
          <a:ext cx="2152650" cy="3524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IE" sz="1100"/>
            <a:t>Return</a:t>
          </a:r>
          <a:r>
            <a:rPr lang="en-IE" sz="1100" baseline="0"/>
            <a:t> to Menu</a:t>
          </a:r>
          <a:endParaRPr lang="en-I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2571750</xdr:colOff>
      <xdr:row>0</xdr:row>
      <xdr:rowOff>47625</xdr:rowOff>
    </xdr:from>
    <xdr:to>
      <xdr:col>1</xdr:col>
      <xdr:colOff>4724400</xdr:colOff>
      <xdr:row>2</xdr:row>
      <xdr:rowOff>95250</xdr:rowOff>
    </xdr:to>
    <xdr:sp macro="[0]!Gotomenu" textlink="">
      <xdr:nvSpPr>
        <xdr:cNvPr id="2" name="Rounded Rectangle 1"/>
        <xdr:cNvSpPr/>
      </xdr:nvSpPr>
      <xdr:spPr>
        <a:xfrm>
          <a:off x="2924175" y="47625"/>
          <a:ext cx="2152650" cy="3524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IE" sz="1100"/>
            <a:t>Return</a:t>
          </a:r>
          <a:r>
            <a:rPr lang="en-IE" sz="1100" baseline="0"/>
            <a:t> to Menu</a:t>
          </a:r>
          <a:endParaRPr lang="en-I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2419350</xdr:colOff>
      <xdr:row>0</xdr:row>
      <xdr:rowOff>38100</xdr:rowOff>
    </xdr:from>
    <xdr:to>
      <xdr:col>1</xdr:col>
      <xdr:colOff>4572000</xdr:colOff>
      <xdr:row>2</xdr:row>
      <xdr:rowOff>85725</xdr:rowOff>
    </xdr:to>
    <xdr:sp macro="[0]!Gotomenu" textlink="">
      <xdr:nvSpPr>
        <xdr:cNvPr id="2" name="Rounded Rectangle 1"/>
        <xdr:cNvSpPr/>
      </xdr:nvSpPr>
      <xdr:spPr>
        <a:xfrm>
          <a:off x="2781300" y="38100"/>
          <a:ext cx="2152650" cy="3524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IE" sz="1100"/>
            <a:t>Return</a:t>
          </a:r>
          <a:r>
            <a:rPr lang="en-IE" sz="1100" baseline="0"/>
            <a:t> to Menu</a:t>
          </a:r>
          <a:endParaRPr lang="en-IE" sz="1100"/>
        </a:p>
      </xdr:txBody>
    </xdr:sp>
    <xdr:clientData/>
  </xdr:twoCellAnchor>
  <xdr:twoCellAnchor>
    <xdr:from>
      <xdr:col>8</xdr:col>
      <xdr:colOff>0</xdr:colOff>
      <xdr:row>0</xdr:row>
      <xdr:rowOff>38100</xdr:rowOff>
    </xdr:from>
    <xdr:to>
      <xdr:col>11</xdr:col>
      <xdr:colOff>9525</xdr:colOff>
      <xdr:row>2</xdr:row>
      <xdr:rowOff>85725</xdr:rowOff>
    </xdr:to>
    <xdr:sp macro="[0]!Gotomenu" textlink="">
      <xdr:nvSpPr>
        <xdr:cNvPr id="3" name="Rounded Rectangle 2"/>
        <xdr:cNvSpPr/>
      </xdr:nvSpPr>
      <xdr:spPr>
        <a:xfrm>
          <a:off x="12487275" y="38100"/>
          <a:ext cx="2152650" cy="3524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IE" sz="1100"/>
            <a:t>Return</a:t>
          </a:r>
          <a:r>
            <a:rPr lang="en-IE" sz="1100" baseline="0"/>
            <a:t> to Menu</a:t>
          </a:r>
          <a:endParaRPr lang="en-I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1885950</xdr:colOff>
      <xdr:row>0</xdr:row>
      <xdr:rowOff>38100</xdr:rowOff>
    </xdr:from>
    <xdr:to>
      <xdr:col>1</xdr:col>
      <xdr:colOff>4038600</xdr:colOff>
      <xdr:row>2</xdr:row>
      <xdr:rowOff>85725</xdr:rowOff>
    </xdr:to>
    <xdr:sp macro="[0]!Gotomenu" textlink="">
      <xdr:nvSpPr>
        <xdr:cNvPr id="2" name="Rounded Rectangle 1"/>
        <xdr:cNvSpPr/>
      </xdr:nvSpPr>
      <xdr:spPr>
        <a:xfrm>
          <a:off x="2438400" y="38100"/>
          <a:ext cx="2152650" cy="3524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IE" sz="1100"/>
            <a:t>Return</a:t>
          </a:r>
          <a:r>
            <a:rPr lang="en-IE" sz="1100" baseline="0"/>
            <a:t> to Menu</a:t>
          </a:r>
          <a:endParaRPr lang="en-IE"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1314450</xdr:colOff>
      <xdr:row>0</xdr:row>
      <xdr:rowOff>47625</xdr:rowOff>
    </xdr:from>
    <xdr:to>
      <xdr:col>3</xdr:col>
      <xdr:colOff>3467100</xdr:colOff>
      <xdr:row>2</xdr:row>
      <xdr:rowOff>38100</xdr:rowOff>
    </xdr:to>
    <xdr:sp macro="[0]!Gotomenu" textlink="">
      <xdr:nvSpPr>
        <xdr:cNvPr id="2" name="Rounded Rectangle 1"/>
        <xdr:cNvSpPr/>
      </xdr:nvSpPr>
      <xdr:spPr>
        <a:xfrm>
          <a:off x="5267325" y="47625"/>
          <a:ext cx="2152650" cy="3524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IE" sz="1100"/>
            <a:t>Return</a:t>
          </a:r>
          <a:r>
            <a:rPr lang="en-IE" sz="1100" baseline="0"/>
            <a:t> to Menu</a:t>
          </a:r>
          <a:endParaRPr lang="en-I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image" Target="../media/image2.emf"/><Relationship Id="rId5" Type="http://schemas.openxmlformats.org/officeDocument/2006/relationships/package" Target="../embeddings/Microsoft_Word_Document1.docx"/><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41"/>
  <sheetViews>
    <sheetView showGridLines="0" showRowColHeaders="0" zoomScale="90" zoomScaleNormal="90" workbookViewId="0">
      <selection activeCell="B1048576" sqref="B1048576"/>
    </sheetView>
  </sheetViews>
  <sheetFormatPr defaultColWidth="0" defaultRowHeight="15" zeroHeight="1" x14ac:dyDescent="0.25"/>
  <cols>
    <col min="1" max="1" width="36" customWidth="1"/>
    <col min="2" max="2" width="98.28515625" customWidth="1"/>
    <col min="3" max="14" width="9.140625" customWidth="1"/>
    <col min="15" max="16384" width="9.140625" hidden="1"/>
  </cols>
  <sheetData>
    <row r="1" spans="2:2" x14ac:dyDescent="0.25"/>
    <row r="2" spans="2:2" x14ac:dyDescent="0.25"/>
    <row r="3" spans="2:2" x14ac:dyDescent="0.25"/>
    <row r="4" spans="2:2" x14ac:dyDescent="0.25"/>
    <row r="5" spans="2:2" x14ac:dyDescent="0.25"/>
    <row r="6" spans="2:2" x14ac:dyDescent="0.25"/>
    <row r="7" spans="2:2" x14ac:dyDescent="0.25"/>
    <row r="8" spans="2:2" x14ac:dyDescent="0.25">
      <c r="B8" s="112" t="s">
        <v>154</v>
      </c>
    </row>
    <row r="9" spans="2:2" x14ac:dyDescent="0.25">
      <c r="B9" s="112" t="s">
        <v>155</v>
      </c>
    </row>
    <row r="10" spans="2:2" x14ac:dyDescent="0.25">
      <c r="B10" s="112" t="s">
        <v>156</v>
      </c>
    </row>
    <row r="11" spans="2:2" x14ac:dyDescent="0.25">
      <c r="B11" s="111"/>
    </row>
    <row r="12" spans="2:2" x14ac:dyDescent="0.25">
      <c r="B12" s="112" t="s">
        <v>151</v>
      </c>
    </row>
    <row r="13" spans="2:2" x14ac:dyDescent="0.25">
      <c r="B13" s="112" t="s">
        <v>153</v>
      </c>
    </row>
    <row r="14" spans="2:2" x14ac:dyDescent="0.25">
      <c r="B14" s="112" t="s">
        <v>152</v>
      </c>
    </row>
    <row r="15" spans="2:2" x14ac:dyDescent="0.25">
      <c r="B15" s="112" t="s">
        <v>150</v>
      </c>
    </row>
    <row r="16" spans="2:2" x14ac:dyDescent="0.25">
      <c r="B16" s="112" t="s">
        <v>160</v>
      </c>
    </row>
    <row r="17" spans="2:2" x14ac:dyDescent="0.25">
      <c r="B17" s="112"/>
    </row>
    <row r="18" spans="2:2" x14ac:dyDescent="0.25">
      <c r="B18" s="112" t="s">
        <v>218</v>
      </c>
    </row>
    <row r="19" spans="2:2" x14ac:dyDescent="0.25"/>
    <row r="20" spans="2:2" x14ac:dyDescent="0.25"/>
    <row r="21" spans="2:2" x14ac:dyDescent="0.25"/>
    <row r="22" spans="2:2" x14ac:dyDescent="0.25"/>
    <row r="23" spans="2:2" x14ac:dyDescent="0.25"/>
    <row r="24" spans="2:2" x14ac:dyDescent="0.25"/>
    <row r="25" spans="2:2" x14ac:dyDescent="0.25"/>
    <row r="26" spans="2:2" x14ac:dyDescent="0.25"/>
    <row r="27" spans="2:2" x14ac:dyDescent="0.25"/>
    <row r="28" spans="2:2" x14ac:dyDescent="0.25"/>
    <row r="29" spans="2:2" x14ac:dyDescent="0.25"/>
    <row r="30" spans="2:2" x14ac:dyDescent="0.25"/>
    <row r="31" spans="2:2" x14ac:dyDescent="0.25"/>
    <row r="32" spans="2:2" x14ac:dyDescent="0.25"/>
    <row r="33" x14ac:dyDescent="0.25"/>
    <row r="34" x14ac:dyDescent="0.25"/>
    <row r="35" x14ac:dyDescent="0.25"/>
    <row r="36" x14ac:dyDescent="0.25"/>
    <row r="37" x14ac:dyDescent="0.25"/>
    <row r="38" x14ac:dyDescent="0.25"/>
    <row r="39" x14ac:dyDescent="0.25"/>
    <row r="40" x14ac:dyDescent="0.25"/>
    <row r="41" x14ac:dyDescent="0.25"/>
  </sheetData>
  <sheetProtection password="8AEE" sheet="1" objects="1" scenarios="1" selectLockedCells="1"/>
  <pageMargins left="0.70866141732283472" right="0.70866141732283472" top="0.74803149606299213" bottom="0.74803149606299213" header="0.31496062992125984" footer="0.31496062992125984"/>
  <pageSetup paperSize="9" scale="64"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D47"/>
  <sheetViews>
    <sheetView showGridLines="0" showRowColHeaders="0" workbookViewId="0">
      <selection activeCell="A16" sqref="A16"/>
    </sheetView>
  </sheetViews>
  <sheetFormatPr defaultColWidth="0" defaultRowHeight="12.75" zeroHeight="1" x14ac:dyDescent="0.2"/>
  <cols>
    <col min="1" max="1" width="28.140625" style="10" customWidth="1"/>
    <col min="2" max="2" width="70.85546875" style="10" customWidth="1"/>
    <col min="3" max="3" width="2.42578125" style="10" customWidth="1"/>
    <col min="4" max="4" width="1.7109375" style="10" customWidth="1"/>
    <col min="5" max="16384" width="9.140625" style="10" hidden="1"/>
  </cols>
  <sheetData>
    <row r="1" spans="1:4" ht="18" x14ac:dyDescent="0.25">
      <c r="A1" s="191"/>
      <c r="B1" s="191"/>
      <c r="C1" s="191"/>
      <c r="D1" s="191"/>
    </row>
    <row r="2" spans="1:4" ht="18" x14ac:dyDescent="0.25">
      <c r="A2" s="191"/>
      <c r="B2" s="191"/>
      <c r="C2" s="191"/>
      <c r="D2" s="191"/>
    </row>
    <row r="3" spans="1:4" s="9" customFormat="1" ht="52.5" customHeight="1" x14ac:dyDescent="0.25">
      <c r="A3" s="212" t="s">
        <v>212</v>
      </c>
      <c r="B3" s="212"/>
      <c r="C3" s="212"/>
      <c r="D3" s="212"/>
    </row>
    <row r="4" spans="1:4" s="9" customFormat="1" ht="18" x14ac:dyDescent="0.25">
      <c r="A4" s="191"/>
      <c r="B4" s="192"/>
      <c r="C4" s="192"/>
      <c r="D4" s="192"/>
    </row>
    <row r="5" spans="1:4" s="9" customFormat="1" x14ac:dyDescent="0.2">
      <c r="A5" s="193"/>
      <c r="B5" s="192"/>
      <c r="C5" s="192"/>
      <c r="D5" s="192"/>
    </row>
    <row r="6" spans="1:4" s="9" customFormat="1" x14ac:dyDescent="0.2">
      <c r="A6" s="193"/>
      <c r="B6" s="192"/>
      <c r="C6" s="192"/>
      <c r="D6" s="192"/>
    </row>
    <row r="7" spans="1:4" s="9" customFormat="1" x14ac:dyDescent="0.2">
      <c r="A7" s="194"/>
      <c r="B7" s="192"/>
      <c r="C7" s="192"/>
      <c r="D7" s="192"/>
    </row>
    <row r="8" spans="1:4" s="9" customFormat="1" x14ac:dyDescent="0.2">
      <c r="A8" s="194"/>
      <c r="B8" s="192"/>
      <c r="C8" s="192"/>
      <c r="D8" s="192"/>
    </row>
    <row r="9" spans="1:4" s="9" customFormat="1" x14ac:dyDescent="0.2">
      <c r="A9" s="194"/>
      <c r="B9" s="192"/>
      <c r="C9" s="192"/>
      <c r="D9" s="192"/>
    </row>
    <row r="10" spans="1:4" s="9" customFormat="1" x14ac:dyDescent="0.2">
      <c r="A10" s="194"/>
      <c r="B10" s="192"/>
      <c r="C10" s="192"/>
      <c r="D10" s="192"/>
    </row>
    <row r="11" spans="1:4" x14ac:dyDescent="0.2">
      <c r="A11" s="194"/>
      <c r="B11" s="67"/>
      <c r="C11" s="67"/>
      <c r="D11" s="67"/>
    </row>
    <row r="12" spans="1:4" x14ac:dyDescent="0.2">
      <c r="A12" s="194"/>
      <c r="B12" s="67"/>
      <c r="C12" s="67"/>
      <c r="D12" s="67"/>
    </row>
    <row r="13" spans="1:4" x14ac:dyDescent="0.2">
      <c r="A13" s="194"/>
      <c r="B13" s="67"/>
      <c r="C13" s="67"/>
      <c r="D13" s="67"/>
    </row>
    <row r="14" spans="1:4" x14ac:dyDescent="0.2">
      <c r="A14" s="194"/>
      <c r="B14" s="67"/>
      <c r="C14" s="67"/>
      <c r="D14" s="67"/>
    </row>
    <row r="15" spans="1:4" x14ac:dyDescent="0.2">
      <c r="A15" s="194"/>
      <c r="B15" s="67"/>
      <c r="C15" s="67"/>
      <c r="D15" s="67"/>
    </row>
    <row r="16" spans="1:4" x14ac:dyDescent="0.2">
      <c r="A16" s="194"/>
      <c r="B16" s="67"/>
      <c r="C16" s="67"/>
      <c r="D16" s="67"/>
    </row>
    <row r="17" spans="1:4" x14ac:dyDescent="0.2">
      <c r="A17" s="194"/>
      <c r="B17" s="67"/>
      <c r="C17" s="67"/>
      <c r="D17" s="67"/>
    </row>
    <row r="18" spans="1:4" x14ac:dyDescent="0.2">
      <c r="A18" s="194"/>
      <c r="B18" s="67"/>
      <c r="C18" s="67"/>
      <c r="D18" s="67"/>
    </row>
    <row r="19" spans="1:4" x14ac:dyDescent="0.2">
      <c r="A19" s="194"/>
      <c r="B19" s="67"/>
      <c r="C19" s="67"/>
      <c r="D19" s="67"/>
    </row>
    <row r="20" spans="1:4" x14ac:dyDescent="0.2">
      <c r="A20" s="194"/>
      <c r="B20" s="67"/>
      <c r="C20" s="67"/>
      <c r="D20" s="67"/>
    </row>
    <row r="21" spans="1:4" x14ac:dyDescent="0.2">
      <c r="A21" s="67"/>
      <c r="B21" s="67"/>
      <c r="C21" s="67"/>
      <c r="D21" s="67"/>
    </row>
    <row r="22" spans="1:4" x14ac:dyDescent="0.2">
      <c r="A22" s="67"/>
      <c r="B22" s="67"/>
      <c r="C22" s="67"/>
      <c r="D22" s="67"/>
    </row>
    <row r="23" spans="1:4" x14ac:dyDescent="0.2">
      <c r="A23" s="67"/>
      <c r="B23" s="67"/>
      <c r="C23" s="67"/>
      <c r="D23" s="67"/>
    </row>
    <row r="24" spans="1:4" x14ac:dyDescent="0.2">
      <c r="A24" s="67"/>
      <c r="B24" s="67"/>
      <c r="C24" s="67"/>
      <c r="D24" s="67"/>
    </row>
    <row r="25" spans="1:4" x14ac:dyDescent="0.2">
      <c r="A25" s="67"/>
      <c r="B25" s="67"/>
      <c r="C25" s="67"/>
      <c r="D25" s="67"/>
    </row>
    <row r="26" spans="1:4" x14ac:dyDescent="0.2">
      <c r="A26" s="67"/>
      <c r="B26" s="67"/>
      <c r="C26" s="67"/>
      <c r="D26" s="67"/>
    </row>
    <row r="27" spans="1:4" x14ac:dyDescent="0.2">
      <c r="A27" s="67"/>
      <c r="B27" s="67"/>
      <c r="C27" s="67"/>
      <c r="D27" s="67"/>
    </row>
    <row r="28" spans="1:4" x14ac:dyDescent="0.2">
      <c r="A28" s="67"/>
      <c r="B28" s="67"/>
      <c r="C28" s="67"/>
      <c r="D28" s="67"/>
    </row>
    <row r="29" spans="1:4" x14ac:dyDescent="0.2">
      <c r="A29" s="67"/>
      <c r="B29" s="67"/>
      <c r="C29" s="67"/>
      <c r="D29" s="67"/>
    </row>
    <row r="30" spans="1:4" x14ac:dyDescent="0.2">
      <c r="A30" s="67"/>
      <c r="B30" s="67"/>
      <c r="C30" s="67"/>
      <c r="D30" s="67"/>
    </row>
    <row r="31" spans="1:4" x14ac:dyDescent="0.2">
      <c r="A31" s="67"/>
      <c r="B31" s="67"/>
      <c r="C31" s="67"/>
      <c r="D31" s="67"/>
    </row>
    <row r="32" spans="1:4" x14ac:dyDescent="0.2">
      <c r="A32" s="67"/>
      <c r="B32" s="67"/>
      <c r="C32" s="67"/>
      <c r="D32" s="67"/>
    </row>
    <row r="33" spans="1:4" x14ac:dyDescent="0.2">
      <c r="A33" s="67"/>
      <c r="B33" s="67"/>
      <c r="C33" s="67"/>
      <c r="D33" s="67"/>
    </row>
    <row r="34" spans="1:4" x14ac:dyDescent="0.2">
      <c r="A34" s="67"/>
      <c r="B34" s="67"/>
      <c r="C34" s="67"/>
      <c r="D34" s="67"/>
    </row>
    <row r="35" spans="1:4" x14ac:dyDescent="0.2">
      <c r="A35" s="67"/>
      <c r="B35" s="67"/>
      <c r="C35" s="67"/>
      <c r="D35" s="67"/>
    </row>
    <row r="36" spans="1:4" x14ac:dyDescent="0.2">
      <c r="A36" s="67"/>
      <c r="B36" s="67"/>
      <c r="C36" s="67"/>
      <c r="D36" s="67"/>
    </row>
    <row r="37" spans="1:4" x14ac:dyDescent="0.2">
      <c r="A37" s="67"/>
      <c r="B37" s="67"/>
      <c r="C37" s="67"/>
      <c r="D37" s="67"/>
    </row>
    <row r="38" spans="1:4" x14ac:dyDescent="0.2">
      <c r="A38" s="67"/>
      <c r="B38" s="67"/>
      <c r="C38" s="67"/>
      <c r="D38" s="67"/>
    </row>
    <row r="39" spans="1:4" x14ac:dyDescent="0.2">
      <c r="A39" s="67"/>
      <c r="B39" s="67"/>
      <c r="C39" s="67"/>
      <c r="D39" s="67"/>
    </row>
    <row r="40" spans="1:4" hidden="1" x14ac:dyDescent="0.2">
      <c r="A40" s="11"/>
      <c r="B40" s="11"/>
      <c r="C40" s="11"/>
      <c r="D40" s="11"/>
    </row>
    <row r="41" spans="1:4" hidden="1" x14ac:dyDescent="0.2">
      <c r="A41" s="11"/>
      <c r="B41" s="11"/>
      <c r="C41" s="11"/>
      <c r="D41" s="11"/>
    </row>
    <row r="42" spans="1:4" hidden="1" x14ac:dyDescent="0.2">
      <c r="A42" s="11"/>
      <c r="B42" s="11"/>
      <c r="C42" s="11"/>
      <c r="D42" s="11"/>
    </row>
    <row r="43" spans="1:4" hidden="1" x14ac:dyDescent="0.2">
      <c r="A43" s="11"/>
      <c r="B43" s="11"/>
      <c r="C43" s="11"/>
      <c r="D43" s="11"/>
    </row>
    <row r="44" spans="1:4" hidden="1" x14ac:dyDescent="0.2">
      <c r="A44" s="11"/>
      <c r="B44" s="11"/>
      <c r="C44" s="11"/>
      <c r="D44" s="11"/>
    </row>
    <row r="45" spans="1:4" hidden="1" x14ac:dyDescent="0.2">
      <c r="A45" s="11"/>
      <c r="B45" s="11"/>
      <c r="C45" s="11"/>
      <c r="D45" s="11"/>
    </row>
    <row r="46" spans="1:4" hidden="1" x14ac:dyDescent="0.2">
      <c r="A46" s="11"/>
      <c r="B46" s="11"/>
      <c r="C46" s="11"/>
      <c r="D46" s="11"/>
    </row>
    <row r="47" spans="1:4" hidden="1" x14ac:dyDescent="0.2">
      <c r="A47" s="11"/>
      <c r="B47" s="11"/>
      <c r="C47" s="11"/>
      <c r="D47" s="11"/>
    </row>
  </sheetData>
  <sheetProtection password="8AEE" sheet="1" objects="1" scenarios="1" selectLockedCells="1"/>
  <mergeCells count="1">
    <mergeCell ref="A3:D3"/>
  </mergeCells>
  <pageMargins left="0.82677165354330717" right="0.51181102362204722" top="1.7322834645669292" bottom="0.55118110236220474" header="0.31496062992125984" footer="0.31496062992125984"/>
  <pageSetup paperSize="9" scale="85" orientation="portrait" verticalDpi="0" r:id="rId1"/>
  <headerFooter scaleWithDoc="0">
    <oddHeader>&amp;R&amp;G</oddHeader>
  </headerFooter>
  <drawing r:id="rId2"/>
  <legacyDrawing r:id="rId3"/>
  <legacyDrawingHF r:id="rId4"/>
  <oleObjects>
    <mc:AlternateContent xmlns:mc="http://schemas.openxmlformats.org/markup-compatibility/2006">
      <mc:Choice Requires="x14">
        <oleObject progId="Word.Document.12" shapeId="1027" r:id="rId5">
          <objectPr locked="0" defaultSize="0" r:id="rId6">
            <anchor moveWithCells="1">
              <from>
                <xdr:col>0</xdr:col>
                <xdr:colOff>371475</xdr:colOff>
                <xdr:row>4</xdr:row>
                <xdr:rowOff>95250</xdr:rowOff>
              </from>
              <to>
                <xdr:col>1</xdr:col>
                <xdr:colOff>4400550</xdr:colOff>
                <xdr:row>37</xdr:row>
                <xdr:rowOff>142875</xdr:rowOff>
              </to>
            </anchor>
          </objectPr>
        </oleObject>
      </mc:Choice>
      <mc:Fallback>
        <oleObject progId="Word.Document.12" shapeId="1027" r:id="rId5"/>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29"/>
  <sheetViews>
    <sheetView showGridLines="0" showRowColHeaders="0" zoomScaleNormal="100" workbookViewId="0">
      <selection activeCell="A92" sqref="A92"/>
    </sheetView>
  </sheetViews>
  <sheetFormatPr defaultColWidth="0" defaultRowHeight="12.75" zeroHeight="1" x14ac:dyDescent="0.2"/>
  <cols>
    <col min="1" max="1" width="129.7109375" style="10" customWidth="1"/>
    <col min="2" max="2" width="0" style="10" hidden="1" customWidth="1"/>
    <col min="3" max="16384" width="9.140625" style="10" hidden="1"/>
  </cols>
  <sheetData>
    <row r="1" spans="1:1" x14ac:dyDescent="0.2">
      <c r="A1" s="11"/>
    </row>
    <row r="2" spans="1:1" x14ac:dyDescent="0.2">
      <c r="A2" s="11"/>
    </row>
    <row r="3" spans="1:1" x14ac:dyDescent="0.2">
      <c r="A3" s="11"/>
    </row>
    <row r="4" spans="1:1" ht="14.25" x14ac:dyDescent="0.2">
      <c r="A4" s="13"/>
    </row>
    <row r="5" spans="1:1" ht="36" x14ac:dyDescent="0.25">
      <c r="A5" s="195" t="s">
        <v>41</v>
      </c>
    </row>
    <row r="6" spans="1:1" x14ac:dyDescent="0.2">
      <c r="A6" s="196"/>
    </row>
    <row r="7" spans="1:1" ht="15" x14ac:dyDescent="0.2">
      <c r="A7" s="197" t="s">
        <v>38</v>
      </c>
    </row>
    <row r="8" spans="1:1" x14ac:dyDescent="0.2">
      <c r="A8" s="198"/>
    </row>
    <row r="9" spans="1:1" x14ac:dyDescent="0.2">
      <c r="A9" s="198"/>
    </row>
    <row r="10" spans="1:1" x14ac:dyDescent="0.2">
      <c r="A10" s="199" t="s">
        <v>161</v>
      </c>
    </row>
    <row r="11" spans="1:1" x14ac:dyDescent="0.2">
      <c r="A11" s="198" t="s">
        <v>34</v>
      </c>
    </row>
    <row r="12" spans="1:1" ht="25.5" x14ac:dyDescent="0.2">
      <c r="A12" s="198" t="s">
        <v>162</v>
      </c>
    </row>
    <row r="13" spans="1:1" ht="25.5" x14ac:dyDescent="0.2">
      <c r="A13" s="198" t="s">
        <v>163</v>
      </c>
    </row>
    <row r="14" spans="1:1" ht="25.5" x14ac:dyDescent="0.2">
      <c r="A14" s="198" t="s">
        <v>164</v>
      </c>
    </row>
    <row r="15" spans="1:1" ht="38.25" x14ac:dyDescent="0.2">
      <c r="A15" s="198" t="s">
        <v>165</v>
      </c>
    </row>
    <row r="16" spans="1:1" x14ac:dyDescent="0.2">
      <c r="A16" s="198" t="s">
        <v>166</v>
      </c>
    </row>
    <row r="17" spans="1:1" x14ac:dyDescent="0.2">
      <c r="A17" s="198" t="s">
        <v>167</v>
      </c>
    </row>
    <row r="18" spans="1:1" ht="25.5" x14ac:dyDescent="0.2">
      <c r="A18" s="198" t="s">
        <v>168</v>
      </c>
    </row>
    <row r="19" spans="1:1" x14ac:dyDescent="0.2">
      <c r="A19" s="198"/>
    </row>
    <row r="20" spans="1:1" x14ac:dyDescent="0.2">
      <c r="A20" s="199" t="s">
        <v>169</v>
      </c>
    </row>
    <row r="21" spans="1:1" ht="63.75" x14ac:dyDescent="0.2">
      <c r="A21" s="198" t="s">
        <v>170</v>
      </c>
    </row>
    <row r="22" spans="1:1" x14ac:dyDescent="0.2">
      <c r="A22" s="198"/>
    </row>
    <row r="23" spans="1:1" x14ac:dyDescent="0.2">
      <c r="A23" s="199" t="s">
        <v>171</v>
      </c>
    </row>
    <row r="24" spans="1:1" x14ac:dyDescent="0.2">
      <c r="A24" s="198" t="s">
        <v>71</v>
      </c>
    </row>
    <row r="25" spans="1:1" x14ac:dyDescent="0.2">
      <c r="A25" s="198" t="s">
        <v>67</v>
      </c>
    </row>
    <row r="26" spans="1:1" ht="25.5" x14ac:dyDescent="0.2">
      <c r="A26" s="198" t="s">
        <v>172</v>
      </c>
    </row>
    <row r="27" spans="1:1" x14ac:dyDescent="0.2">
      <c r="A27" s="198"/>
    </row>
    <row r="28" spans="1:1" ht="25.5" x14ac:dyDescent="0.2">
      <c r="A28" s="198" t="s">
        <v>75</v>
      </c>
    </row>
    <row r="29" spans="1:1" x14ac:dyDescent="0.2">
      <c r="A29" s="198"/>
    </row>
    <row r="30" spans="1:1" x14ac:dyDescent="0.2">
      <c r="A30" s="199" t="s">
        <v>173</v>
      </c>
    </row>
    <row r="31" spans="1:1" x14ac:dyDescent="0.2">
      <c r="A31" s="198" t="s">
        <v>143</v>
      </c>
    </row>
    <row r="32" spans="1:1" ht="38.25" x14ac:dyDescent="0.2">
      <c r="A32" s="198" t="s">
        <v>174</v>
      </c>
    </row>
    <row r="33" spans="1:1" ht="13.5" customHeight="1" x14ac:dyDescent="0.2">
      <c r="A33" s="198" t="s">
        <v>175</v>
      </c>
    </row>
    <row r="34" spans="1:1" x14ac:dyDescent="0.2">
      <c r="A34" s="198" t="s">
        <v>176</v>
      </c>
    </row>
    <row r="35" spans="1:1" x14ac:dyDescent="0.2">
      <c r="A35" s="198" t="s">
        <v>177</v>
      </c>
    </row>
    <row r="36" spans="1:1" x14ac:dyDescent="0.2">
      <c r="A36" s="198"/>
    </row>
    <row r="37" spans="1:1" x14ac:dyDescent="0.2">
      <c r="A37" s="199" t="s">
        <v>178</v>
      </c>
    </row>
    <row r="38" spans="1:1" x14ac:dyDescent="0.2">
      <c r="A38" s="198" t="s">
        <v>144</v>
      </c>
    </row>
    <row r="39" spans="1:1" ht="25.5" x14ac:dyDescent="0.2">
      <c r="A39" s="198" t="s">
        <v>179</v>
      </c>
    </row>
    <row r="40" spans="1:1" x14ac:dyDescent="0.2">
      <c r="A40" s="198" t="s">
        <v>180</v>
      </c>
    </row>
    <row r="41" spans="1:1" x14ac:dyDescent="0.2">
      <c r="A41" s="198" t="s">
        <v>181</v>
      </c>
    </row>
    <row r="42" spans="1:1" x14ac:dyDescent="0.2">
      <c r="A42" s="198"/>
    </row>
    <row r="43" spans="1:1" x14ac:dyDescent="0.2">
      <c r="A43" s="199" t="s">
        <v>182</v>
      </c>
    </row>
    <row r="44" spans="1:1" ht="25.5" x14ac:dyDescent="0.2">
      <c r="A44" s="198" t="s">
        <v>78</v>
      </c>
    </row>
    <row r="45" spans="1:1" x14ac:dyDescent="0.2">
      <c r="A45" s="198"/>
    </row>
    <row r="46" spans="1:1" x14ac:dyDescent="0.2">
      <c r="A46" s="198" t="s">
        <v>76</v>
      </c>
    </row>
    <row r="47" spans="1:1" x14ac:dyDescent="0.2">
      <c r="A47" s="198"/>
    </row>
    <row r="48" spans="1:1" x14ac:dyDescent="0.2">
      <c r="A48" s="198" t="s">
        <v>77</v>
      </c>
    </row>
    <row r="49" spans="1:1" x14ac:dyDescent="0.2">
      <c r="A49" s="198"/>
    </row>
    <row r="50" spans="1:1" x14ac:dyDescent="0.2">
      <c r="A50" s="199" t="s">
        <v>183</v>
      </c>
    </row>
    <row r="51" spans="1:1" x14ac:dyDescent="0.2">
      <c r="A51" s="198" t="s">
        <v>114</v>
      </c>
    </row>
    <row r="52" spans="1:1" ht="25.5" x14ac:dyDescent="0.2">
      <c r="A52" s="200" t="s">
        <v>184</v>
      </c>
    </row>
    <row r="53" spans="1:1" x14ac:dyDescent="0.2">
      <c r="A53" s="200" t="s">
        <v>185</v>
      </c>
    </row>
    <row r="54" spans="1:1" x14ac:dyDescent="0.2">
      <c r="A54" s="200" t="s">
        <v>186</v>
      </c>
    </row>
    <row r="55" spans="1:1" x14ac:dyDescent="0.2">
      <c r="A55" s="198"/>
    </row>
    <row r="56" spans="1:1" x14ac:dyDescent="0.2">
      <c r="A56" s="199" t="s">
        <v>187</v>
      </c>
    </row>
    <row r="57" spans="1:1" x14ac:dyDescent="0.2">
      <c r="A57" s="198" t="s">
        <v>188</v>
      </c>
    </row>
    <row r="58" spans="1:1" x14ac:dyDescent="0.2">
      <c r="A58" s="198"/>
    </row>
    <row r="59" spans="1:1" x14ac:dyDescent="0.2">
      <c r="A59" s="199" t="s">
        <v>189</v>
      </c>
    </row>
    <row r="60" spans="1:1" x14ac:dyDescent="0.2">
      <c r="A60" s="198" t="s">
        <v>206</v>
      </c>
    </row>
    <row r="61" spans="1:1" x14ac:dyDescent="0.2">
      <c r="A61" s="198"/>
    </row>
    <row r="62" spans="1:1" x14ac:dyDescent="0.2">
      <c r="A62" s="199" t="s">
        <v>190</v>
      </c>
    </row>
    <row r="63" spans="1:1" ht="25.5" x14ac:dyDescent="0.2">
      <c r="A63" s="198" t="s">
        <v>191</v>
      </c>
    </row>
    <row r="64" spans="1:1" x14ac:dyDescent="0.2">
      <c r="A64" s="198"/>
    </row>
    <row r="65" spans="1:1" x14ac:dyDescent="0.2">
      <c r="A65" s="199" t="s">
        <v>192</v>
      </c>
    </row>
    <row r="66" spans="1:1" ht="38.25" x14ac:dyDescent="0.2">
      <c r="A66" s="198" t="s">
        <v>193</v>
      </c>
    </row>
    <row r="67" spans="1:1" x14ac:dyDescent="0.2">
      <c r="A67" s="198"/>
    </row>
    <row r="68" spans="1:1" x14ac:dyDescent="0.2">
      <c r="A68" s="199" t="s">
        <v>194</v>
      </c>
    </row>
    <row r="69" spans="1:1" ht="25.5" x14ac:dyDescent="0.2">
      <c r="A69" s="198" t="s">
        <v>195</v>
      </c>
    </row>
    <row r="70" spans="1:1" x14ac:dyDescent="0.2">
      <c r="A70" s="198"/>
    </row>
    <row r="71" spans="1:1" x14ac:dyDescent="0.2">
      <c r="A71" s="199" t="s">
        <v>196</v>
      </c>
    </row>
    <row r="72" spans="1:1" ht="25.5" x14ac:dyDescent="0.2">
      <c r="A72" s="198" t="s">
        <v>197</v>
      </c>
    </row>
    <row r="73" spans="1:1" x14ac:dyDescent="0.2">
      <c r="A73" s="198"/>
    </row>
    <row r="74" spans="1:1" x14ac:dyDescent="0.2">
      <c r="A74" s="198" t="s">
        <v>198</v>
      </c>
    </row>
    <row r="75" spans="1:1" x14ac:dyDescent="0.2">
      <c r="A75" s="198"/>
    </row>
    <row r="76" spans="1:1" x14ac:dyDescent="0.2">
      <c r="A76" s="198" t="s">
        <v>121</v>
      </c>
    </row>
    <row r="77" spans="1:1" x14ac:dyDescent="0.2">
      <c r="A77" s="198" t="s">
        <v>123</v>
      </c>
    </row>
    <row r="78" spans="1:1" x14ac:dyDescent="0.2">
      <c r="A78" s="198" t="s">
        <v>124</v>
      </c>
    </row>
    <row r="79" spans="1:1" x14ac:dyDescent="0.2">
      <c r="A79" s="198" t="s">
        <v>125</v>
      </c>
    </row>
    <row r="80" spans="1:1" x14ac:dyDescent="0.2">
      <c r="A80" s="198" t="s">
        <v>122</v>
      </c>
    </row>
    <row r="81" spans="1:1" x14ac:dyDescent="0.2">
      <c r="A81" s="198"/>
    </row>
    <row r="82" spans="1:1" x14ac:dyDescent="0.2">
      <c r="A82" s="199" t="s">
        <v>199</v>
      </c>
    </row>
    <row r="83" spans="1:1" ht="63.75" x14ac:dyDescent="0.2">
      <c r="A83" s="198" t="s">
        <v>217</v>
      </c>
    </row>
    <row r="84" spans="1:1" x14ac:dyDescent="0.2">
      <c r="A84" s="198"/>
    </row>
    <row r="85" spans="1:1" x14ac:dyDescent="0.2">
      <c r="A85" s="199" t="s">
        <v>200</v>
      </c>
    </row>
    <row r="86" spans="1:1" x14ac:dyDescent="0.2">
      <c r="A86" s="198" t="s">
        <v>201</v>
      </c>
    </row>
    <row r="87" spans="1:1" x14ac:dyDescent="0.2">
      <c r="A87" s="198"/>
    </row>
    <row r="88" spans="1:1" x14ac:dyDescent="0.2">
      <c r="A88" s="199" t="s">
        <v>202</v>
      </c>
    </row>
    <row r="89" spans="1:1" ht="12.75" customHeight="1" x14ac:dyDescent="0.2">
      <c r="A89" s="198" t="s">
        <v>203</v>
      </c>
    </row>
    <row r="90" spans="1:1" ht="12.75" customHeight="1" x14ac:dyDescent="0.25">
      <c r="A90" s="12"/>
    </row>
    <row r="91" spans="1:1" ht="14.25" x14ac:dyDescent="0.2">
      <c r="A91" s="13"/>
    </row>
    <row r="92" spans="1:1" ht="14.25" x14ac:dyDescent="0.2">
      <c r="A92" s="13"/>
    </row>
    <row r="93" spans="1:1" hidden="1" x14ac:dyDescent="0.2"/>
    <row r="94" spans="1:1" hidden="1" x14ac:dyDescent="0.2"/>
    <row r="95" spans="1:1" hidden="1" x14ac:dyDescent="0.2"/>
    <row r="96" spans="1:1"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sheetData>
  <sheetProtection password="8AEE" sheet="1" objects="1" scenarios="1" selectLockedCells="1"/>
  <pageMargins left="0.70866141732283472" right="0.70866141732283472" top="1.1417322834645669" bottom="0.9055118110236221" header="0.31496062992125984" footer="0.31496062992125984"/>
  <pageSetup paperSize="9" scale="68" fitToHeight="2" orientation="portrait" verticalDpi="0" r:id="rId1"/>
  <headerFooter scaleWithDoc="0">
    <oddHeader>&amp;R&amp;G</oddHeader>
  </headerFooter>
  <rowBreaks count="1" manualBreakCount="1">
    <brk id="64"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32"/>
  <sheetViews>
    <sheetView showGridLines="0" showRowColHeaders="0" workbookViewId="0">
      <selection activeCell="C8" sqref="C8"/>
    </sheetView>
  </sheetViews>
  <sheetFormatPr defaultColWidth="0" defaultRowHeight="12" zeroHeight="1" x14ac:dyDescent="0.2"/>
  <cols>
    <col min="1" max="1" width="5.28515625" style="107" customWidth="1"/>
    <col min="2" max="2" width="111.85546875" style="102" customWidth="1"/>
    <col min="3" max="3" width="23.140625" style="107" customWidth="1"/>
    <col min="4" max="4" width="47.5703125" style="102" customWidth="1"/>
    <col min="5" max="5" width="1.42578125" style="102" customWidth="1"/>
    <col min="6" max="16384" width="9.140625" style="102" hidden="1"/>
  </cols>
  <sheetData>
    <row r="1" spans="1:5" x14ac:dyDescent="0.2">
      <c r="A1" s="62"/>
      <c r="B1" s="21"/>
      <c r="C1" s="62"/>
      <c r="D1" s="21"/>
      <c r="E1" s="21"/>
    </row>
    <row r="2" spans="1:5" x14ac:dyDescent="0.2">
      <c r="A2" s="62"/>
      <c r="B2" s="21"/>
      <c r="C2" s="62"/>
      <c r="D2" s="21"/>
      <c r="E2" s="21"/>
    </row>
    <row r="3" spans="1:5" x14ac:dyDescent="0.2">
      <c r="A3" s="62"/>
      <c r="B3" s="21"/>
      <c r="C3" s="62"/>
      <c r="D3" s="21"/>
      <c r="E3" s="21"/>
    </row>
    <row r="4" spans="1:5" ht="18" x14ac:dyDescent="0.25">
      <c r="A4" s="59" t="s">
        <v>138</v>
      </c>
      <c r="B4" s="21"/>
      <c r="C4" s="101"/>
      <c r="D4" s="21"/>
      <c r="E4" s="21"/>
    </row>
    <row r="5" spans="1:5" s="103" customFormat="1" ht="14.25" x14ac:dyDescent="0.2">
      <c r="A5" s="60"/>
      <c r="B5" s="61"/>
      <c r="C5" s="60"/>
      <c r="D5" s="61"/>
      <c r="E5" s="61"/>
    </row>
    <row r="6" spans="1:5" s="103" customFormat="1" ht="15" x14ac:dyDescent="0.2">
      <c r="A6" s="187"/>
      <c r="B6" s="186"/>
      <c r="C6" s="60"/>
      <c r="D6" s="61"/>
      <c r="E6" s="61"/>
    </row>
    <row r="7" spans="1:5" ht="12.75" thickBot="1" x14ac:dyDescent="0.25">
      <c r="A7" s="62"/>
      <c r="B7" s="21"/>
      <c r="C7" s="62"/>
      <c r="D7" s="21"/>
      <c r="E7" s="21"/>
    </row>
    <row r="8" spans="1:5" s="189" customFormat="1" ht="18" customHeight="1" thickBot="1" x14ac:dyDescent="0.25">
      <c r="A8" s="63">
        <v>1</v>
      </c>
      <c r="B8" s="64" t="s">
        <v>32</v>
      </c>
      <c r="C8" s="70"/>
      <c r="D8" s="188"/>
      <c r="E8" s="188"/>
    </row>
    <row r="9" spans="1:5" s="189" customFormat="1" ht="18" customHeight="1" thickBot="1" x14ac:dyDescent="0.25">
      <c r="A9" s="63">
        <f>1+A8</f>
        <v>2</v>
      </c>
      <c r="B9" s="64" t="s">
        <v>33</v>
      </c>
      <c r="C9" s="116"/>
      <c r="D9" s="188"/>
      <c r="E9" s="188"/>
    </row>
    <row r="10" spans="1:5" s="189" customFormat="1" ht="18" customHeight="1" thickBot="1" x14ac:dyDescent="0.25">
      <c r="A10" s="63">
        <f>1+A9</f>
        <v>3</v>
      </c>
      <c r="B10" s="64" t="s">
        <v>31</v>
      </c>
      <c r="C10" s="71"/>
      <c r="D10" s="188"/>
      <c r="E10" s="188"/>
    </row>
    <row r="11" spans="1:5" s="189" customFormat="1" ht="18" customHeight="1" thickBot="1" x14ac:dyDescent="0.25">
      <c r="A11" s="63">
        <f t="shared" ref="A11:A15" si="0">1+A10</f>
        <v>4</v>
      </c>
      <c r="B11" s="64" t="s">
        <v>83</v>
      </c>
      <c r="C11" s="70"/>
      <c r="D11" s="188"/>
      <c r="E11" s="188"/>
    </row>
    <row r="12" spans="1:5" s="189" customFormat="1" ht="18" customHeight="1" thickBot="1" x14ac:dyDescent="0.25">
      <c r="A12" s="63">
        <f t="shared" si="0"/>
        <v>5</v>
      </c>
      <c r="B12" s="64" t="s">
        <v>115</v>
      </c>
      <c r="C12" s="72"/>
      <c r="D12" s="190" t="s">
        <v>118</v>
      </c>
      <c r="E12" s="188"/>
    </row>
    <row r="13" spans="1:5" s="189" customFormat="1" ht="18" customHeight="1" thickBot="1" x14ac:dyDescent="0.25">
      <c r="A13" s="63">
        <f t="shared" si="0"/>
        <v>6</v>
      </c>
      <c r="B13" s="65" t="s">
        <v>116</v>
      </c>
      <c r="C13" s="72"/>
      <c r="D13" s="190" t="s">
        <v>118</v>
      </c>
      <c r="E13" s="188"/>
    </row>
    <row r="14" spans="1:5" s="189" customFormat="1" ht="18" customHeight="1" thickBot="1" x14ac:dyDescent="0.25">
      <c r="A14" s="63">
        <f t="shared" si="0"/>
        <v>7</v>
      </c>
      <c r="B14" s="66" t="s">
        <v>117</v>
      </c>
      <c r="C14" s="72"/>
      <c r="D14" s="190" t="s">
        <v>118</v>
      </c>
      <c r="E14" s="188"/>
    </row>
    <row r="15" spans="1:5" s="189" customFormat="1" ht="18" customHeight="1" thickBot="1" x14ac:dyDescent="0.25">
      <c r="A15" s="63">
        <f t="shared" si="0"/>
        <v>8</v>
      </c>
      <c r="B15" s="66" t="s">
        <v>129</v>
      </c>
      <c r="C15" s="72"/>
      <c r="D15" s="190" t="s">
        <v>145</v>
      </c>
      <c r="E15" s="188"/>
    </row>
    <row r="16" spans="1:5" s="189" customFormat="1" ht="18" customHeight="1" x14ac:dyDescent="0.2">
      <c r="A16" s="63"/>
      <c r="B16" s="66"/>
      <c r="C16" s="68" t="str">
        <f>IF(C12="","",IF(C15&lt;&gt;"","","Error - Total Constructed Capacity must be Input"))</f>
        <v/>
      </c>
      <c r="D16" s="190"/>
      <c r="E16" s="188"/>
    </row>
    <row r="17" spans="1:5" s="189" customFormat="1" ht="18" customHeight="1" thickBot="1" x14ac:dyDescent="0.25">
      <c r="A17" s="63"/>
      <c r="B17" s="66"/>
      <c r="C17" s="68" t="str">
        <f>IFERROR(IF(C15&gt;'5. Section 53A Analysis'!C28,"Error - Total Constructed Disposal Capacity Exceeds Total Disposal Capacity",""),"")</f>
        <v/>
      </c>
      <c r="D17" s="66"/>
      <c r="E17" s="188"/>
    </row>
    <row r="18" spans="1:5" s="189" customFormat="1" ht="18" customHeight="1" thickBot="1" x14ac:dyDescent="0.25">
      <c r="A18" s="63">
        <f>A15+1</f>
        <v>9</v>
      </c>
      <c r="B18" s="64" t="s">
        <v>55</v>
      </c>
      <c r="C18" s="73"/>
      <c r="D18" s="188"/>
      <c r="E18" s="188"/>
    </row>
    <row r="19" spans="1:5" s="189" customFormat="1" ht="28.5" customHeight="1" thickBot="1" x14ac:dyDescent="0.25">
      <c r="A19" s="63">
        <f>A18+1</f>
        <v>10</v>
      </c>
      <c r="B19" s="65" t="s">
        <v>139</v>
      </c>
      <c r="C19" s="213"/>
      <c r="D19" s="214"/>
      <c r="E19" s="188"/>
    </row>
    <row r="20" spans="1:5" s="189" customFormat="1" ht="18" customHeight="1" x14ac:dyDescent="0.2">
      <c r="A20" s="63"/>
      <c r="B20" s="65"/>
      <c r="C20" s="117"/>
      <c r="D20" s="117"/>
      <c r="E20" s="188"/>
    </row>
    <row r="21" spans="1:5" s="189" customFormat="1" ht="18" customHeight="1" thickBot="1" x14ac:dyDescent="0.25">
      <c r="A21" s="63"/>
      <c r="B21" s="66"/>
      <c r="C21" s="69"/>
      <c r="D21" s="188"/>
      <c r="E21" s="188"/>
    </row>
    <row r="22" spans="1:5" s="189" customFormat="1" ht="18" customHeight="1" thickBot="1" x14ac:dyDescent="0.25">
      <c r="A22" s="63">
        <f>A19+1</f>
        <v>11</v>
      </c>
      <c r="B22" s="65" t="s">
        <v>43</v>
      </c>
      <c r="C22" s="70"/>
      <c r="D22" s="188"/>
      <c r="E22" s="188"/>
    </row>
    <row r="23" spans="1:5" s="189" customFormat="1" ht="18" customHeight="1" thickBot="1" x14ac:dyDescent="0.25">
      <c r="A23" s="63">
        <f>A22+1</f>
        <v>12</v>
      </c>
      <c r="B23" s="65" t="s">
        <v>130</v>
      </c>
      <c r="C23" s="213"/>
      <c r="D23" s="214"/>
      <c r="E23" s="188"/>
    </row>
    <row r="24" spans="1:5" s="189" customFormat="1" ht="18" customHeight="1" thickBot="1" x14ac:dyDescent="0.25">
      <c r="A24" s="63">
        <f>A23+1</f>
        <v>13</v>
      </c>
      <c r="B24" s="64" t="s">
        <v>131</v>
      </c>
      <c r="C24" s="70"/>
      <c r="D24" s="188"/>
      <c r="E24" s="188"/>
    </row>
    <row r="25" spans="1:5" s="189" customFormat="1" ht="18" customHeight="1" thickBot="1" x14ac:dyDescent="0.25">
      <c r="A25" s="63">
        <f t="shared" ref="A25" si="1">A24+1</f>
        <v>14</v>
      </c>
      <c r="B25" s="64" t="s">
        <v>132</v>
      </c>
      <c r="C25" s="70"/>
      <c r="D25" s="188"/>
      <c r="E25" s="188"/>
    </row>
    <row r="26" spans="1:5" s="104" customFormat="1" ht="18" customHeight="1" x14ac:dyDescent="0.2">
      <c r="A26" s="63"/>
      <c r="B26" s="33"/>
      <c r="C26" s="63"/>
      <c r="D26" s="67"/>
      <c r="E26" s="67"/>
    </row>
    <row r="27" spans="1:5" s="104" customFormat="1" ht="12.75" hidden="1" x14ac:dyDescent="0.2">
      <c r="A27" s="105"/>
      <c r="C27" s="106"/>
    </row>
    <row r="28" spans="1:5" hidden="1" x14ac:dyDescent="0.2">
      <c r="B28" s="108"/>
      <c r="C28" s="109"/>
    </row>
    <row r="29" spans="1:5" hidden="1" x14ac:dyDescent="0.2"/>
    <row r="30" spans="1:5" hidden="1" x14ac:dyDescent="0.2">
      <c r="B30" s="110"/>
    </row>
    <row r="31" spans="1:5" hidden="1" x14ac:dyDescent="0.2"/>
    <row r="32" spans="1:5" hidden="1" x14ac:dyDescent="0.2">
      <c r="B32" s="110"/>
    </row>
  </sheetData>
  <sheetProtection password="8AEE" sheet="1" objects="1" scenarios="1" selectLockedCells="1"/>
  <mergeCells count="2">
    <mergeCell ref="C19:D19"/>
    <mergeCell ref="C23:D23"/>
  </mergeCells>
  <dataValidations count="3">
    <dataValidation type="whole" allowBlank="1" showInputMessage="1" showErrorMessage="1" errorTitle="Error" error="Whole number only, no currencies, no commas, no words" prompt="Enter whole number only, no currencies, no commas, no words" sqref="C12:C15">
      <formula1>0</formula1>
      <formula2>999999999</formula2>
    </dataValidation>
    <dataValidation allowBlank="1" showInputMessage="1" showErrorMessage="1" prompt="Enter brief description" sqref="C19:C20"/>
    <dataValidation type="date" allowBlank="1" showInputMessage="1" showErrorMessage="1" prompt="Enter Date in Format DD/MM/YYYY" sqref="C9">
      <formula1>40179</formula1>
      <formula2>73415</formula2>
    </dataValidation>
  </dataValidations>
  <pageMargins left="0.70866141732283472" right="0.70866141732283472" top="1.1000000000000001" bottom="0.74803149606299213" header="0.31496062992125984" footer="0.31496062992125984"/>
  <pageSetup paperSize="9" scale="69" orientation="landscape" verticalDpi="0" r:id="rId1"/>
  <headerFooter scaleWithDoc="0">
    <oddHeader>&amp;R&amp;G</oddHead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prompt="Please select Tonnes or M3">
          <x14:formula1>
            <xm:f>'7. Data Sheet'!$A$5:$A$6</xm:f>
          </x14:formula1>
          <xm:sqref>C11</xm:sqref>
        </x14:dataValidation>
        <x14:dataValidation type="list" allowBlank="1" showInputMessage="1" showErrorMessage="1" prompt="Please select Yes or No">
          <x14:formula1>
            <xm:f>'7. Data Sheet'!$C$5:$C$6</xm:f>
          </x14:formula1>
          <xm:sqref>C18 C22</xm:sqref>
        </x14:dataValidation>
        <x14:dataValidation type="list" allowBlank="1" showInputMessage="1" showErrorMessage="1" prompt="Enter Year">
          <x14:formula1>
            <xm:f>'7. Data Sheet'!$B$5:$B$44</xm:f>
          </x14:formula1>
          <xm:sqref>C8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F381"/>
  <sheetViews>
    <sheetView showGridLines="0" tabSelected="1" zoomScaleNormal="100" zoomScaleSheetLayoutView="80" workbookViewId="0">
      <pane xSplit="2" ySplit="8" topLeftCell="D9" activePane="bottomRight" state="frozen"/>
      <selection activeCell="B9" sqref="B9"/>
      <selection pane="topRight" activeCell="B9" sqref="B9"/>
      <selection pane="bottomLeft" activeCell="B9" sqref="B9"/>
      <selection pane="bottomRight" activeCell="D80" sqref="D80"/>
    </sheetView>
  </sheetViews>
  <sheetFormatPr defaultColWidth="9.140625" defaultRowHeight="12" zeroHeight="1" x14ac:dyDescent="0.2"/>
  <cols>
    <col min="1" max="1" width="5.42578125" style="47" customWidth="1"/>
    <col min="2" max="2" width="109.42578125" style="144" customWidth="1"/>
    <col min="3" max="3" width="18.28515625" style="5" customWidth="1"/>
    <col min="4" max="32" width="12.7109375" style="5" customWidth="1"/>
    <col min="33" max="16384" width="9.140625" style="46"/>
  </cols>
  <sheetData>
    <row r="1" spans="1:32" x14ac:dyDescent="0.2"/>
    <row r="2" spans="1:32" x14ac:dyDescent="0.2"/>
    <row r="3" spans="1:32" x14ac:dyDescent="0.2"/>
    <row r="4" spans="1:32" ht="18" x14ac:dyDescent="0.25">
      <c r="A4" s="45" t="s">
        <v>149</v>
      </c>
      <c r="C4" s="77"/>
      <c r="D4" s="78"/>
    </row>
    <row r="5" spans="1:32" x14ac:dyDescent="0.2"/>
    <row r="6" spans="1:32" x14ac:dyDescent="0.2">
      <c r="F6" s="53" t="s">
        <v>82</v>
      </c>
    </row>
    <row r="7" spans="1:32" ht="15" customHeight="1" x14ac:dyDescent="0.2">
      <c r="C7" s="7"/>
      <c r="D7" s="215" t="s">
        <v>68</v>
      </c>
      <c r="E7" s="215"/>
      <c r="F7" s="54" t="s">
        <v>81</v>
      </c>
      <c r="G7" s="55"/>
      <c r="H7" s="55"/>
      <c r="I7" s="55"/>
      <c r="J7" s="55"/>
      <c r="K7" s="55"/>
      <c r="L7" s="55"/>
      <c r="M7" s="55"/>
      <c r="N7" s="55"/>
      <c r="O7" s="55"/>
      <c r="P7" s="55"/>
      <c r="Q7" s="55"/>
      <c r="R7" s="55"/>
      <c r="S7" s="55"/>
      <c r="T7" s="55"/>
      <c r="U7" s="55"/>
      <c r="V7" s="55"/>
      <c r="W7" s="55"/>
      <c r="X7" s="55"/>
      <c r="Y7" s="55"/>
      <c r="Z7" s="55"/>
      <c r="AA7" s="55"/>
      <c r="AB7" s="55"/>
      <c r="AC7" s="55"/>
      <c r="AD7" s="55"/>
      <c r="AE7" s="55"/>
      <c r="AF7" s="55"/>
    </row>
    <row r="8" spans="1:32" s="49" customFormat="1" ht="48" x14ac:dyDescent="0.2">
      <c r="A8" s="48" t="s">
        <v>20</v>
      </c>
      <c r="B8" s="145"/>
      <c r="C8" s="7"/>
      <c r="D8" s="56" t="s">
        <v>108</v>
      </c>
      <c r="E8" s="57" t="s">
        <v>106</v>
      </c>
      <c r="F8" s="58" t="s">
        <v>107</v>
      </c>
      <c r="G8" s="58">
        <v>2005</v>
      </c>
      <c r="H8" s="58">
        <v>2006</v>
      </c>
      <c r="I8" s="58">
        <v>2007</v>
      </c>
      <c r="J8" s="58">
        <v>2008</v>
      </c>
      <c r="K8" s="58">
        <v>2009</v>
      </c>
      <c r="L8" s="58">
        <v>2010</v>
      </c>
      <c r="M8" s="58">
        <v>2011</v>
      </c>
      <c r="N8" s="58">
        <v>2012</v>
      </c>
      <c r="O8" s="58">
        <v>2013</v>
      </c>
      <c r="P8" s="58">
        <v>2014</v>
      </c>
      <c r="Q8" s="58">
        <v>2015</v>
      </c>
      <c r="R8" s="58">
        <v>2016</v>
      </c>
      <c r="S8" s="58">
        <v>2017</v>
      </c>
      <c r="T8" s="58">
        <v>2018</v>
      </c>
      <c r="U8" s="58">
        <v>2019</v>
      </c>
      <c r="V8" s="58">
        <v>2020</v>
      </c>
      <c r="W8" s="58">
        <v>2021</v>
      </c>
      <c r="X8" s="58">
        <v>2022</v>
      </c>
      <c r="Y8" s="58">
        <v>2023</v>
      </c>
      <c r="Z8" s="58">
        <v>2024</v>
      </c>
      <c r="AA8" s="58">
        <v>2025</v>
      </c>
      <c r="AB8" s="58">
        <v>2026</v>
      </c>
      <c r="AC8" s="58">
        <v>2027</v>
      </c>
      <c r="AD8" s="58">
        <v>2028</v>
      </c>
      <c r="AE8" s="58">
        <v>2029</v>
      </c>
      <c r="AF8" s="58" t="s">
        <v>66</v>
      </c>
    </row>
    <row r="9" spans="1:32" x14ac:dyDescent="0.2">
      <c r="C9" s="7"/>
    </row>
    <row r="10" spans="1:32" s="49" customFormat="1" x14ac:dyDescent="0.2">
      <c r="B10" s="145"/>
      <c r="C10" s="7"/>
      <c r="D10" s="79" t="str">
        <f>IF('3. Landfill Data - to Complete'!$C$11&gt;0,'3. Landfill Data - to Complete'!$C$11,"")</f>
        <v/>
      </c>
      <c r="E10" s="80" t="str">
        <f>IF('3. Landfill Data - to Complete'!$C$11&gt;0,'3. Landfill Data - to Complete'!$C$11,"")</f>
        <v/>
      </c>
      <c r="F10" s="80" t="str">
        <f>IF('3. Landfill Data - to Complete'!$C$11&gt;0,'3. Landfill Data - to Complete'!$C$11,"")</f>
        <v/>
      </c>
      <c r="G10" s="80" t="str">
        <f>IF('3. Landfill Data - to Complete'!$C$11&gt;0,'3. Landfill Data - to Complete'!$C$11,"")</f>
        <v/>
      </c>
      <c r="H10" s="80" t="str">
        <f>IF('3. Landfill Data - to Complete'!$C$11&gt;0,'3. Landfill Data - to Complete'!$C$11,"")</f>
        <v/>
      </c>
      <c r="I10" s="80" t="str">
        <f>IF('3. Landfill Data - to Complete'!$C$11&gt;0,'3. Landfill Data - to Complete'!$C$11,"")</f>
        <v/>
      </c>
      <c r="J10" s="80" t="str">
        <f>IF('3. Landfill Data - to Complete'!$C$11&gt;0,'3. Landfill Data - to Complete'!$C$11,"")</f>
        <v/>
      </c>
      <c r="K10" s="80" t="str">
        <f>IF('3. Landfill Data - to Complete'!$C$11&gt;0,'3. Landfill Data - to Complete'!$C$11,"")</f>
        <v/>
      </c>
      <c r="L10" s="80" t="str">
        <f>IF('3. Landfill Data - to Complete'!$C$11&gt;0,'3. Landfill Data - to Complete'!$C$11,"")</f>
        <v/>
      </c>
      <c r="M10" s="80" t="str">
        <f>IF('3. Landfill Data - to Complete'!$C$11&gt;0,'3. Landfill Data - to Complete'!$C$11,"")</f>
        <v/>
      </c>
      <c r="N10" s="80" t="str">
        <f>IF('3. Landfill Data - to Complete'!$C$11&gt;0,'3. Landfill Data - to Complete'!$C$11,"")</f>
        <v/>
      </c>
      <c r="O10" s="80" t="str">
        <f>IF('3. Landfill Data - to Complete'!$C$11&gt;0,'3. Landfill Data - to Complete'!$C$11,"")</f>
        <v/>
      </c>
      <c r="P10" s="80" t="str">
        <f>IF('3. Landfill Data - to Complete'!$C$11&gt;0,'3. Landfill Data - to Complete'!$C$11,"")</f>
        <v/>
      </c>
      <c r="Q10" s="80" t="str">
        <f>IF('3. Landfill Data - to Complete'!$C$11&gt;0,'3. Landfill Data - to Complete'!$C$11,"")</f>
        <v/>
      </c>
      <c r="R10" s="80" t="str">
        <f>IF('3. Landfill Data - to Complete'!$C$11&gt;0,'3. Landfill Data - to Complete'!$C$11,"")</f>
        <v/>
      </c>
      <c r="S10" s="80" t="str">
        <f>IF('3. Landfill Data - to Complete'!$C$11&gt;0,'3. Landfill Data - to Complete'!$C$11,"")</f>
        <v/>
      </c>
      <c r="T10" s="80" t="str">
        <f>IF('3. Landfill Data - to Complete'!$C$11&gt;0,'3. Landfill Data - to Complete'!$C$11,"")</f>
        <v/>
      </c>
      <c r="U10" s="80" t="str">
        <f>IF('3. Landfill Data - to Complete'!$C$11&gt;0,'3. Landfill Data - to Complete'!$C$11,"")</f>
        <v/>
      </c>
      <c r="V10" s="80" t="str">
        <f>IF('3. Landfill Data - to Complete'!$C$11&gt;0,'3. Landfill Data - to Complete'!$C$11,"")</f>
        <v/>
      </c>
      <c r="W10" s="80" t="str">
        <f>IF('3. Landfill Data - to Complete'!$C$11&gt;0,'3. Landfill Data - to Complete'!$C$11,"")</f>
        <v/>
      </c>
      <c r="X10" s="80" t="str">
        <f>IF('3. Landfill Data - to Complete'!$C$11&gt;0,'3. Landfill Data - to Complete'!$C$11,"")</f>
        <v/>
      </c>
      <c r="Y10" s="80" t="str">
        <f>IF('3. Landfill Data - to Complete'!$C$11&gt;0,'3. Landfill Data - to Complete'!$C$11,"")</f>
        <v/>
      </c>
      <c r="Z10" s="80" t="str">
        <f>IF('3. Landfill Data - to Complete'!$C$11&gt;0,'3. Landfill Data - to Complete'!$C$11,"")</f>
        <v/>
      </c>
      <c r="AA10" s="80" t="str">
        <f>IF('3. Landfill Data - to Complete'!$C$11&gt;0,'3. Landfill Data - to Complete'!$C$11,"")</f>
        <v/>
      </c>
      <c r="AB10" s="80" t="str">
        <f>IF('3. Landfill Data - to Complete'!$C$11&gt;0,'3. Landfill Data - to Complete'!$C$11,"")</f>
        <v/>
      </c>
      <c r="AC10" s="80" t="str">
        <f>IF('3. Landfill Data - to Complete'!$C$11&gt;0,'3. Landfill Data - to Complete'!$C$11,"")</f>
        <v/>
      </c>
      <c r="AD10" s="80" t="str">
        <f>IF('3. Landfill Data - to Complete'!$C$11&gt;0,'3. Landfill Data - to Complete'!$C$11,"")</f>
        <v/>
      </c>
      <c r="AE10" s="80" t="str">
        <f>IF('3. Landfill Data - to Complete'!$C$11&gt;0,'3. Landfill Data - to Complete'!$C$11,"")</f>
        <v/>
      </c>
      <c r="AF10" s="81" t="str">
        <f>IF('3. Landfill Data - to Complete'!$C$11&gt;0,'3. Landfill Data - to Complete'!$C$11,"")</f>
        <v/>
      </c>
    </row>
    <row r="11" spans="1:32" s="157" customFormat="1" ht="12.75" customHeight="1" x14ac:dyDescent="0.2">
      <c r="A11" s="157" t="s">
        <v>0</v>
      </c>
      <c r="B11" s="158" t="s">
        <v>59</v>
      </c>
      <c r="C11" s="159"/>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row>
    <row r="12" spans="1:32" s="162" customFormat="1" x14ac:dyDescent="0.2">
      <c r="A12" s="161"/>
      <c r="C12" s="159"/>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row>
    <row r="13" spans="1:32" s="162" customFormat="1" x14ac:dyDescent="0.2">
      <c r="A13" s="161"/>
      <c r="B13" s="162" t="s">
        <v>44</v>
      </c>
      <c r="C13" s="159"/>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row>
    <row r="14" spans="1:32" s="162" customFormat="1" x14ac:dyDescent="0.2">
      <c r="A14" s="161"/>
      <c r="B14" s="162" t="s">
        <v>45</v>
      </c>
      <c r="C14" s="159"/>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row>
    <row r="15" spans="1:32" s="162" customFormat="1" x14ac:dyDescent="0.2">
      <c r="A15" s="161"/>
      <c r="B15" s="201" t="s">
        <v>220</v>
      </c>
      <c r="C15" s="159"/>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row>
    <row r="16" spans="1:32" s="162" customFormat="1" ht="12.75" thickBot="1" x14ac:dyDescent="0.25">
      <c r="A16" s="161"/>
      <c r="B16" s="161" t="s">
        <v>60</v>
      </c>
      <c r="C16" s="159"/>
      <c r="D16" s="164">
        <f>SUM(D13:D15)</f>
        <v>0</v>
      </c>
      <c r="E16" s="164">
        <f t="shared" ref="E16:AF16" si="0">SUM(E13:E15)</f>
        <v>0</v>
      </c>
      <c r="F16" s="164">
        <f t="shared" si="0"/>
        <v>0</v>
      </c>
      <c r="G16" s="164">
        <f t="shared" si="0"/>
        <v>0</v>
      </c>
      <c r="H16" s="164">
        <f t="shared" si="0"/>
        <v>0</v>
      </c>
      <c r="I16" s="164">
        <f t="shared" si="0"/>
        <v>0</v>
      </c>
      <c r="J16" s="164">
        <f t="shared" si="0"/>
        <v>0</v>
      </c>
      <c r="K16" s="164">
        <f t="shared" si="0"/>
        <v>0</v>
      </c>
      <c r="L16" s="164">
        <f t="shared" si="0"/>
        <v>0</v>
      </c>
      <c r="M16" s="164">
        <f t="shared" si="0"/>
        <v>0</v>
      </c>
      <c r="N16" s="164">
        <f t="shared" si="0"/>
        <v>0</v>
      </c>
      <c r="O16" s="164">
        <f t="shared" si="0"/>
        <v>0</v>
      </c>
      <c r="P16" s="164">
        <f t="shared" si="0"/>
        <v>0</v>
      </c>
      <c r="Q16" s="164">
        <f t="shared" si="0"/>
        <v>0</v>
      </c>
      <c r="R16" s="164">
        <f t="shared" si="0"/>
        <v>0</v>
      </c>
      <c r="S16" s="164">
        <f t="shared" si="0"/>
        <v>0</v>
      </c>
      <c r="T16" s="164">
        <f t="shared" si="0"/>
        <v>0</v>
      </c>
      <c r="U16" s="164">
        <f t="shared" si="0"/>
        <v>0</v>
      </c>
      <c r="V16" s="164">
        <f t="shared" si="0"/>
        <v>0</v>
      </c>
      <c r="W16" s="164">
        <f t="shared" si="0"/>
        <v>0</v>
      </c>
      <c r="X16" s="164">
        <f t="shared" si="0"/>
        <v>0</v>
      </c>
      <c r="Y16" s="164">
        <f t="shared" si="0"/>
        <v>0</v>
      </c>
      <c r="Z16" s="164">
        <f t="shared" si="0"/>
        <v>0</v>
      </c>
      <c r="AA16" s="164">
        <f t="shared" si="0"/>
        <v>0</v>
      </c>
      <c r="AB16" s="164">
        <f t="shared" si="0"/>
        <v>0</v>
      </c>
      <c r="AC16" s="164">
        <f t="shared" si="0"/>
        <v>0</v>
      </c>
      <c r="AD16" s="164">
        <f t="shared" si="0"/>
        <v>0</v>
      </c>
      <c r="AE16" s="164">
        <f t="shared" si="0"/>
        <v>0</v>
      </c>
      <c r="AF16" s="164">
        <f t="shared" si="0"/>
        <v>0</v>
      </c>
    </row>
    <row r="17" spans="1:32" x14ac:dyDescent="0.2">
      <c r="B17" s="147"/>
      <c r="C17" s="7"/>
      <c r="D17" s="83"/>
      <c r="E17" s="83"/>
      <c r="F17" s="83"/>
      <c r="G17" s="84"/>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row>
    <row r="18" spans="1:32" s="134" customFormat="1" ht="9" x14ac:dyDescent="0.15">
      <c r="A18" s="130"/>
      <c r="B18" s="148"/>
      <c r="C18" s="132"/>
      <c r="D18" s="135" t="str">
        <f>IF(D16=0,"No Tonnage","")</f>
        <v>No Tonnage</v>
      </c>
      <c r="E18" s="135" t="str">
        <f t="shared" ref="E18:AF18" si="1">IF(E16=0,"No Tonnage","")</f>
        <v>No Tonnage</v>
      </c>
      <c r="F18" s="135" t="str">
        <f t="shared" si="1"/>
        <v>No Tonnage</v>
      </c>
      <c r="G18" s="135" t="str">
        <f t="shared" si="1"/>
        <v>No Tonnage</v>
      </c>
      <c r="H18" s="135" t="str">
        <f t="shared" si="1"/>
        <v>No Tonnage</v>
      </c>
      <c r="I18" s="135" t="str">
        <f t="shared" si="1"/>
        <v>No Tonnage</v>
      </c>
      <c r="J18" s="135" t="str">
        <f t="shared" si="1"/>
        <v>No Tonnage</v>
      </c>
      <c r="K18" s="135" t="str">
        <f t="shared" si="1"/>
        <v>No Tonnage</v>
      </c>
      <c r="L18" s="135" t="str">
        <f t="shared" si="1"/>
        <v>No Tonnage</v>
      </c>
      <c r="M18" s="135" t="str">
        <f t="shared" si="1"/>
        <v>No Tonnage</v>
      </c>
      <c r="N18" s="135" t="str">
        <f t="shared" si="1"/>
        <v>No Tonnage</v>
      </c>
      <c r="O18" s="135" t="str">
        <f t="shared" si="1"/>
        <v>No Tonnage</v>
      </c>
      <c r="P18" s="135" t="str">
        <f t="shared" si="1"/>
        <v>No Tonnage</v>
      </c>
      <c r="Q18" s="135" t="str">
        <f t="shared" si="1"/>
        <v>No Tonnage</v>
      </c>
      <c r="R18" s="135" t="str">
        <f t="shared" si="1"/>
        <v>No Tonnage</v>
      </c>
      <c r="S18" s="135" t="str">
        <f t="shared" si="1"/>
        <v>No Tonnage</v>
      </c>
      <c r="T18" s="135" t="str">
        <f t="shared" si="1"/>
        <v>No Tonnage</v>
      </c>
      <c r="U18" s="135" t="str">
        <f t="shared" si="1"/>
        <v>No Tonnage</v>
      </c>
      <c r="V18" s="135" t="str">
        <f t="shared" si="1"/>
        <v>No Tonnage</v>
      </c>
      <c r="W18" s="135" t="str">
        <f t="shared" si="1"/>
        <v>No Tonnage</v>
      </c>
      <c r="X18" s="135" t="str">
        <f t="shared" si="1"/>
        <v>No Tonnage</v>
      </c>
      <c r="Y18" s="135" t="str">
        <f t="shared" si="1"/>
        <v>No Tonnage</v>
      </c>
      <c r="Z18" s="135" t="str">
        <f t="shared" si="1"/>
        <v>No Tonnage</v>
      </c>
      <c r="AA18" s="135" t="str">
        <f t="shared" si="1"/>
        <v>No Tonnage</v>
      </c>
      <c r="AB18" s="135" t="str">
        <f t="shared" si="1"/>
        <v>No Tonnage</v>
      </c>
      <c r="AC18" s="135" t="str">
        <f t="shared" si="1"/>
        <v>No Tonnage</v>
      </c>
      <c r="AD18" s="135" t="str">
        <f t="shared" si="1"/>
        <v>No Tonnage</v>
      </c>
      <c r="AE18" s="135" t="str">
        <f t="shared" si="1"/>
        <v>No Tonnage</v>
      </c>
      <c r="AF18" s="135" t="str">
        <f t="shared" si="1"/>
        <v>No Tonnage</v>
      </c>
    </row>
    <row r="19" spans="1:32" x14ac:dyDescent="0.2">
      <c r="B19" s="149"/>
      <c r="C19" s="7"/>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row>
    <row r="20" spans="1:32" s="162" customFormat="1" x14ac:dyDescent="0.2">
      <c r="A20" s="161"/>
      <c r="B20" s="165" t="s">
        <v>157</v>
      </c>
      <c r="C20" s="159"/>
      <c r="D20" s="159"/>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row>
    <row r="21" spans="1:32" s="162" customFormat="1" x14ac:dyDescent="0.2">
      <c r="A21" s="161"/>
      <c r="B21" s="162" t="s">
        <v>46</v>
      </c>
      <c r="C21" s="159"/>
      <c r="D21" s="159"/>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row>
    <row r="22" spans="1:32" s="162" customFormat="1" x14ac:dyDescent="0.2">
      <c r="A22" s="161"/>
      <c r="B22" s="162" t="s">
        <v>47</v>
      </c>
      <c r="C22" s="159"/>
      <c r="D22" s="159"/>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row>
    <row r="23" spans="1:32" s="162" customFormat="1" ht="12.75" thickBot="1" x14ac:dyDescent="0.25">
      <c r="A23" s="161"/>
      <c r="B23" s="161" t="s">
        <v>158</v>
      </c>
      <c r="C23" s="167"/>
      <c r="D23" s="167"/>
      <c r="E23" s="164">
        <f>E13</f>
        <v>0</v>
      </c>
      <c r="F23" s="164">
        <f t="shared" ref="F23:AF23" si="2">F13</f>
        <v>0</v>
      </c>
      <c r="G23" s="164">
        <f t="shared" si="2"/>
        <v>0</v>
      </c>
      <c r="H23" s="164">
        <f t="shared" si="2"/>
        <v>0</v>
      </c>
      <c r="I23" s="164">
        <f t="shared" si="2"/>
        <v>0</v>
      </c>
      <c r="J23" s="164">
        <f t="shared" si="2"/>
        <v>0</v>
      </c>
      <c r="K23" s="164">
        <f t="shared" si="2"/>
        <v>0</v>
      </c>
      <c r="L23" s="164">
        <f t="shared" si="2"/>
        <v>0</v>
      </c>
      <c r="M23" s="164">
        <f t="shared" si="2"/>
        <v>0</v>
      </c>
      <c r="N23" s="164">
        <f t="shared" si="2"/>
        <v>0</v>
      </c>
      <c r="O23" s="164">
        <f t="shared" si="2"/>
        <v>0</v>
      </c>
      <c r="P23" s="164">
        <f t="shared" si="2"/>
        <v>0</v>
      </c>
      <c r="Q23" s="164">
        <f t="shared" si="2"/>
        <v>0</v>
      </c>
      <c r="R23" s="164">
        <f t="shared" si="2"/>
        <v>0</v>
      </c>
      <c r="S23" s="164">
        <f t="shared" si="2"/>
        <v>0</v>
      </c>
      <c r="T23" s="164">
        <f t="shared" si="2"/>
        <v>0</v>
      </c>
      <c r="U23" s="164">
        <f t="shared" si="2"/>
        <v>0</v>
      </c>
      <c r="V23" s="164">
        <f t="shared" si="2"/>
        <v>0</v>
      </c>
      <c r="W23" s="164">
        <f t="shared" si="2"/>
        <v>0</v>
      </c>
      <c r="X23" s="164">
        <f t="shared" si="2"/>
        <v>0</v>
      </c>
      <c r="Y23" s="164">
        <f t="shared" si="2"/>
        <v>0</v>
      </c>
      <c r="Z23" s="164">
        <f t="shared" si="2"/>
        <v>0</v>
      </c>
      <c r="AA23" s="164">
        <f t="shared" si="2"/>
        <v>0</v>
      </c>
      <c r="AB23" s="164">
        <f t="shared" si="2"/>
        <v>0</v>
      </c>
      <c r="AC23" s="164">
        <f t="shared" si="2"/>
        <v>0</v>
      </c>
      <c r="AD23" s="164">
        <f t="shared" si="2"/>
        <v>0</v>
      </c>
      <c r="AE23" s="164">
        <f t="shared" si="2"/>
        <v>0</v>
      </c>
      <c r="AF23" s="164">
        <f t="shared" si="2"/>
        <v>0</v>
      </c>
    </row>
    <row r="24" spans="1:32" x14ac:dyDescent="0.2">
      <c r="C24" s="7"/>
      <c r="D24" s="7"/>
    </row>
    <row r="25" spans="1:32" ht="19.5" customHeight="1" x14ac:dyDescent="0.2">
      <c r="B25" s="149"/>
      <c r="C25" s="86"/>
      <c r="D25" s="86"/>
      <c r="E25" s="136" t="str">
        <f>IF(AND(OR(E21&lt;&gt;"",E22&lt;&gt;""),E23&lt;&gt;SUM(E21:E22)),"Split must equal total","")</f>
        <v/>
      </c>
      <c r="F25" s="136" t="str">
        <f t="shared" ref="F25:AF25" si="3">IF(AND(OR(F21&lt;&gt;"",F22&lt;&gt;""),F23&lt;&gt;SUM(F21:F22)),"Split must equal total","")</f>
        <v/>
      </c>
      <c r="G25" s="136" t="str">
        <f t="shared" si="3"/>
        <v/>
      </c>
      <c r="H25" s="136" t="str">
        <f t="shared" si="3"/>
        <v/>
      </c>
      <c r="I25" s="136" t="str">
        <f t="shared" si="3"/>
        <v/>
      </c>
      <c r="J25" s="136" t="str">
        <f t="shared" si="3"/>
        <v/>
      </c>
      <c r="K25" s="136" t="str">
        <f t="shared" si="3"/>
        <v/>
      </c>
      <c r="L25" s="136" t="str">
        <f t="shared" si="3"/>
        <v/>
      </c>
      <c r="M25" s="136" t="str">
        <f t="shared" si="3"/>
        <v/>
      </c>
      <c r="N25" s="136" t="str">
        <f t="shared" si="3"/>
        <v/>
      </c>
      <c r="O25" s="136" t="str">
        <f t="shared" si="3"/>
        <v/>
      </c>
      <c r="P25" s="136" t="str">
        <f t="shared" si="3"/>
        <v/>
      </c>
      <c r="Q25" s="136" t="str">
        <f t="shared" si="3"/>
        <v/>
      </c>
      <c r="R25" s="136" t="str">
        <f t="shared" si="3"/>
        <v/>
      </c>
      <c r="S25" s="136" t="str">
        <f t="shared" si="3"/>
        <v/>
      </c>
      <c r="T25" s="136" t="str">
        <f t="shared" si="3"/>
        <v/>
      </c>
      <c r="U25" s="136" t="str">
        <f t="shared" si="3"/>
        <v/>
      </c>
      <c r="V25" s="136" t="str">
        <f t="shared" si="3"/>
        <v/>
      </c>
      <c r="W25" s="136" t="str">
        <f t="shared" si="3"/>
        <v/>
      </c>
      <c r="X25" s="136" t="str">
        <f t="shared" si="3"/>
        <v/>
      </c>
      <c r="Y25" s="136" t="str">
        <f t="shared" si="3"/>
        <v/>
      </c>
      <c r="Z25" s="136" t="str">
        <f t="shared" si="3"/>
        <v/>
      </c>
      <c r="AA25" s="136" t="str">
        <f t="shared" si="3"/>
        <v/>
      </c>
      <c r="AB25" s="136" t="str">
        <f t="shared" si="3"/>
        <v/>
      </c>
      <c r="AC25" s="136" t="str">
        <f t="shared" si="3"/>
        <v/>
      </c>
      <c r="AD25" s="136" t="str">
        <f t="shared" si="3"/>
        <v/>
      </c>
      <c r="AE25" s="136" t="str">
        <f t="shared" si="3"/>
        <v/>
      </c>
      <c r="AF25" s="136" t="str">
        <f t="shared" si="3"/>
        <v/>
      </c>
    </row>
    <row r="26" spans="1:32" x14ac:dyDescent="0.2">
      <c r="B26" s="149"/>
      <c r="C26" s="86"/>
      <c r="D26" s="7"/>
    </row>
    <row r="27" spans="1:32" s="50" customFormat="1" ht="12.75" x14ac:dyDescent="0.2">
      <c r="B27" s="150"/>
      <c r="C27" s="87"/>
      <c r="D27" s="88"/>
      <c r="E27" s="89" t="s">
        <v>79</v>
      </c>
      <c r="F27" s="89" t="s">
        <v>79</v>
      </c>
      <c r="G27" s="89" t="s">
        <v>79</v>
      </c>
      <c r="H27" s="89" t="s">
        <v>79</v>
      </c>
      <c r="I27" s="89" t="s">
        <v>79</v>
      </c>
      <c r="J27" s="89" t="s">
        <v>79</v>
      </c>
      <c r="K27" s="89" t="s">
        <v>79</v>
      </c>
      <c r="L27" s="89" t="s">
        <v>79</v>
      </c>
      <c r="M27" s="89" t="s">
        <v>79</v>
      </c>
      <c r="N27" s="89" t="s">
        <v>79</v>
      </c>
      <c r="O27" s="89" t="s">
        <v>79</v>
      </c>
      <c r="P27" s="89" t="s">
        <v>79</v>
      </c>
      <c r="Q27" s="89" t="s">
        <v>79</v>
      </c>
      <c r="R27" s="89" t="s">
        <v>79</v>
      </c>
      <c r="S27" s="89" t="s">
        <v>79</v>
      </c>
      <c r="T27" s="89" t="s">
        <v>79</v>
      </c>
      <c r="U27" s="89" t="s">
        <v>79</v>
      </c>
      <c r="V27" s="89" t="s">
        <v>79</v>
      </c>
      <c r="W27" s="89" t="s">
        <v>79</v>
      </c>
      <c r="X27" s="89" t="s">
        <v>79</v>
      </c>
      <c r="Y27" s="89" t="s">
        <v>79</v>
      </c>
      <c r="Z27" s="89" t="s">
        <v>79</v>
      </c>
      <c r="AA27" s="89" t="s">
        <v>79</v>
      </c>
      <c r="AB27" s="89" t="s">
        <v>79</v>
      </c>
      <c r="AC27" s="89" t="s">
        <v>79</v>
      </c>
      <c r="AD27" s="89" t="s">
        <v>79</v>
      </c>
      <c r="AE27" s="89" t="s">
        <v>79</v>
      </c>
      <c r="AF27" s="89" t="s">
        <v>79</v>
      </c>
    </row>
    <row r="28" spans="1:32" s="51" customFormat="1" x14ac:dyDescent="0.2">
      <c r="B28" s="151"/>
      <c r="C28" s="7"/>
      <c r="D28" s="7"/>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row>
    <row r="29" spans="1:32" s="49" customFormat="1" ht="12.75" customHeight="1" x14ac:dyDescent="0.2">
      <c r="A29" s="49" t="s">
        <v>1</v>
      </c>
      <c r="B29" s="146" t="s">
        <v>209</v>
      </c>
      <c r="C29" s="90"/>
      <c r="D29" s="7"/>
      <c r="E29" s="82"/>
      <c r="F29" s="82"/>
      <c r="G29" s="91"/>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row>
    <row r="30" spans="1:32" x14ac:dyDescent="0.2">
      <c r="C30" s="7"/>
      <c r="D30" s="7"/>
    </row>
    <row r="31" spans="1:32" s="162" customFormat="1" x14ac:dyDescent="0.2">
      <c r="A31" s="161"/>
      <c r="B31" s="162" t="s">
        <v>140</v>
      </c>
      <c r="C31" s="159"/>
      <c r="D31" s="159"/>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row>
    <row r="32" spans="1:32" s="162" customFormat="1" x14ac:dyDescent="0.2">
      <c r="A32" s="161"/>
      <c r="B32" s="162" t="s">
        <v>141</v>
      </c>
      <c r="C32" s="159"/>
      <c r="D32" s="159"/>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row>
    <row r="33" spans="1:32" s="162" customFormat="1" x14ac:dyDescent="0.2">
      <c r="A33" s="161"/>
      <c r="B33" s="162" t="s">
        <v>142</v>
      </c>
      <c r="C33" s="159"/>
      <c r="D33" s="159"/>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row>
    <row r="34" spans="1:32" s="162" customFormat="1" x14ac:dyDescent="0.2">
      <c r="A34" s="161"/>
      <c r="B34" s="162" t="s">
        <v>36</v>
      </c>
      <c r="C34" s="159"/>
      <c r="D34" s="159"/>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row>
    <row r="35" spans="1:32" s="162" customFormat="1" x14ac:dyDescent="0.2">
      <c r="A35" s="161"/>
      <c r="B35" s="201" t="s">
        <v>219</v>
      </c>
      <c r="C35" s="159"/>
      <c r="D35" s="159"/>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row>
    <row r="36" spans="1:32" s="162" customFormat="1" x14ac:dyDescent="0.2">
      <c r="A36" s="161"/>
      <c r="B36" s="161" t="s">
        <v>61</v>
      </c>
      <c r="C36" s="167"/>
      <c r="D36" s="159"/>
      <c r="E36" s="168">
        <f>SUM(E31:E35)</f>
        <v>0</v>
      </c>
      <c r="F36" s="168">
        <f t="shared" ref="F36:AF36" si="4">SUM(F31:F35)</f>
        <v>0</v>
      </c>
      <c r="G36" s="168">
        <f t="shared" si="4"/>
        <v>0</v>
      </c>
      <c r="H36" s="168">
        <f t="shared" si="4"/>
        <v>0</v>
      </c>
      <c r="I36" s="168">
        <f t="shared" si="4"/>
        <v>0</v>
      </c>
      <c r="J36" s="168">
        <f t="shared" si="4"/>
        <v>0</v>
      </c>
      <c r="K36" s="168">
        <f t="shared" si="4"/>
        <v>0</v>
      </c>
      <c r="L36" s="168">
        <f t="shared" si="4"/>
        <v>0</v>
      </c>
      <c r="M36" s="168">
        <f t="shared" si="4"/>
        <v>0</v>
      </c>
      <c r="N36" s="168">
        <f t="shared" si="4"/>
        <v>0</v>
      </c>
      <c r="O36" s="168">
        <f t="shared" si="4"/>
        <v>0</v>
      </c>
      <c r="P36" s="168">
        <f t="shared" si="4"/>
        <v>0</v>
      </c>
      <c r="Q36" s="168">
        <f t="shared" si="4"/>
        <v>0</v>
      </c>
      <c r="R36" s="168">
        <f t="shared" si="4"/>
        <v>0</v>
      </c>
      <c r="S36" s="168">
        <f t="shared" si="4"/>
        <v>0</v>
      </c>
      <c r="T36" s="168">
        <f t="shared" si="4"/>
        <v>0</v>
      </c>
      <c r="U36" s="168">
        <f t="shared" si="4"/>
        <v>0</v>
      </c>
      <c r="V36" s="168">
        <f t="shared" si="4"/>
        <v>0</v>
      </c>
      <c r="W36" s="168">
        <f t="shared" si="4"/>
        <v>0</v>
      </c>
      <c r="X36" s="168">
        <f t="shared" si="4"/>
        <v>0</v>
      </c>
      <c r="Y36" s="168">
        <f t="shared" si="4"/>
        <v>0</v>
      </c>
      <c r="Z36" s="168">
        <f t="shared" si="4"/>
        <v>0</v>
      </c>
      <c r="AA36" s="168">
        <f t="shared" si="4"/>
        <v>0</v>
      </c>
      <c r="AB36" s="168">
        <f t="shared" si="4"/>
        <v>0</v>
      </c>
      <c r="AC36" s="168">
        <f t="shared" si="4"/>
        <v>0</v>
      </c>
      <c r="AD36" s="168">
        <f t="shared" si="4"/>
        <v>0</v>
      </c>
      <c r="AE36" s="168">
        <f t="shared" si="4"/>
        <v>0</v>
      </c>
      <c r="AF36" s="168">
        <f t="shared" si="4"/>
        <v>0</v>
      </c>
    </row>
    <row r="37" spans="1:32" s="162" customFormat="1" x14ac:dyDescent="0.2">
      <c r="A37" s="161"/>
      <c r="C37" s="167"/>
      <c r="D37" s="159"/>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row>
    <row r="38" spans="1:32" s="162" customFormat="1" x14ac:dyDescent="0.2">
      <c r="A38" s="161"/>
      <c r="B38" s="165" t="s">
        <v>213</v>
      </c>
      <c r="C38" s="167"/>
      <c r="D38" s="159"/>
      <c r="E38" s="203" t="str">
        <f>IF(OR(E13&lt;&gt;"",E13&lt;&gt;0),E31/E13,"")</f>
        <v/>
      </c>
      <c r="F38" s="203" t="str">
        <f t="shared" ref="F38:AF38" si="5">IF(OR(F13&lt;&gt;"",F13&lt;&gt;0),F31/F13,"")</f>
        <v/>
      </c>
      <c r="G38" s="203" t="str">
        <f t="shared" si="5"/>
        <v/>
      </c>
      <c r="H38" s="203" t="str">
        <f t="shared" si="5"/>
        <v/>
      </c>
      <c r="I38" s="203" t="str">
        <f t="shared" si="5"/>
        <v/>
      </c>
      <c r="J38" s="203" t="str">
        <f t="shared" si="5"/>
        <v/>
      </c>
      <c r="K38" s="203" t="str">
        <f t="shared" si="5"/>
        <v/>
      </c>
      <c r="L38" s="203" t="str">
        <f t="shared" si="5"/>
        <v/>
      </c>
      <c r="M38" s="203" t="str">
        <f t="shared" si="5"/>
        <v/>
      </c>
      <c r="N38" s="203" t="str">
        <f t="shared" si="5"/>
        <v/>
      </c>
      <c r="O38" s="203" t="str">
        <f t="shared" si="5"/>
        <v/>
      </c>
      <c r="P38" s="203" t="str">
        <f t="shared" si="5"/>
        <v/>
      </c>
      <c r="Q38" s="203" t="str">
        <f t="shared" si="5"/>
        <v/>
      </c>
      <c r="R38" s="203" t="str">
        <f t="shared" si="5"/>
        <v/>
      </c>
      <c r="S38" s="203" t="str">
        <f t="shared" si="5"/>
        <v/>
      </c>
      <c r="T38" s="203" t="str">
        <f t="shared" si="5"/>
        <v/>
      </c>
      <c r="U38" s="203" t="str">
        <f t="shared" si="5"/>
        <v/>
      </c>
      <c r="V38" s="203" t="str">
        <f t="shared" si="5"/>
        <v/>
      </c>
      <c r="W38" s="203" t="str">
        <f t="shared" si="5"/>
        <v/>
      </c>
      <c r="X38" s="203" t="str">
        <f t="shared" si="5"/>
        <v/>
      </c>
      <c r="Y38" s="203" t="str">
        <f t="shared" si="5"/>
        <v/>
      </c>
      <c r="Z38" s="203" t="str">
        <f t="shared" si="5"/>
        <v/>
      </c>
      <c r="AA38" s="203" t="str">
        <f t="shared" si="5"/>
        <v/>
      </c>
      <c r="AB38" s="203" t="str">
        <f t="shared" si="5"/>
        <v/>
      </c>
      <c r="AC38" s="203" t="str">
        <f t="shared" si="5"/>
        <v/>
      </c>
      <c r="AD38" s="203" t="str">
        <f t="shared" si="5"/>
        <v/>
      </c>
      <c r="AE38" s="203" t="str">
        <f t="shared" si="5"/>
        <v/>
      </c>
      <c r="AF38" s="203" t="str">
        <f t="shared" si="5"/>
        <v/>
      </c>
    </row>
    <row r="39" spans="1:32" s="162" customFormat="1" x14ac:dyDescent="0.2">
      <c r="A39" s="161"/>
      <c r="B39" s="165" t="s">
        <v>214</v>
      </c>
      <c r="C39" s="167"/>
      <c r="D39" s="159"/>
      <c r="E39" s="203" t="str">
        <f>IF(OR(E14&lt;&gt;"",E14&lt;&gt;0),E32/E14,"")</f>
        <v/>
      </c>
      <c r="F39" s="203" t="str">
        <f t="shared" ref="F39:AF39" si="6">IF(OR(F14&lt;&gt;"",F14&lt;&gt;0),F32/F14,"")</f>
        <v/>
      </c>
      <c r="G39" s="203" t="str">
        <f t="shared" si="6"/>
        <v/>
      </c>
      <c r="H39" s="203" t="str">
        <f t="shared" si="6"/>
        <v/>
      </c>
      <c r="I39" s="203" t="str">
        <f t="shared" si="6"/>
        <v/>
      </c>
      <c r="J39" s="203" t="str">
        <f t="shared" si="6"/>
        <v/>
      </c>
      <c r="K39" s="203" t="str">
        <f t="shared" si="6"/>
        <v/>
      </c>
      <c r="L39" s="203" t="str">
        <f t="shared" si="6"/>
        <v/>
      </c>
      <c r="M39" s="203" t="str">
        <f t="shared" si="6"/>
        <v/>
      </c>
      <c r="N39" s="203" t="str">
        <f t="shared" si="6"/>
        <v/>
      </c>
      <c r="O39" s="203" t="str">
        <f t="shared" si="6"/>
        <v/>
      </c>
      <c r="P39" s="203" t="str">
        <f t="shared" si="6"/>
        <v/>
      </c>
      <c r="Q39" s="203" t="str">
        <f t="shared" si="6"/>
        <v/>
      </c>
      <c r="R39" s="203" t="str">
        <f t="shared" si="6"/>
        <v/>
      </c>
      <c r="S39" s="203" t="str">
        <f t="shared" si="6"/>
        <v/>
      </c>
      <c r="T39" s="203" t="str">
        <f t="shared" si="6"/>
        <v/>
      </c>
      <c r="U39" s="203" t="str">
        <f t="shared" si="6"/>
        <v/>
      </c>
      <c r="V39" s="203" t="str">
        <f t="shared" si="6"/>
        <v/>
      </c>
      <c r="W39" s="203" t="str">
        <f t="shared" si="6"/>
        <v/>
      </c>
      <c r="X39" s="203" t="str">
        <f t="shared" si="6"/>
        <v/>
      </c>
      <c r="Y39" s="203" t="str">
        <f t="shared" si="6"/>
        <v/>
      </c>
      <c r="Z39" s="203" t="str">
        <f t="shared" si="6"/>
        <v/>
      </c>
      <c r="AA39" s="203" t="str">
        <f t="shared" si="6"/>
        <v/>
      </c>
      <c r="AB39" s="203" t="str">
        <f t="shared" si="6"/>
        <v/>
      </c>
      <c r="AC39" s="203" t="str">
        <f t="shared" si="6"/>
        <v/>
      </c>
      <c r="AD39" s="203" t="str">
        <f t="shared" si="6"/>
        <v/>
      </c>
      <c r="AE39" s="203" t="str">
        <f t="shared" si="6"/>
        <v/>
      </c>
      <c r="AF39" s="203" t="str">
        <f t="shared" si="6"/>
        <v/>
      </c>
    </row>
    <row r="40" spans="1:32" s="162" customFormat="1" ht="12.75" x14ac:dyDescent="0.2">
      <c r="A40" s="161"/>
      <c r="C40" s="159"/>
      <c r="D40" s="169"/>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row>
    <row r="41" spans="1:32" s="162" customFormat="1" x14ac:dyDescent="0.2">
      <c r="A41" s="161"/>
      <c r="B41" s="165" t="s">
        <v>159</v>
      </c>
      <c r="C41" s="159"/>
      <c r="D41" s="159"/>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row>
    <row r="42" spans="1:32" s="162" customFormat="1" x14ac:dyDescent="0.2">
      <c r="A42" s="161"/>
      <c r="B42" s="162" t="s">
        <v>46</v>
      </c>
      <c r="C42" s="159"/>
      <c r="D42" s="159"/>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row>
    <row r="43" spans="1:32" s="162" customFormat="1" x14ac:dyDescent="0.2">
      <c r="A43" s="161"/>
      <c r="B43" s="162" t="s">
        <v>47</v>
      </c>
      <c r="C43" s="159"/>
      <c r="D43" s="159"/>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row>
    <row r="44" spans="1:32" s="162" customFormat="1" x14ac:dyDescent="0.2">
      <c r="A44" s="161"/>
      <c r="B44" s="161" t="s">
        <v>61</v>
      </c>
      <c r="C44" s="167"/>
      <c r="D44" s="159"/>
      <c r="E44" s="168">
        <f>SUM(E42:E43)</f>
        <v>0</v>
      </c>
      <c r="F44" s="168">
        <f t="shared" ref="F44:AF44" si="7">SUM(F42:F43)</f>
        <v>0</v>
      </c>
      <c r="G44" s="168">
        <f t="shared" si="7"/>
        <v>0</v>
      </c>
      <c r="H44" s="168">
        <f t="shared" si="7"/>
        <v>0</v>
      </c>
      <c r="I44" s="168">
        <f t="shared" si="7"/>
        <v>0</v>
      </c>
      <c r="J44" s="168">
        <f t="shared" si="7"/>
        <v>0</v>
      </c>
      <c r="K44" s="168">
        <f t="shared" si="7"/>
        <v>0</v>
      </c>
      <c r="L44" s="168">
        <f t="shared" si="7"/>
        <v>0</v>
      </c>
      <c r="M44" s="168">
        <f t="shared" si="7"/>
        <v>0</v>
      </c>
      <c r="N44" s="168">
        <f t="shared" si="7"/>
        <v>0</v>
      </c>
      <c r="O44" s="168">
        <f t="shared" si="7"/>
        <v>0</v>
      </c>
      <c r="P44" s="168">
        <f t="shared" si="7"/>
        <v>0</v>
      </c>
      <c r="Q44" s="168">
        <f t="shared" si="7"/>
        <v>0</v>
      </c>
      <c r="R44" s="168">
        <f t="shared" si="7"/>
        <v>0</v>
      </c>
      <c r="S44" s="168">
        <f t="shared" si="7"/>
        <v>0</v>
      </c>
      <c r="T44" s="168">
        <f t="shared" si="7"/>
        <v>0</v>
      </c>
      <c r="U44" s="168">
        <f t="shared" si="7"/>
        <v>0</v>
      </c>
      <c r="V44" s="168">
        <f t="shared" si="7"/>
        <v>0</v>
      </c>
      <c r="W44" s="168">
        <f t="shared" si="7"/>
        <v>0</v>
      </c>
      <c r="X44" s="168">
        <f t="shared" si="7"/>
        <v>0</v>
      </c>
      <c r="Y44" s="168">
        <f t="shared" si="7"/>
        <v>0</v>
      </c>
      <c r="Z44" s="168">
        <f t="shared" si="7"/>
        <v>0</v>
      </c>
      <c r="AA44" s="168">
        <f t="shared" si="7"/>
        <v>0</v>
      </c>
      <c r="AB44" s="168">
        <f t="shared" si="7"/>
        <v>0</v>
      </c>
      <c r="AC44" s="168">
        <f t="shared" si="7"/>
        <v>0</v>
      </c>
      <c r="AD44" s="168">
        <f t="shared" si="7"/>
        <v>0</v>
      </c>
      <c r="AE44" s="168">
        <f t="shared" si="7"/>
        <v>0</v>
      </c>
      <c r="AF44" s="168">
        <f t="shared" si="7"/>
        <v>0</v>
      </c>
    </row>
    <row r="45" spans="1:32" x14ac:dyDescent="0.2">
      <c r="C45" s="7"/>
      <c r="D45" s="7"/>
    </row>
    <row r="46" spans="1:32" s="134" customFormat="1" ht="19.5" customHeight="1" x14ac:dyDescent="0.15">
      <c r="A46" s="130"/>
      <c r="B46" s="148"/>
      <c r="C46" s="131"/>
      <c r="D46" s="132" t="str">
        <f>IF(D44&gt;D36,"Error","")</f>
        <v/>
      </c>
      <c r="E46" s="133" t="str">
        <f>IF(AND(OR(E42&lt;&gt;"",E43&lt;&gt;""),E44&lt;&gt;E36),"Row 44 must equal Row 36","")</f>
        <v/>
      </c>
      <c r="F46" s="133" t="str">
        <f>IF(AND(OR(F42&lt;&gt;"",F43&lt;&gt;""),F44&lt;&gt;F36),"Row 44 must equal Row 36","")</f>
        <v/>
      </c>
      <c r="G46" s="133" t="str">
        <f t="shared" ref="G46:AF46" si="8">IF(AND(OR(G42&lt;&gt;"",G43&lt;&gt;""),G44&lt;&gt;G36),"Row 44 must equal Row 36","")</f>
        <v/>
      </c>
      <c r="H46" s="133" t="str">
        <f t="shared" si="8"/>
        <v/>
      </c>
      <c r="I46" s="133" t="str">
        <f t="shared" si="8"/>
        <v/>
      </c>
      <c r="J46" s="133" t="str">
        <f t="shared" si="8"/>
        <v/>
      </c>
      <c r="K46" s="133" t="str">
        <f t="shared" si="8"/>
        <v/>
      </c>
      <c r="L46" s="133" t="str">
        <f t="shared" si="8"/>
        <v/>
      </c>
      <c r="M46" s="133" t="str">
        <f t="shared" si="8"/>
        <v/>
      </c>
      <c r="N46" s="133" t="str">
        <f t="shared" si="8"/>
        <v/>
      </c>
      <c r="O46" s="133" t="str">
        <f t="shared" si="8"/>
        <v/>
      </c>
      <c r="P46" s="133" t="str">
        <f t="shared" si="8"/>
        <v/>
      </c>
      <c r="Q46" s="133" t="str">
        <f t="shared" si="8"/>
        <v/>
      </c>
      <c r="R46" s="133" t="str">
        <f t="shared" si="8"/>
        <v/>
      </c>
      <c r="S46" s="133" t="str">
        <f t="shared" si="8"/>
        <v/>
      </c>
      <c r="T46" s="133" t="str">
        <f t="shared" si="8"/>
        <v/>
      </c>
      <c r="U46" s="133" t="str">
        <f t="shared" si="8"/>
        <v/>
      </c>
      <c r="V46" s="133" t="str">
        <f t="shared" si="8"/>
        <v/>
      </c>
      <c r="W46" s="133" t="str">
        <f t="shared" si="8"/>
        <v/>
      </c>
      <c r="X46" s="133" t="str">
        <f t="shared" si="8"/>
        <v/>
      </c>
      <c r="Y46" s="133" t="str">
        <f t="shared" si="8"/>
        <v/>
      </c>
      <c r="Z46" s="133" t="str">
        <f t="shared" si="8"/>
        <v/>
      </c>
      <c r="AA46" s="133" t="str">
        <f t="shared" si="8"/>
        <v/>
      </c>
      <c r="AB46" s="133" t="str">
        <f t="shared" si="8"/>
        <v/>
      </c>
      <c r="AC46" s="133" t="str">
        <f t="shared" si="8"/>
        <v/>
      </c>
      <c r="AD46" s="133" t="str">
        <f t="shared" si="8"/>
        <v/>
      </c>
      <c r="AE46" s="133" t="str">
        <f t="shared" si="8"/>
        <v/>
      </c>
      <c r="AF46" s="133" t="str">
        <f t="shared" si="8"/>
        <v/>
      </c>
    </row>
    <row r="47" spans="1:32" x14ac:dyDescent="0.2">
      <c r="C47" s="7"/>
      <c r="D47" s="7"/>
    </row>
    <row r="48" spans="1:32" s="49" customFormat="1" ht="12.75" customHeight="1" x14ac:dyDescent="0.2">
      <c r="A48" s="49" t="s">
        <v>2</v>
      </c>
      <c r="B48" s="146" t="s">
        <v>207</v>
      </c>
      <c r="C48" s="90"/>
      <c r="D48" s="7"/>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row>
    <row r="49" spans="1:32" s="138" customFormat="1" ht="12.75" x14ac:dyDescent="0.2">
      <c r="A49" s="137"/>
      <c r="B49" s="204" t="s">
        <v>37</v>
      </c>
      <c r="C49" s="139"/>
      <c r="D49" s="139"/>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row>
    <row r="50" spans="1:32" s="162" customFormat="1" ht="12.75" x14ac:dyDescent="0.2">
      <c r="A50" s="161"/>
      <c r="B50" s="162" t="s">
        <v>216</v>
      </c>
      <c r="C50" s="159"/>
      <c r="D50" s="169"/>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row>
    <row r="51" spans="1:32" s="162" customFormat="1" x14ac:dyDescent="0.2">
      <c r="A51" s="161"/>
      <c r="B51" s="162" t="s">
        <v>215</v>
      </c>
      <c r="C51" s="159"/>
      <c r="D51" s="159"/>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row>
    <row r="52" spans="1:32" s="162" customFormat="1" x14ac:dyDescent="0.2">
      <c r="A52" s="161"/>
      <c r="B52" s="162" t="s">
        <v>133</v>
      </c>
      <c r="C52" s="159"/>
      <c r="D52" s="159"/>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row>
    <row r="53" spans="1:32" s="162" customFormat="1" x14ac:dyDescent="0.2">
      <c r="A53" s="161"/>
      <c r="B53" s="162" t="s">
        <v>5</v>
      </c>
      <c r="C53" s="159"/>
      <c r="D53" s="159"/>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row>
    <row r="54" spans="1:32" s="162" customFormat="1" x14ac:dyDescent="0.2">
      <c r="A54" s="161"/>
      <c r="B54" s="162" t="s">
        <v>6</v>
      </c>
      <c r="C54" s="159"/>
      <c r="D54" s="159"/>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row>
    <row r="55" spans="1:32" s="162" customFormat="1" x14ac:dyDescent="0.2">
      <c r="A55" s="161"/>
      <c r="B55" s="162" t="s">
        <v>8</v>
      </c>
      <c r="C55" s="159"/>
      <c r="D55" s="159"/>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row>
    <row r="56" spans="1:32" s="162" customFormat="1" x14ac:dyDescent="0.2">
      <c r="A56" s="161"/>
      <c r="B56" s="162" t="s">
        <v>48</v>
      </c>
      <c r="C56" s="159"/>
      <c r="D56" s="159"/>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row>
    <row r="57" spans="1:32" s="162" customFormat="1" x14ac:dyDescent="0.2">
      <c r="A57" s="161"/>
      <c r="B57" s="162" t="s">
        <v>4</v>
      </c>
      <c r="C57" s="159"/>
      <c r="D57" s="159"/>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row>
    <row r="58" spans="1:32" s="162" customFormat="1" ht="12.75" x14ac:dyDescent="0.2">
      <c r="A58" s="161"/>
      <c r="B58" s="162" t="s">
        <v>17</v>
      </c>
      <c r="C58" s="159"/>
      <c r="D58" s="169"/>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row>
    <row r="59" spans="1:32" s="162" customFormat="1" x14ac:dyDescent="0.2">
      <c r="A59" s="161"/>
      <c r="B59" s="162" t="s">
        <v>18</v>
      </c>
      <c r="C59" s="159"/>
      <c r="D59" s="159"/>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row>
    <row r="60" spans="1:32" s="162" customFormat="1" x14ac:dyDescent="0.2">
      <c r="A60" s="161"/>
      <c r="B60" s="161" t="s">
        <v>208</v>
      </c>
      <c r="C60" s="167"/>
      <c r="D60" s="159"/>
      <c r="E60" s="168">
        <f>SUM(E50:E59)</f>
        <v>0</v>
      </c>
      <c r="F60" s="168">
        <f t="shared" ref="F60:AF60" si="9">SUM(F50:F59)</f>
        <v>0</v>
      </c>
      <c r="G60" s="168">
        <f t="shared" si="9"/>
        <v>0</v>
      </c>
      <c r="H60" s="168">
        <f t="shared" si="9"/>
        <v>0</v>
      </c>
      <c r="I60" s="168">
        <f t="shared" si="9"/>
        <v>0</v>
      </c>
      <c r="J60" s="168">
        <f t="shared" si="9"/>
        <v>0</v>
      </c>
      <c r="K60" s="168">
        <f t="shared" si="9"/>
        <v>0</v>
      </c>
      <c r="L60" s="168">
        <f t="shared" si="9"/>
        <v>0</v>
      </c>
      <c r="M60" s="168">
        <f t="shared" si="9"/>
        <v>0</v>
      </c>
      <c r="N60" s="168">
        <f t="shared" si="9"/>
        <v>0</v>
      </c>
      <c r="O60" s="168">
        <f t="shared" si="9"/>
        <v>0</v>
      </c>
      <c r="P60" s="168">
        <f t="shared" si="9"/>
        <v>0</v>
      </c>
      <c r="Q60" s="168">
        <f t="shared" si="9"/>
        <v>0</v>
      </c>
      <c r="R60" s="168">
        <f t="shared" si="9"/>
        <v>0</v>
      </c>
      <c r="S60" s="168">
        <f t="shared" si="9"/>
        <v>0</v>
      </c>
      <c r="T60" s="168">
        <f t="shared" si="9"/>
        <v>0</v>
      </c>
      <c r="U60" s="168">
        <f t="shared" si="9"/>
        <v>0</v>
      </c>
      <c r="V60" s="168">
        <f t="shared" si="9"/>
        <v>0</v>
      </c>
      <c r="W60" s="168">
        <f t="shared" si="9"/>
        <v>0</v>
      </c>
      <c r="X60" s="168">
        <f t="shared" si="9"/>
        <v>0</v>
      </c>
      <c r="Y60" s="168">
        <f t="shared" si="9"/>
        <v>0</v>
      </c>
      <c r="Z60" s="168">
        <f t="shared" si="9"/>
        <v>0</v>
      </c>
      <c r="AA60" s="168">
        <f t="shared" si="9"/>
        <v>0</v>
      </c>
      <c r="AB60" s="168">
        <f t="shared" si="9"/>
        <v>0</v>
      </c>
      <c r="AC60" s="168">
        <f t="shared" si="9"/>
        <v>0</v>
      </c>
      <c r="AD60" s="168">
        <f t="shared" si="9"/>
        <v>0</v>
      </c>
      <c r="AE60" s="168">
        <f t="shared" si="9"/>
        <v>0</v>
      </c>
      <c r="AF60" s="168">
        <f t="shared" si="9"/>
        <v>0</v>
      </c>
    </row>
    <row r="61" spans="1:32" x14ac:dyDescent="0.2">
      <c r="C61" s="7"/>
      <c r="D61" s="7"/>
    </row>
    <row r="62" spans="1:32" s="138" customFormat="1" ht="13.5" thickBot="1" x14ac:dyDescent="0.25">
      <c r="A62" s="137"/>
      <c r="B62" s="146" t="s">
        <v>7</v>
      </c>
      <c r="C62" s="142"/>
      <c r="D62" s="139"/>
      <c r="E62" s="143">
        <f t="shared" ref="E62:AF62" si="10">E36-E60</f>
        <v>0</v>
      </c>
      <c r="F62" s="143">
        <f>F36-F60</f>
        <v>0</v>
      </c>
      <c r="G62" s="143">
        <f t="shared" si="10"/>
        <v>0</v>
      </c>
      <c r="H62" s="143">
        <f t="shared" si="10"/>
        <v>0</v>
      </c>
      <c r="I62" s="143">
        <f t="shared" si="10"/>
        <v>0</v>
      </c>
      <c r="J62" s="143">
        <f t="shared" si="10"/>
        <v>0</v>
      </c>
      <c r="K62" s="143">
        <f t="shared" si="10"/>
        <v>0</v>
      </c>
      <c r="L62" s="143">
        <f t="shared" si="10"/>
        <v>0</v>
      </c>
      <c r="M62" s="143">
        <f t="shared" si="10"/>
        <v>0</v>
      </c>
      <c r="N62" s="143">
        <f t="shared" si="10"/>
        <v>0</v>
      </c>
      <c r="O62" s="143">
        <f t="shared" si="10"/>
        <v>0</v>
      </c>
      <c r="P62" s="143">
        <f t="shared" si="10"/>
        <v>0</v>
      </c>
      <c r="Q62" s="143">
        <f t="shared" si="10"/>
        <v>0</v>
      </c>
      <c r="R62" s="143">
        <f t="shared" si="10"/>
        <v>0</v>
      </c>
      <c r="S62" s="143">
        <f t="shared" si="10"/>
        <v>0</v>
      </c>
      <c r="T62" s="143">
        <f t="shared" si="10"/>
        <v>0</v>
      </c>
      <c r="U62" s="143">
        <f t="shared" si="10"/>
        <v>0</v>
      </c>
      <c r="V62" s="143">
        <f t="shared" si="10"/>
        <v>0</v>
      </c>
      <c r="W62" s="143">
        <f t="shared" si="10"/>
        <v>0</v>
      </c>
      <c r="X62" s="143">
        <f t="shared" si="10"/>
        <v>0</v>
      </c>
      <c r="Y62" s="143">
        <f t="shared" si="10"/>
        <v>0</v>
      </c>
      <c r="Z62" s="143">
        <f t="shared" si="10"/>
        <v>0</v>
      </c>
      <c r="AA62" s="143">
        <f t="shared" si="10"/>
        <v>0</v>
      </c>
      <c r="AB62" s="143">
        <f t="shared" si="10"/>
        <v>0</v>
      </c>
      <c r="AC62" s="143">
        <f t="shared" si="10"/>
        <v>0</v>
      </c>
      <c r="AD62" s="143">
        <f t="shared" si="10"/>
        <v>0</v>
      </c>
      <c r="AE62" s="143">
        <f t="shared" si="10"/>
        <v>0</v>
      </c>
      <c r="AF62" s="143">
        <f t="shared" si="10"/>
        <v>0</v>
      </c>
    </row>
    <row r="63" spans="1:32" ht="12.75" thickTop="1" x14ac:dyDescent="0.2">
      <c r="B63" s="149" t="s">
        <v>9</v>
      </c>
      <c r="C63" s="7"/>
      <c r="D63" s="7"/>
      <c r="E63" s="6" t="str">
        <f t="shared" ref="E63:AF63" si="11">IF(E62&gt;-0.01,"Yes","No")</f>
        <v>Yes</v>
      </c>
      <c r="F63" s="6" t="str">
        <f t="shared" si="11"/>
        <v>Yes</v>
      </c>
      <c r="G63" s="6" t="str">
        <f t="shared" si="11"/>
        <v>Yes</v>
      </c>
      <c r="H63" s="6" t="str">
        <f t="shared" si="11"/>
        <v>Yes</v>
      </c>
      <c r="I63" s="6" t="str">
        <f t="shared" si="11"/>
        <v>Yes</v>
      </c>
      <c r="J63" s="6" t="str">
        <f t="shared" si="11"/>
        <v>Yes</v>
      </c>
      <c r="K63" s="6" t="str">
        <f t="shared" si="11"/>
        <v>Yes</v>
      </c>
      <c r="L63" s="6" t="str">
        <f t="shared" si="11"/>
        <v>Yes</v>
      </c>
      <c r="M63" s="6" t="str">
        <f t="shared" si="11"/>
        <v>Yes</v>
      </c>
      <c r="N63" s="6" t="str">
        <f t="shared" si="11"/>
        <v>Yes</v>
      </c>
      <c r="O63" s="6" t="str">
        <f t="shared" si="11"/>
        <v>Yes</v>
      </c>
      <c r="P63" s="6" t="str">
        <f t="shared" si="11"/>
        <v>Yes</v>
      </c>
      <c r="Q63" s="6" t="str">
        <f t="shared" si="11"/>
        <v>Yes</v>
      </c>
      <c r="R63" s="6" t="str">
        <f t="shared" si="11"/>
        <v>Yes</v>
      </c>
      <c r="S63" s="6" t="str">
        <f t="shared" si="11"/>
        <v>Yes</v>
      </c>
      <c r="T63" s="6" t="str">
        <f t="shared" si="11"/>
        <v>Yes</v>
      </c>
      <c r="U63" s="6" t="str">
        <f t="shared" si="11"/>
        <v>Yes</v>
      </c>
      <c r="V63" s="6" t="str">
        <f t="shared" si="11"/>
        <v>Yes</v>
      </c>
      <c r="W63" s="6" t="str">
        <f t="shared" si="11"/>
        <v>Yes</v>
      </c>
      <c r="X63" s="6" t="str">
        <f t="shared" si="11"/>
        <v>Yes</v>
      </c>
      <c r="Y63" s="6" t="str">
        <f t="shared" si="11"/>
        <v>Yes</v>
      </c>
      <c r="Z63" s="6" t="str">
        <f t="shared" si="11"/>
        <v>Yes</v>
      </c>
      <c r="AA63" s="6" t="str">
        <f t="shared" si="11"/>
        <v>Yes</v>
      </c>
      <c r="AB63" s="6" t="str">
        <f t="shared" si="11"/>
        <v>Yes</v>
      </c>
      <c r="AC63" s="6" t="str">
        <f t="shared" si="11"/>
        <v>Yes</v>
      </c>
      <c r="AD63" s="6" t="str">
        <f t="shared" si="11"/>
        <v>Yes</v>
      </c>
      <c r="AE63" s="6" t="str">
        <f t="shared" si="11"/>
        <v>Yes</v>
      </c>
      <c r="AF63" s="6" t="str">
        <f t="shared" si="11"/>
        <v>Yes</v>
      </c>
    </row>
    <row r="64" spans="1:32" ht="19.5" customHeight="1" x14ac:dyDescent="0.2">
      <c r="B64" s="149" t="s">
        <v>62</v>
      </c>
      <c r="C64" s="7"/>
      <c r="D64" s="7"/>
      <c r="E64" s="133" t="str">
        <f>IF(E33&lt;&gt;E52,"Error on Levy","")</f>
        <v/>
      </c>
      <c r="F64" s="133" t="str">
        <f t="shared" ref="F64:AF64" si="12">IF(F33&lt;&gt;F52,"Error on Levy","")</f>
        <v/>
      </c>
      <c r="G64" s="133" t="str">
        <f t="shared" si="12"/>
        <v/>
      </c>
      <c r="H64" s="133" t="str">
        <f t="shared" si="12"/>
        <v/>
      </c>
      <c r="I64" s="133" t="str">
        <f t="shared" si="12"/>
        <v/>
      </c>
      <c r="J64" s="133" t="str">
        <f t="shared" si="12"/>
        <v/>
      </c>
      <c r="K64" s="133" t="str">
        <f t="shared" si="12"/>
        <v/>
      </c>
      <c r="L64" s="133" t="str">
        <f t="shared" si="12"/>
        <v/>
      </c>
      <c r="M64" s="133" t="str">
        <f t="shared" si="12"/>
        <v/>
      </c>
      <c r="N64" s="133" t="str">
        <f t="shared" si="12"/>
        <v/>
      </c>
      <c r="O64" s="133" t="str">
        <f t="shared" si="12"/>
        <v/>
      </c>
      <c r="P64" s="133" t="str">
        <f t="shared" si="12"/>
        <v/>
      </c>
      <c r="Q64" s="133" t="str">
        <f t="shared" si="12"/>
        <v/>
      </c>
      <c r="R64" s="133" t="str">
        <f t="shared" si="12"/>
        <v/>
      </c>
      <c r="S64" s="133" t="str">
        <f t="shared" si="12"/>
        <v/>
      </c>
      <c r="T64" s="133" t="str">
        <f t="shared" si="12"/>
        <v/>
      </c>
      <c r="U64" s="133" t="str">
        <f t="shared" si="12"/>
        <v/>
      </c>
      <c r="V64" s="133" t="str">
        <f t="shared" si="12"/>
        <v/>
      </c>
      <c r="W64" s="133" t="str">
        <f t="shared" si="12"/>
        <v/>
      </c>
      <c r="X64" s="133" t="str">
        <f t="shared" si="12"/>
        <v/>
      </c>
      <c r="Y64" s="133" t="str">
        <f t="shared" si="12"/>
        <v/>
      </c>
      <c r="Z64" s="133" t="str">
        <f t="shared" si="12"/>
        <v/>
      </c>
      <c r="AA64" s="133" t="str">
        <f t="shared" si="12"/>
        <v/>
      </c>
      <c r="AB64" s="133" t="str">
        <f t="shared" si="12"/>
        <v/>
      </c>
      <c r="AC64" s="133" t="str">
        <f t="shared" si="12"/>
        <v/>
      </c>
      <c r="AD64" s="133" t="str">
        <f t="shared" si="12"/>
        <v/>
      </c>
      <c r="AE64" s="133" t="str">
        <f t="shared" si="12"/>
        <v/>
      </c>
      <c r="AF64" s="133" t="str">
        <f t="shared" si="12"/>
        <v/>
      </c>
    </row>
    <row r="65" spans="1:32" x14ac:dyDescent="0.2">
      <c r="C65" s="7"/>
      <c r="D65" s="7"/>
    </row>
    <row r="66" spans="1:32" ht="12.75" x14ac:dyDescent="0.2">
      <c r="A66" s="47" t="s">
        <v>3</v>
      </c>
      <c r="B66" s="152" t="s">
        <v>16</v>
      </c>
      <c r="C66" s="92"/>
      <c r="D66" s="7"/>
    </row>
    <row r="67" spans="1:32" s="162" customFormat="1" x14ac:dyDescent="0.2">
      <c r="A67" s="161"/>
      <c r="B67" s="162" t="str">
        <f>B62</f>
        <v>Operating Profit</v>
      </c>
      <c r="C67" s="159"/>
      <c r="D67" s="159"/>
      <c r="E67" s="170">
        <f t="shared" ref="E67:AF67" si="13">E62</f>
        <v>0</v>
      </c>
      <c r="F67" s="170">
        <f t="shared" si="13"/>
        <v>0</v>
      </c>
      <c r="G67" s="170">
        <f t="shared" si="13"/>
        <v>0</v>
      </c>
      <c r="H67" s="170">
        <f t="shared" si="13"/>
        <v>0</v>
      </c>
      <c r="I67" s="170">
        <f t="shared" si="13"/>
        <v>0</v>
      </c>
      <c r="J67" s="170">
        <f t="shared" si="13"/>
        <v>0</v>
      </c>
      <c r="K67" s="170">
        <f t="shared" si="13"/>
        <v>0</v>
      </c>
      <c r="L67" s="170">
        <f t="shared" si="13"/>
        <v>0</v>
      </c>
      <c r="M67" s="170">
        <f t="shared" si="13"/>
        <v>0</v>
      </c>
      <c r="N67" s="170">
        <f t="shared" si="13"/>
        <v>0</v>
      </c>
      <c r="O67" s="170">
        <f t="shared" si="13"/>
        <v>0</v>
      </c>
      <c r="P67" s="170">
        <f t="shared" si="13"/>
        <v>0</v>
      </c>
      <c r="Q67" s="170">
        <f t="shared" si="13"/>
        <v>0</v>
      </c>
      <c r="R67" s="170">
        <f t="shared" si="13"/>
        <v>0</v>
      </c>
      <c r="S67" s="170">
        <f t="shared" si="13"/>
        <v>0</v>
      </c>
      <c r="T67" s="170">
        <f t="shared" si="13"/>
        <v>0</v>
      </c>
      <c r="U67" s="170">
        <f t="shared" si="13"/>
        <v>0</v>
      </c>
      <c r="V67" s="170">
        <f t="shared" si="13"/>
        <v>0</v>
      </c>
      <c r="W67" s="170">
        <f t="shared" si="13"/>
        <v>0</v>
      </c>
      <c r="X67" s="170">
        <f t="shared" si="13"/>
        <v>0</v>
      </c>
      <c r="Y67" s="170">
        <f t="shared" si="13"/>
        <v>0</v>
      </c>
      <c r="Z67" s="170">
        <f t="shared" si="13"/>
        <v>0</v>
      </c>
      <c r="AA67" s="170">
        <f t="shared" si="13"/>
        <v>0</v>
      </c>
      <c r="AB67" s="170">
        <f t="shared" si="13"/>
        <v>0</v>
      </c>
      <c r="AC67" s="170">
        <f t="shared" si="13"/>
        <v>0</v>
      </c>
      <c r="AD67" s="170">
        <f t="shared" si="13"/>
        <v>0</v>
      </c>
      <c r="AE67" s="170">
        <f t="shared" si="13"/>
        <v>0</v>
      </c>
      <c r="AF67" s="170">
        <f t="shared" si="13"/>
        <v>0</v>
      </c>
    </row>
    <row r="68" spans="1:32" s="162" customFormat="1" x14ac:dyDescent="0.2">
      <c r="A68" s="161"/>
      <c r="C68" s="159"/>
      <c r="D68" s="159"/>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row>
    <row r="69" spans="1:32" s="162" customFormat="1" x14ac:dyDescent="0.2">
      <c r="A69" s="161"/>
      <c r="B69" s="171" t="s">
        <v>39</v>
      </c>
      <c r="C69" s="172"/>
      <c r="D69" s="159"/>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row>
    <row r="70" spans="1:32" s="162" customFormat="1" x14ac:dyDescent="0.2">
      <c r="A70" s="161"/>
      <c r="C70" s="159"/>
      <c r="D70" s="159"/>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6"/>
    </row>
    <row r="71" spans="1:32" s="162" customFormat="1" x14ac:dyDescent="0.2">
      <c r="A71" s="161"/>
      <c r="B71" s="162" t="str">
        <f>B53</f>
        <v>CRAMP Costs Provided For in the Profit and Loss Account/Income Statement but not actually paid</v>
      </c>
      <c r="C71" s="159"/>
      <c r="D71" s="159"/>
      <c r="E71" s="173">
        <f t="shared" ref="E71:AF71" si="14">E53</f>
        <v>0</v>
      </c>
      <c r="F71" s="173">
        <f t="shared" si="14"/>
        <v>0</v>
      </c>
      <c r="G71" s="173">
        <f t="shared" si="14"/>
        <v>0</v>
      </c>
      <c r="H71" s="173">
        <f t="shared" si="14"/>
        <v>0</v>
      </c>
      <c r="I71" s="173">
        <f t="shared" si="14"/>
        <v>0</v>
      </c>
      <c r="J71" s="173">
        <f t="shared" si="14"/>
        <v>0</v>
      </c>
      <c r="K71" s="173">
        <f t="shared" si="14"/>
        <v>0</v>
      </c>
      <c r="L71" s="173">
        <f t="shared" si="14"/>
        <v>0</v>
      </c>
      <c r="M71" s="173">
        <f t="shared" si="14"/>
        <v>0</v>
      </c>
      <c r="N71" s="173">
        <f t="shared" si="14"/>
        <v>0</v>
      </c>
      <c r="O71" s="173">
        <f t="shared" si="14"/>
        <v>0</v>
      </c>
      <c r="P71" s="173">
        <f t="shared" si="14"/>
        <v>0</v>
      </c>
      <c r="Q71" s="173">
        <f t="shared" si="14"/>
        <v>0</v>
      </c>
      <c r="R71" s="173">
        <f t="shared" si="14"/>
        <v>0</v>
      </c>
      <c r="S71" s="173">
        <f t="shared" si="14"/>
        <v>0</v>
      </c>
      <c r="T71" s="173">
        <f t="shared" si="14"/>
        <v>0</v>
      </c>
      <c r="U71" s="173">
        <f t="shared" si="14"/>
        <v>0</v>
      </c>
      <c r="V71" s="173">
        <f t="shared" si="14"/>
        <v>0</v>
      </c>
      <c r="W71" s="173">
        <f t="shared" si="14"/>
        <v>0</v>
      </c>
      <c r="X71" s="173">
        <f t="shared" si="14"/>
        <v>0</v>
      </c>
      <c r="Y71" s="173">
        <f t="shared" si="14"/>
        <v>0</v>
      </c>
      <c r="Z71" s="173">
        <f t="shared" si="14"/>
        <v>0</v>
      </c>
      <c r="AA71" s="173">
        <f t="shared" si="14"/>
        <v>0</v>
      </c>
      <c r="AB71" s="173">
        <f t="shared" si="14"/>
        <v>0</v>
      </c>
      <c r="AC71" s="173">
        <f t="shared" si="14"/>
        <v>0</v>
      </c>
      <c r="AD71" s="173">
        <f t="shared" si="14"/>
        <v>0</v>
      </c>
      <c r="AE71" s="173">
        <f t="shared" si="14"/>
        <v>0</v>
      </c>
      <c r="AF71" s="173">
        <f t="shared" si="14"/>
        <v>0</v>
      </c>
    </row>
    <row r="72" spans="1:32" s="162" customFormat="1" x14ac:dyDescent="0.2">
      <c r="A72" s="161"/>
      <c r="B72" s="162" t="str">
        <f>B54</f>
        <v>Leachate Costs Provided for in the Profit and Loss Account/Income Statement but not actually paid</v>
      </c>
      <c r="C72" s="159"/>
      <c r="D72" s="159"/>
      <c r="E72" s="173">
        <f t="shared" ref="E72:AF72" si="15">E54</f>
        <v>0</v>
      </c>
      <c r="F72" s="173">
        <f t="shared" si="15"/>
        <v>0</v>
      </c>
      <c r="G72" s="173">
        <f t="shared" si="15"/>
        <v>0</v>
      </c>
      <c r="H72" s="173">
        <f t="shared" si="15"/>
        <v>0</v>
      </c>
      <c r="I72" s="173">
        <f t="shared" si="15"/>
        <v>0</v>
      </c>
      <c r="J72" s="173">
        <f t="shared" si="15"/>
        <v>0</v>
      </c>
      <c r="K72" s="173">
        <f t="shared" si="15"/>
        <v>0</v>
      </c>
      <c r="L72" s="173">
        <f t="shared" si="15"/>
        <v>0</v>
      </c>
      <c r="M72" s="173">
        <f t="shared" si="15"/>
        <v>0</v>
      </c>
      <c r="N72" s="173">
        <f t="shared" si="15"/>
        <v>0</v>
      </c>
      <c r="O72" s="173">
        <f t="shared" si="15"/>
        <v>0</v>
      </c>
      <c r="P72" s="173">
        <f t="shared" si="15"/>
        <v>0</v>
      </c>
      <c r="Q72" s="173">
        <f t="shared" si="15"/>
        <v>0</v>
      </c>
      <c r="R72" s="173">
        <f t="shared" si="15"/>
        <v>0</v>
      </c>
      <c r="S72" s="173">
        <f t="shared" si="15"/>
        <v>0</v>
      </c>
      <c r="T72" s="173">
        <f t="shared" si="15"/>
        <v>0</v>
      </c>
      <c r="U72" s="173">
        <f t="shared" si="15"/>
        <v>0</v>
      </c>
      <c r="V72" s="173">
        <f t="shared" si="15"/>
        <v>0</v>
      </c>
      <c r="W72" s="173">
        <f t="shared" si="15"/>
        <v>0</v>
      </c>
      <c r="X72" s="173">
        <f t="shared" si="15"/>
        <v>0</v>
      </c>
      <c r="Y72" s="173">
        <f t="shared" si="15"/>
        <v>0</v>
      </c>
      <c r="Z72" s="173">
        <f t="shared" si="15"/>
        <v>0</v>
      </c>
      <c r="AA72" s="173">
        <f t="shared" si="15"/>
        <v>0</v>
      </c>
      <c r="AB72" s="173">
        <f t="shared" si="15"/>
        <v>0</v>
      </c>
      <c r="AC72" s="173">
        <f t="shared" si="15"/>
        <v>0</v>
      </c>
      <c r="AD72" s="173">
        <f t="shared" si="15"/>
        <v>0</v>
      </c>
      <c r="AE72" s="173">
        <f t="shared" si="15"/>
        <v>0</v>
      </c>
      <c r="AF72" s="173">
        <f t="shared" si="15"/>
        <v>0</v>
      </c>
    </row>
    <row r="73" spans="1:32" s="162" customFormat="1" x14ac:dyDescent="0.2">
      <c r="A73" s="161"/>
      <c r="B73" s="162" t="str">
        <f>B55</f>
        <v>Other Remediation Costs Provided for in the Profit and Loss Account/Income Statement but not actually paid</v>
      </c>
      <c r="C73" s="159"/>
      <c r="D73" s="159"/>
      <c r="E73" s="173">
        <f t="shared" ref="E73:AF73" si="16">E55</f>
        <v>0</v>
      </c>
      <c r="F73" s="173">
        <f t="shared" si="16"/>
        <v>0</v>
      </c>
      <c r="G73" s="173">
        <f t="shared" si="16"/>
        <v>0</v>
      </c>
      <c r="H73" s="173">
        <f t="shared" si="16"/>
        <v>0</v>
      </c>
      <c r="I73" s="173">
        <f t="shared" si="16"/>
        <v>0</v>
      </c>
      <c r="J73" s="173">
        <f t="shared" si="16"/>
        <v>0</v>
      </c>
      <c r="K73" s="173">
        <f t="shared" si="16"/>
        <v>0</v>
      </c>
      <c r="L73" s="173">
        <f t="shared" si="16"/>
        <v>0</v>
      </c>
      <c r="M73" s="173">
        <f t="shared" si="16"/>
        <v>0</v>
      </c>
      <c r="N73" s="173">
        <f t="shared" si="16"/>
        <v>0</v>
      </c>
      <c r="O73" s="173">
        <f t="shared" si="16"/>
        <v>0</v>
      </c>
      <c r="P73" s="173">
        <f t="shared" si="16"/>
        <v>0</v>
      </c>
      <c r="Q73" s="173">
        <f t="shared" si="16"/>
        <v>0</v>
      </c>
      <c r="R73" s="173">
        <f t="shared" si="16"/>
        <v>0</v>
      </c>
      <c r="S73" s="173">
        <f t="shared" si="16"/>
        <v>0</v>
      </c>
      <c r="T73" s="173">
        <f t="shared" si="16"/>
        <v>0</v>
      </c>
      <c r="U73" s="173">
        <f t="shared" si="16"/>
        <v>0</v>
      </c>
      <c r="V73" s="173">
        <f t="shared" si="16"/>
        <v>0</v>
      </c>
      <c r="W73" s="173">
        <f t="shared" si="16"/>
        <v>0</v>
      </c>
      <c r="X73" s="173">
        <f t="shared" si="16"/>
        <v>0</v>
      </c>
      <c r="Y73" s="173">
        <f t="shared" si="16"/>
        <v>0</v>
      </c>
      <c r="Z73" s="173">
        <f t="shared" si="16"/>
        <v>0</v>
      </c>
      <c r="AA73" s="173">
        <f t="shared" si="16"/>
        <v>0</v>
      </c>
      <c r="AB73" s="173">
        <f t="shared" si="16"/>
        <v>0</v>
      </c>
      <c r="AC73" s="173">
        <f t="shared" si="16"/>
        <v>0</v>
      </c>
      <c r="AD73" s="173">
        <f t="shared" si="16"/>
        <v>0</v>
      </c>
      <c r="AE73" s="173">
        <f t="shared" si="16"/>
        <v>0</v>
      </c>
      <c r="AF73" s="173">
        <f t="shared" si="16"/>
        <v>0</v>
      </c>
    </row>
    <row r="74" spans="1:32" s="162" customFormat="1" x14ac:dyDescent="0.2">
      <c r="A74" s="161"/>
      <c r="B74" s="162" t="str">
        <f>B56</f>
        <v>Depreciation of Fixed Assets - THIS MUST BE COMPLETED IF YOU HAVE A DEPRECIATION CHARGE</v>
      </c>
      <c r="C74" s="159"/>
      <c r="D74" s="159"/>
      <c r="E74" s="173">
        <f t="shared" ref="E74:AF74" si="17">E56</f>
        <v>0</v>
      </c>
      <c r="F74" s="173">
        <f t="shared" si="17"/>
        <v>0</v>
      </c>
      <c r="G74" s="173">
        <f t="shared" si="17"/>
        <v>0</v>
      </c>
      <c r="H74" s="173">
        <f t="shared" si="17"/>
        <v>0</v>
      </c>
      <c r="I74" s="173">
        <f t="shared" si="17"/>
        <v>0</v>
      </c>
      <c r="J74" s="173">
        <f t="shared" si="17"/>
        <v>0</v>
      </c>
      <c r="K74" s="173">
        <f t="shared" si="17"/>
        <v>0</v>
      </c>
      <c r="L74" s="173">
        <f t="shared" si="17"/>
        <v>0</v>
      </c>
      <c r="M74" s="173">
        <f t="shared" si="17"/>
        <v>0</v>
      </c>
      <c r="N74" s="173">
        <f t="shared" si="17"/>
        <v>0</v>
      </c>
      <c r="O74" s="173">
        <f t="shared" si="17"/>
        <v>0</v>
      </c>
      <c r="P74" s="173">
        <f t="shared" si="17"/>
        <v>0</v>
      </c>
      <c r="Q74" s="173">
        <f t="shared" si="17"/>
        <v>0</v>
      </c>
      <c r="R74" s="173">
        <f t="shared" si="17"/>
        <v>0</v>
      </c>
      <c r="S74" s="173">
        <f t="shared" si="17"/>
        <v>0</v>
      </c>
      <c r="T74" s="173">
        <f t="shared" si="17"/>
        <v>0</v>
      </c>
      <c r="U74" s="173">
        <f t="shared" si="17"/>
        <v>0</v>
      </c>
      <c r="V74" s="173">
        <f t="shared" si="17"/>
        <v>0</v>
      </c>
      <c r="W74" s="173">
        <f t="shared" si="17"/>
        <v>0</v>
      </c>
      <c r="X74" s="173">
        <f t="shared" si="17"/>
        <v>0</v>
      </c>
      <c r="Y74" s="173">
        <f t="shared" si="17"/>
        <v>0</v>
      </c>
      <c r="Z74" s="173">
        <f t="shared" si="17"/>
        <v>0</v>
      </c>
      <c r="AA74" s="173">
        <f t="shared" si="17"/>
        <v>0</v>
      </c>
      <c r="AB74" s="173">
        <f t="shared" si="17"/>
        <v>0</v>
      </c>
      <c r="AC74" s="173">
        <f t="shared" si="17"/>
        <v>0</v>
      </c>
      <c r="AD74" s="173">
        <f t="shared" si="17"/>
        <v>0</v>
      </c>
      <c r="AE74" s="173">
        <f t="shared" si="17"/>
        <v>0</v>
      </c>
      <c r="AF74" s="173">
        <f t="shared" si="17"/>
        <v>0</v>
      </c>
    </row>
    <row r="75" spans="1:32" s="162" customFormat="1" x14ac:dyDescent="0.2">
      <c r="A75" s="161"/>
      <c r="B75" s="162" t="s">
        <v>22</v>
      </c>
      <c r="C75" s="159"/>
      <c r="D75" s="159"/>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row>
    <row r="76" spans="1:32" s="162" customFormat="1" x14ac:dyDescent="0.2">
      <c r="A76" s="161"/>
      <c r="B76" s="162" t="s">
        <v>21</v>
      </c>
      <c r="C76" s="159"/>
      <c r="D76" s="159"/>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row>
    <row r="77" spans="1:32" s="162" customFormat="1" ht="12.75" thickBot="1" x14ac:dyDescent="0.25">
      <c r="A77" s="161"/>
      <c r="B77" s="162" t="s">
        <v>12</v>
      </c>
      <c r="C77" s="159"/>
      <c r="D77" s="159"/>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row>
    <row r="78" spans="1:32" x14ac:dyDescent="0.2">
      <c r="B78" s="205" t="s">
        <v>10</v>
      </c>
      <c r="C78" s="93"/>
      <c r="D78" s="209"/>
      <c r="E78" s="210"/>
    </row>
    <row r="79" spans="1:32" x14ac:dyDescent="0.2">
      <c r="B79" s="206"/>
      <c r="C79" s="93"/>
      <c r="D79" s="209"/>
      <c r="E79" s="210"/>
    </row>
    <row r="80" spans="1:32" x14ac:dyDescent="0.2">
      <c r="B80" s="206"/>
      <c r="C80" s="93"/>
      <c r="D80" s="209"/>
      <c r="E80" s="210"/>
    </row>
    <row r="81" spans="1:32" x14ac:dyDescent="0.2">
      <c r="B81" s="206"/>
      <c r="C81" s="94"/>
      <c r="D81" s="209"/>
      <c r="E81" s="210"/>
    </row>
    <row r="82" spans="1:32" ht="12.75" thickBot="1" x14ac:dyDescent="0.25">
      <c r="B82" s="207"/>
      <c r="C82" s="94"/>
      <c r="D82" s="209"/>
      <c r="E82" s="210"/>
    </row>
    <row r="83" spans="1:32" x14ac:dyDescent="0.2">
      <c r="A83" s="46"/>
      <c r="C83" s="7"/>
      <c r="D83" s="209"/>
      <c r="E83" s="210"/>
    </row>
    <row r="84" spans="1:32" s="162" customFormat="1" x14ac:dyDescent="0.2">
      <c r="A84" s="161"/>
      <c r="B84" s="162" t="s">
        <v>11</v>
      </c>
      <c r="C84" s="159"/>
      <c r="D84" s="208"/>
      <c r="E84" s="168">
        <f t="shared" ref="E84" si="18">SUM(E71:E77)</f>
        <v>0</v>
      </c>
      <c r="F84" s="168">
        <f t="shared" ref="F84:AF84" si="19">SUM(F71:F77)</f>
        <v>0</v>
      </c>
      <c r="G84" s="168">
        <f t="shared" si="19"/>
        <v>0</v>
      </c>
      <c r="H84" s="168">
        <f t="shared" si="19"/>
        <v>0</v>
      </c>
      <c r="I84" s="168">
        <f t="shared" si="19"/>
        <v>0</v>
      </c>
      <c r="J84" s="168">
        <f t="shared" si="19"/>
        <v>0</v>
      </c>
      <c r="K84" s="168">
        <f t="shared" si="19"/>
        <v>0</v>
      </c>
      <c r="L84" s="168">
        <f t="shared" si="19"/>
        <v>0</v>
      </c>
      <c r="M84" s="168">
        <f t="shared" si="19"/>
        <v>0</v>
      </c>
      <c r="N84" s="168">
        <f t="shared" si="19"/>
        <v>0</v>
      </c>
      <c r="O84" s="168">
        <f t="shared" si="19"/>
        <v>0</v>
      </c>
      <c r="P84" s="168">
        <f t="shared" si="19"/>
        <v>0</v>
      </c>
      <c r="Q84" s="168">
        <f t="shared" si="19"/>
        <v>0</v>
      </c>
      <c r="R84" s="168">
        <f t="shared" si="19"/>
        <v>0</v>
      </c>
      <c r="S84" s="168">
        <f t="shared" si="19"/>
        <v>0</v>
      </c>
      <c r="T84" s="168">
        <f t="shared" si="19"/>
        <v>0</v>
      </c>
      <c r="U84" s="168">
        <f t="shared" si="19"/>
        <v>0</v>
      </c>
      <c r="V84" s="168">
        <f t="shared" si="19"/>
        <v>0</v>
      </c>
      <c r="W84" s="168">
        <f t="shared" si="19"/>
        <v>0</v>
      </c>
      <c r="X84" s="168">
        <f t="shared" si="19"/>
        <v>0</v>
      </c>
      <c r="Y84" s="168">
        <f t="shared" si="19"/>
        <v>0</v>
      </c>
      <c r="Z84" s="168">
        <f t="shared" si="19"/>
        <v>0</v>
      </c>
      <c r="AA84" s="168">
        <f t="shared" si="19"/>
        <v>0</v>
      </c>
      <c r="AB84" s="168">
        <f t="shared" si="19"/>
        <v>0</v>
      </c>
      <c r="AC84" s="168">
        <f t="shared" si="19"/>
        <v>0</v>
      </c>
      <c r="AD84" s="168">
        <f t="shared" si="19"/>
        <v>0</v>
      </c>
      <c r="AE84" s="168">
        <f t="shared" si="19"/>
        <v>0</v>
      </c>
      <c r="AF84" s="168">
        <f t="shared" si="19"/>
        <v>0</v>
      </c>
    </row>
    <row r="85" spans="1:32" s="162" customFormat="1" x14ac:dyDescent="0.2">
      <c r="A85" s="161"/>
      <c r="C85" s="159"/>
      <c r="D85" s="208"/>
      <c r="E85" s="166"/>
      <c r="F85" s="166"/>
      <c r="G85" s="166"/>
      <c r="H85" s="166"/>
      <c r="I85" s="166"/>
      <c r="J85" s="166"/>
      <c r="K85" s="166"/>
      <c r="L85" s="166"/>
      <c r="M85" s="166"/>
      <c r="N85" s="166"/>
      <c r="O85" s="166"/>
      <c r="P85" s="166"/>
      <c r="Q85" s="166"/>
      <c r="R85" s="166"/>
      <c r="S85" s="166"/>
      <c r="T85" s="166"/>
      <c r="U85" s="166"/>
      <c r="V85" s="166"/>
      <c r="W85" s="166"/>
      <c r="X85" s="166"/>
      <c r="Y85" s="166"/>
      <c r="Z85" s="166"/>
      <c r="AA85" s="166"/>
      <c r="AB85" s="166"/>
      <c r="AC85" s="166"/>
      <c r="AD85" s="166"/>
      <c r="AE85" s="166"/>
      <c r="AF85" s="166"/>
    </row>
    <row r="86" spans="1:32" s="161" customFormat="1" ht="12.75" thickBot="1" x14ac:dyDescent="0.25">
      <c r="B86" s="161" t="s">
        <v>13</v>
      </c>
      <c r="C86" s="167"/>
      <c r="D86" s="208"/>
      <c r="E86" s="174">
        <f t="shared" ref="E86" si="20">E67+E84</f>
        <v>0</v>
      </c>
      <c r="F86" s="174">
        <f t="shared" ref="F86:AF86" si="21">F67+F84</f>
        <v>0</v>
      </c>
      <c r="G86" s="174">
        <f t="shared" si="21"/>
        <v>0</v>
      </c>
      <c r="H86" s="174">
        <f t="shared" si="21"/>
        <v>0</v>
      </c>
      <c r="I86" s="174">
        <f t="shared" si="21"/>
        <v>0</v>
      </c>
      <c r="J86" s="174">
        <f t="shared" si="21"/>
        <v>0</v>
      </c>
      <c r="K86" s="174">
        <f t="shared" si="21"/>
        <v>0</v>
      </c>
      <c r="L86" s="174">
        <f t="shared" si="21"/>
        <v>0</v>
      </c>
      <c r="M86" s="174">
        <f t="shared" si="21"/>
        <v>0</v>
      </c>
      <c r="N86" s="174">
        <f t="shared" si="21"/>
        <v>0</v>
      </c>
      <c r="O86" s="174">
        <f t="shared" si="21"/>
        <v>0</v>
      </c>
      <c r="P86" s="174">
        <f t="shared" si="21"/>
        <v>0</v>
      </c>
      <c r="Q86" s="174">
        <f t="shared" si="21"/>
        <v>0</v>
      </c>
      <c r="R86" s="174">
        <f t="shared" si="21"/>
        <v>0</v>
      </c>
      <c r="S86" s="174">
        <f t="shared" si="21"/>
        <v>0</v>
      </c>
      <c r="T86" s="174">
        <f t="shared" si="21"/>
        <v>0</v>
      </c>
      <c r="U86" s="174">
        <f t="shared" si="21"/>
        <v>0</v>
      </c>
      <c r="V86" s="174">
        <f t="shared" si="21"/>
        <v>0</v>
      </c>
      <c r="W86" s="174">
        <f t="shared" si="21"/>
        <v>0</v>
      </c>
      <c r="X86" s="174">
        <f t="shared" si="21"/>
        <v>0</v>
      </c>
      <c r="Y86" s="174">
        <f t="shared" si="21"/>
        <v>0</v>
      </c>
      <c r="Z86" s="174">
        <f t="shared" si="21"/>
        <v>0</v>
      </c>
      <c r="AA86" s="174">
        <f t="shared" si="21"/>
        <v>0</v>
      </c>
      <c r="AB86" s="174">
        <f t="shared" si="21"/>
        <v>0</v>
      </c>
      <c r="AC86" s="174">
        <f t="shared" si="21"/>
        <v>0</v>
      </c>
      <c r="AD86" s="174">
        <f t="shared" si="21"/>
        <v>0</v>
      </c>
      <c r="AE86" s="174">
        <f t="shared" si="21"/>
        <v>0</v>
      </c>
      <c r="AF86" s="174">
        <f t="shared" si="21"/>
        <v>0</v>
      </c>
    </row>
    <row r="87" spans="1:32" x14ac:dyDescent="0.2">
      <c r="D87" s="210"/>
      <c r="E87" s="210"/>
    </row>
    <row r="88" spans="1:32" x14ac:dyDescent="0.2">
      <c r="C88" s="78" t="s">
        <v>79</v>
      </c>
      <c r="D88" s="211" t="s">
        <v>79</v>
      </c>
      <c r="E88" s="211" t="s">
        <v>79</v>
      </c>
      <c r="F88" s="78" t="s">
        <v>79</v>
      </c>
      <c r="G88" s="78" t="s">
        <v>79</v>
      </c>
      <c r="H88" s="78" t="s">
        <v>79</v>
      </c>
      <c r="I88" s="78" t="s">
        <v>79</v>
      </c>
      <c r="J88" s="78" t="s">
        <v>79</v>
      </c>
      <c r="K88" s="78" t="s">
        <v>79</v>
      </c>
      <c r="L88" s="78" t="s">
        <v>79</v>
      </c>
      <c r="M88" s="78" t="s">
        <v>79</v>
      </c>
      <c r="N88" s="78" t="s">
        <v>79</v>
      </c>
      <c r="O88" s="78" t="s">
        <v>79</v>
      </c>
      <c r="P88" s="78" t="s">
        <v>79</v>
      </c>
      <c r="Q88" s="78" t="s">
        <v>79</v>
      </c>
      <c r="R88" s="78" t="s">
        <v>79</v>
      </c>
      <c r="S88" s="78" t="s">
        <v>79</v>
      </c>
      <c r="T88" s="78" t="s">
        <v>79</v>
      </c>
      <c r="U88" s="78" t="s">
        <v>79</v>
      </c>
      <c r="V88" s="78" t="s">
        <v>79</v>
      </c>
      <c r="W88" s="78" t="s">
        <v>79</v>
      </c>
      <c r="X88" s="78" t="s">
        <v>79</v>
      </c>
      <c r="Y88" s="78" t="s">
        <v>79</v>
      </c>
      <c r="Z88" s="78" t="s">
        <v>79</v>
      </c>
      <c r="AA88" s="78" t="s">
        <v>79</v>
      </c>
      <c r="AB88" s="78" t="s">
        <v>79</v>
      </c>
      <c r="AC88" s="78" t="s">
        <v>79</v>
      </c>
      <c r="AD88" s="78" t="s">
        <v>79</v>
      </c>
      <c r="AE88" s="78" t="s">
        <v>79</v>
      </c>
      <c r="AF88" s="78" t="s">
        <v>79</v>
      </c>
    </row>
    <row r="89" spans="1:32" ht="12.75" x14ac:dyDescent="0.2">
      <c r="A89" s="47" t="s">
        <v>27</v>
      </c>
      <c r="B89" s="153" t="s">
        <v>88</v>
      </c>
      <c r="D89" s="210"/>
      <c r="E89" s="210"/>
    </row>
    <row r="90" spans="1:32" x14ac:dyDescent="0.2">
      <c r="D90" s="210"/>
      <c r="E90" s="210"/>
    </row>
    <row r="91" spans="1:32" s="162" customFormat="1" x14ac:dyDescent="0.2">
      <c r="A91" s="161"/>
      <c r="B91" s="162" t="s">
        <v>14</v>
      </c>
      <c r="C91" s="163"/>
      <c r="D91" s="208"/>
      <c r="E91" s="208"/>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row>
    <row r="92" spans="1:32" s="162" customFormat="1" x14ac:dyDescent="0.2">
      <c r="A92" s="161"/>
      <c r="B92" s="162" t="s">
        <v>15</v>
      </c>
      <c r="C92" s="163"/>
      <c r="D92" s="208"/>
      <c r="E92" s="208"/>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row>
    <row r="93" spans="1:32" s="162" customFormat="1" x14ac:dyDescent="0.2">
      <c r="A93" s="161"/>
      <c r="B93" s="162" t="s">
        <v>64</v>
      </c>
      <c r="C93" s="163"/>
      <c r="D93" s="208"/>
      <c r="E93" s="208"/>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row>
    <row r="94" spans="1:32" s="162" customFormat="1" x14ac:dyDescent="0.2">
      <c r="A94" s="161"/>
      <c r="B94" s="162" t="s">
        <v>19</v>
      </c>
      <c r="C94" s="163"/>
      <c r="D94" s="208"/>
      <c r="E94" s="208"/>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row>
    <row r="95" spans="1:32" s="162" customFormat="1" x14ac:dyDescent="0.2">
      <c r="A95" s="161"/>
      <c r="B95" s="162" t="s">
        <v>65</v>
      </c>
      <c r="C95" s="163"/>
      <c r="D95" s="208"/>
      <c r="E95" s="208"/>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row>
    <row r="96" spans="1:32" s="162" customFormat="1" ht="12.75" thickBot="1" x14ac:dyDescent="0.25">
      <c r="A96" s="161"/>
      <c r="B96" s="161" t="s">
        <v>89</v>
      </c>
      <c r="C96" s="164">
        <f>SUM(C91:C95)</f>
        <v>0</v>
      </c>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row>
    <row r="97" spans="1:32" s="98" customFormat="1" x14ac:dyDescent="0.2">
      <c r="A97" s="52"/>
      <c r="B97" s="147" t="s">
        <v>120</v>
      </c>
      <c r="C97" s="96"/>
      <c r="D97" s="97"/>
      <c r="E97" s="97"/>
      <c r="F97" s="8" t="str">
        <f>IFERROR(F$13/'5. Section 53A Analysis'!$C$28,"")</f>
        <v/>
      </c>
      <c r="G97" s="8" t="str">
        <f>IFERROR(G$13/'5. Section 53A Analysis'!$C$28,"")</f>
        <v/>
      </c>
      <c r="H97" s="8" t="str">
        <f>IFERROR(H$13/'5. Section 53A Analysis'!$C$28,"")</f>
        <v/>
      </c>
      <c r="I97" s="8" t="str">
        <f>IFERROR(I$13/'5. Section 53A Analysis'!$C$28,"")</f>
        <v/>
      </c>
      <c r="J97" s="8" t="str">
        <f>IFERROR(J$13/'5. Section 53A Analysis'!$C$28,"")</f>
        <v/>
      </c>
      <c r="K97" s="8" t="str">
        <f>IFERROR(K$13/'5. Section 53A Analysis'!$C$28,"")</f>
        <v/>
      </c>
      <c r="L97" s="8" t="str">
        <f>IFERROR(L$13/'5. Section 53A Analysis'!$C$28,"")</f>
        <v/>
      </c>
      <c r="M97" s="8" t="str">
        <f>IFERROR(M$13/'5. Section 53A Analysis'!$C$28,"")</f>
        <v/>
      </c>
      <c r="N97" s="8" t="str">
        <f>IFERROR(N$13/'5. Section 53A Analysis'!$C$28,"")</f>
        <v/>
      </c>
      <c r="O97" s="8" t="str">
        <f>IFERROR(O$13/'5. Section 53A Analysis'!$C$28,"")</f>
        <v/>
      </c>
      <c r="P97" s="8" t="str">
        <f>IFERROR(P$13/'5. Section 53A Analysis'!$C$28,"")</f>
        <v/>
      </c>
      <c r="Q97" s="8" t="str">
        <f>IFERROR(Q$13/'5. Section 53A Analysis'!$C$28,"")</f>
        <v/>
      </c>
      <c r="R97" s="8" t="str">
        <f>IFERROR(R$13/'5. Section 53A Analysis'!$C$28,"")</f>
        <v/>
      </c>
      <c r="S97" s="8" t="str">
        <f>IFERROR(S$13/'5. Section 53A Analysis'!$C$28,"")</f>
        <v/>
      </c>
      <c r="T97" s="8" t="str">
        <f>IFERROR(T$13/'5. Section 53A Analysis'!$C$28,"")</f>
        <v/>
      </c>
      <c r="U97" s="8" t="str">
        <f>IFERROR(U$13/'5. Section 53A Analysis'!$C$28,"")</f>
        <v/>
      </c>
      <c r="V97" s="8" t="str">
        <f>IFERROR(V$13/'5. Section 53A Analysis'!$C$28,"")</f>
        <v/>
      </c>
      <c r="W97" s="8" t="str">
        <f>IFERROR(W$13/'5. Section 53A Analysis'!$C$28,"")</f>
        <v/>
      </c>
      <c r="X97" s="8" t="str">
        <f>IFERROR(X$13/'5. Section 53A Analysis'!$C$28,"")</f>
        <v/>
      </c>
      <c r="Y97" s="8" t="str">
        <f>IFERROR(Y$13/'5. Section 53A Analysis'!$C$28,"")</f>
        <v/>
      </c>
      <c r="Z97" s="8" t="str">
        <f>IFERROR(Z$13/'5. Section 53A Analysis'!$C$28,"")</f>
        <v/>
      </c>
      <c r="AA97" s="8" t="str">
        <f>IFERROR(AA$13/'5. Section 53A Analysis'!$C$28,"")</f>
        <v/>
      </c>
      <c r="AB97" s="8" t="str">
        <f>IFERROR(AB$13/'5. Section 53A Analysis'!$C$28,"")</f>
        <v/>
      </c>
      <c r="AC97" s="8" t="str">
        <f>IFERROR(AC$13/'5. Section 53A Analysis'!$C$28,"")</f>
        <v/>
      </c>
      <c r="AD97" s="8" t="str">
        <f>IFERROR(AD$13/'5. Section 53A Analysis'!$C$28,"")</f>
        <v/>
      </c>
      <c r="AE97" s="8" t="str">
        <f>IFERROR(AE$13/'5. Section 53A Analysis'!$C$28,"")</f>
        <v/>
      </c>
      <c r="AF97" s="8" t="str">
        <f>IFERROR(AF$13/'5. Section 53A Analysis'!$C$28,"")</f>
        <v/>
      </c>
    </row>
    <row r="98" spans="1:32" s="161" customFormat="1" x14ac:dyDescent="0.2">
      <c r="B98" s="161" t="s">
        <v>90</v>
      </c>
      <c r="C98" s="175"/>
      <c r="D98" s="176"/>
      <c r="E98" s="176"/>
      <c r="F98" s="177" t="str">
        <f>IFERROR($C$96*F97,"")</f>
        <v/>
      </c>
      <c r="G98" s="177" t="str">
        <f>IFERROR($C$96*G97,"")</f>
        <v/>
      </c>
      <c r="H98" s="177" t="str">
        <f t="shared" ref="H98:AF98" si="22">IFERROR($C$96*H97,"")</f>
        <v/>
      </c>
      <c r="I98" s="177" t="str">
        <f t="shared" si="22"/>
        <v/>
      </c>
      <c r="J98" s="177" t="str">
        <f t="shared" si="22"/>
        <v/>
      </c>
      <c r="K98" s="177" t="str">
        <f t="shared" si="22"/>
        <v/>
      </c>
      <c r="L98" s="177" t="str">
        <f t="shared" si="22"/>
        <v/>
      </c>
      <c r="M98" s="177" t="str">
        <f t="shared" si="22"/>
        <v/>
      </c>
      <c r="N98" s="177" t="str">
        <f t="shared" si="22"/>
        <v/>
      </c>
      <c r="O98" s="177" t="str">
        <f t="shared" si="22"/>
        <v/>
      </c>
      <c r="P98" s="177" t="str">
        <f t="shared" si="22"/>
        <v/>
      </c>
      <c r="Q98" s="177" t="str">
        <f t="shared" si="22"/>
        <v/>
      </c>
      <c r="R98" s="177" t="str">
        <f t="shared" si="22"/>
        <v/>
      </c>
      <c r="S98" s="177" t="str">
        <f t="shared" si="22"/>
        <v/>
      </c>
      <c r="T98" s="177" t="str">
        <f t="shared" si="22"/>
        <v/>
      </c>
      <c r="U98" s="177" t="str">
        <f t="shared" si="22"/>
        <v/>
      </c>
      <c r="V98" s="177" t="str">
        <f t="shared" si="22"/>
        <v/>
      </c>
      <c r="W98" s="177" t="str">
        <f t="shared" si="22"/>
        <v/>
      </c>
      <c r="X98" s="177" t="str">
        <f t="shared" si="22"/>
        <v/>
      </c>
      <c r="Y98" s="177" t="str">
        <f t="shared" si="22"/>
        <v/>
      </c>
      <c r="Z98" s="177" t="str">
        <f t="shared" si="22"/>
        <v/>
      </c>
      <c r="AA98" s="177" t="str">
        <f t="shared" si="22"/>
        <v/>
      </c>
      <c r="AB98" s="177" t="str">
        <f t="shared" si="22"/>
        <v/>
      </c>
      <c r="AC98" s="177" t="str">
        <f t="shared" si="22"/>
        <v/>
      </c>
      <c r="AD98" s="177" t="str">
        <f t="shared" si="22"/>
        <v/>
      </c>
      <c r="AE98" s="177" t="str">
        <f t="shared" si="22"/>
        <v/>
      </c>
      <c r="AF98" s="177" t="str">
        <f t="shared" si="22"/>
        <v/>
      </c>
    </row>
    <row r="99" spans="1:32" x14ac:dyDescent="0.2">
      <c r="B99" s="147"/>
      <c r="C99" s="83"/>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row>
    <row r="100" spans="1:32" x14ac:dyDescent="0.2">
      <c r="B100" s="147"/>
      <c r="C100" s="83"/>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row>
    <row r="101" spans="1:32" ht="12.75" x14ac:dyDescent="0.2">
      <c r="A101" s="47" t="s">
        <v>28</v>
      </c>
      <c r="B101" s="153" t="s">
        <v>211</v>
      </c>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row>
    <row r="102" spans="1:32" x14ac:dyDescent="0.2">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row>
    <row r="103" spans="1:32" s="162" customFormat="1" x14ac:dyDescent="0.2">
      <c r="A103" s="161"/>
      <c r="B103" s="162" t="s">
        <v>63</v>
      </c>
      <c r="C103" s="163"/>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row>
    <row r="104" spans="1:32" s="162" customFormat="1" x14ac:dyDescent="0.2">
      <c r="A104" s="161"/>
      <c r="B104" s="162" t="s">
        <v>84</v>
      </c>
      <c r="C104" s="163"/>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row>
    <row r="105" spans="1:32" s="162" customFormat="1" ht="12.75" thickBot="1" x14ac:dyDescent="0.25">
      <c r="A105" s="161"/>
      <c r="B105" s="161" t="s">
        <v>211</v>
      </c>
      <c r="C105" s="164">
        <f>SUM(C103:C104)</f>
        <v>0</v>
      </c>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row>
    <row r="106" spans="1:32" s="98" customFormat="1" x14ac:dyDescent="0.2">
      <c r="A106" s="52"/>
      <c r="B106" s="147" t="s">
        <v>126</v>
      </c>
      <c r="C106" s="96"/>
      <c r="D106" s="97"/>
      <c r="E106" s="97"/>
      <c r="F106" s="8" t="str">
        <f>IFERROR(F$13/'5. Section 53A Analysis'!$C$41,"")</f>
        <v/>
      </c>
      <c r="G106" s="8" t="str">
        <f>IFERROR(G$13/'5. Section 53A Analysis'!$C$41,"")</f>
        <v/>
      </c>
      <c r="H106" s="8" t="str">
        <f>IFERROR(H$13/'5. Section 53A Analysis'!$C$41,"")</f>
        <v/>
      </c>
      <c r="I106" s="8" t="str">
        <f>IFERROR(I$13/'5. Section 53A Analysis'!$C$41,"")</f>
        <v/>
      </c>
      <c r="J106" s="8" t="str">
        <f>IFERROR(J$13/'5. Section 53A Analysis'!$C$41,"")</f>
        <v/>
      </c>
      <c r="K106" s="8" t="str">
        <f>IFERROR(K$13/'5. Section 53A Analysis'!$C$41,"")</f>
        <v/>
      </c>
      <c r="L106" s="8" t="str">
        <f>IFERROR(L$13/'5. Section 53A Analysis'!$C$41,"")</f>
        <v/>
      </c>
      <c r="M106" s="8" t="str">
        <f>IFERROR(M$13/'5. Section 53A Analysis'!$C$41,"")</f>
        <v/>
      </c>
      <c r="N106" s="8" t="str">
        <f>IFERROR(N$13/'5. Section 53A Analysis'!$C$41,"")</f>
        <v/>
      </c>
      <c r="O106" s="8" t="str">
        <f>IFERROR(O$13/'5. Section 53A Analysis'!$C$41,"")</f>
        <v/>
      </c>
      <c r="P106" s="8" t="str">
        <f>IFERROR(P$13/'5. Section 53A Analysis'!$C$41,"")</f>
        <v/>
      </c>
      <c r="Q106" s="8" t="str">
        <f>IFERROR(Q$13/'5. Section 53A Analysis'!$C$41,"")</f>
        <v/>
      </c>
      <c r="R106" s="8" t="str">
        <f>IFERROR(R$13/'5. Section 53A Analysis'!$C$41,"")</f>
        <v/>
      </c>
      <c r="S106" s="8" t="str">
        <f>IFERROR(S$13/'5. Section 53A Analysis'!$C$41,"")</f>
        <v/>
      </c>
      <c r="T106" s="8" t="str">
        <f>IFERROR(T$13/'5. Section 53A Analysis'!$C$41,"")</f>
        <v/>
      </c>
      <c r="U106" s="8" t="str">
        <f>IFERROR(U$13/'5. Section 53A Analysis'!$C$41,"")</f>
        <v/>
      </c>
      <c r="V106" s="8" t="str">
        <f>IFERROR(V$13/'5. Section 53A Analysis'!$C$41,"")</f>
        <v/>
      </c>
      <c r="W106" s="8" t="str">
        <f>IFERROR(W$13/'5. Section 53A Analysis'!$C$41,"")</f>
        <v/>
      </c>
      <c r="X106" s="8" t="str">
        <f>IFERROR(X$13/'5. Section 53A Analysis'!$C$41,"")</f>
        <v/>
      </c>
      <c r="Y106" s="8" t="str">
        <f>IFERROR(Y$13/'5. Section 53A Analysis'!$C$41,"")</f>
        <v/>
      </c>
      <c r="Z106" s="8" t="str">
        <f>IFERROR(Z$13/'5. Section 53A Analysis'!$C$41,"")</f>
        <v/>
      </c>
      <c r="AA106" s="8" t="str">
        <f>IFERROR(AA$13/'5. Section 53A Analysis'!$C$41,"")</f>
        <v/>
      </c>
      <c r="AB106" s="8" t="str">
        <f>IFERROR(AB$13/'5. Section 53A Analysis'!$C$41,"")</f>
        <v/>
      </c>
      <c r="AC106" s="8" t="str">
        <f>IFERROR(AC$13/'5. Section 53A Analysis'!$C$41,"")</f>
        <v/>
      </c>
      <c r="AD106" s="8" t="str">
        <f>IFERROR(AD$13/'5. Section 53A Analysis'!$C$41,"")</f>
        <v/>
      </c>
      <c r="AE106" s="8" t="str">
        <f>IFERROR(AE$13/'5. Section 53A Analysis'!$C$41,"")</f>
        <v/>
      </c>
      <c r="AF106" s="8" t="str">
        <f>IFERROR(AF$13/'5. Section 53A Analysis'!$C$41,"")</f>
        <v/>
      </c>
    </row>
    <row r="107" spans="1:32" s="161" customFormat="1" x14ac:dyDescent="0.2">
      <c r="B107" s="161" t="s">
        <v>210</v>
      </c>
      <c r="C107" s="175"/>
      <c r="D107" s="176"/>
      <c r="E107" s="176"/>
      <c r="F107" s="177" t="str">
        <f>IFERROR($C$105*F106,"")</f>
        <v/>
      </c>
      <c r="G107" s="177" t="str">
        <f>IFERROR($C$105*G106,"")</f>
        <v/>
      </c>
      <c r="H107" s="177" t="str">
        <f t="shared" ref="H107:N107" si="23">IFERROR($C$105*H106,"")</f>
        <v/>
      </c>
      <c r="I107" s="177" t="str">
        <f t="shared" si="23"/>
        <v/>
      </c>
      <c r="J107" s="177" t="str">
        <f t="shared" si="23"/>
        <v/>
      </c>
      <c r="K107" s="177" t="str">
        <f t="shared" si="23"/>
        <v/>
      </c>
      <c r="L107" s="177" t="str">
        <f t="shared" si="23"/>
        <v/>
      </c>
      <c r="M107" s="177" t="str">
        <f t="shared" si="23"/>
        <v/>
      </c>
      <c r="N107" s="177" t="str">
        <f t="shared" si="23"/>
        <v/>
      </c>
      <c r="O107" s="177" t="str">
        <f t="shared" ref="O107:AF107" si="24">IFERROR($C$105*O106,"")</f>
        <v/>
      </c>
      <c r="P107" s="177" t="str">
        <f t="shared" si="24"/>
        <v/>
      </c>
      <c r="Q107" s="177" t="str">
        <f t="shared" si="24"/>
        <v/>
      </c>
      <c r="R107" s="177" t="str">
        <f t="shared" si="24"/>
        <v/>
      </c>
      <c r="S107" s="177" t="str">
        <f t="shared" si="24"/>
        <v/>
      </c>
      <c r="T107" s="177" t="str">
        <f t="shared" si="24"/>
        <v/>
      </c>
      <c r="U107" s="177" t="str">
        <f t="shared" si="24"/>
        <v/>
      </c>
      <c r="V107" s="177" t="str">
        <f t="shared" si="24"/>
        <v/>
      </c>
      <c r="W107" s="177" t="str">
        <f t="shared" si="24"/>
        <v/>
      </c>
      <c r="X107" s="177" t="str">
        <f t="shared" si="24"/>
        <v/>
      </c>
      <c r="Y107" s="177" t="str">
        <f t="shared" si="24"/>
        <v/>
      </c>
      <c r="Z107" s="177" t="str">
        <f t="shared" si="24"/>
        <v/>
      </c>
      <c r="AA107" s="177" t="str">
        <f t="shared" si="24"/>
        <v/>
      </c>
      <c r="AB107" s="177" t="str">
        <f t="shared" si="24"/>
        <v/>
      </c>
      <c r="AC107" s="177" t="str">
        <f t="shared" si="24"/>
        <v/>
      </c>
      <c r="AD107" s="177" t="str">
        <f t="shared" si="24"/>
        <v/>
      </c>
      <c r="AE107" s="177" t="str">
        <f t="shared" si="24"/>
        <v/>
      </c>
      <c r="AF107" s="177" t="str">
        <f t="shared" si="24"/>
        <v/>
      </c>
    </row>
    <row r="108" spans="1:32" x14ac:dyDescent="0.2">
      <c r="B108" s="147"/>
      <c r="C108" s="83"/>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row>
    <row r="109" spans="1:32" x14ac:dyDescent="0.2">
      <c r="B109" s="147"/>
      <c r="C109" s="83"/>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row>
    <row r="110" spans="1:32" ht="12.75" x14ac:dyDescent="0.2">
      <c r="A110" s="47" t="s">
        <v>29</v>
      </c>
      <c r="B110" s="153" t="s">
        <v>94</v>
      </c>
      <c r="C110" s="99"/>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row>
    <row r="111" spans="1:32" x14ac:dyDescent="0.2">
      <c r="C111" s="99"/>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row>
    <row r="112" spans="1:32" s="162" customFormat="1" x14ac:dyDescent="0.2">
      <c r="A112" s="161"/>
      <c r="B112" s="162" t="s">
        <v>92</v>
      </c>
      <c r="C112" s="163"/>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row>
    <row r="113" spans="1:32" s="162" customFormat="1" x14ac:dyDescent="0.2">
      <c r="A113" s="161"/>
      <c r="B113" s="162" t="s">
        <v>93</v>
      </c>
      <c r="C113" s="163"/>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row>
    <row r="114" spans="1:32" s="138" customFormat="1" ht="12.75" thickBot="1" x14ac:dyDescent="0.25">
      <c r="A114" s="137"/>
      <c r="B114" s="147" t="s">
        <v>96</v>
      </c>
      <c r="C114" s="140">
        <f>SUM(C112:C113)</f>
        <v>0</v>
      </c>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row>
    <row r="115" spans="1:32" x14ac:dyDescent="0.2">
      <c r="A115" s="52"/>
      <c r="B115" s="147" t="s">
        <v>126</v>
      </c>
      <c r="C115" s="96"/>
      <c r="D115" s="97"/>
      <c r="E115" s="97"/>
      <c r="F115" s="8" t="str">
        <f>IFERROR(F$13/'5. Section 53A Analysis'!$C$41,"")</f>
        <v/>
      </c>
      <c r="G115" s="8" t="str">
        <f>IFERROR(G$13/'5. Section 53A Analysis'!$C$41,"")</f>
        <v/>
      </c>
      <c r="H115" s="8" t="str">
        <f>IFERROR(H$13/'5. Section 53A Analysis'!$C$41,"")</f>
        <v/>
      </c>
      <c r="I115" s="8" t="str">
        <f>IFERROR(I$13/'5. Section 53A Analysis'!$C$41,"")</f>
        <v/>
      </c>
      <c r="J115" s="8" t="str">
        <f>IFERROR(J$13/'5. Section 53A Analysis'!$C$41,"")</f>
        <v/>
      </c>
      <c r="K115" s="8" t="str">
        <f>IFERROR(K$13/'5. Section 53A Analysis'!$C$41,"")</f>
        <v/>
      </c>
      <c r="L115" s="8" t="str">
        <f>IFERROR(L$13/'5. Section 53A Analysis'!$C$41,"")</f>
        <v/>
      </c>
      <c r="M115" s="8" t="str">
        <f>IFERROR(M$13/'5. Section 53A Analysis'!$C$41,"")</f>
        <v/>
      </c>
      <c r="N115" s="8" t="str">
        <f>IFERROR(N$13/'5. Section 53A Analysis'!$C$41,"")</f>
        <v/>
      </c>
      <c r="O115" s="8" t="str">
        <f>IFERROR(O$13/'5. Section 53A Analysis'!$C$41,"")</f>
        <v/>
      </c>
      <c r="P115" s="8" t="str">
        <f>IFERROR(P$13/'5. Section 53A Analysis'!$C$41,"")</f>
        <v/>
      </c>
      <c r="Q115" s="8" t="str">
        <f>IFERROR(Q$13/'5. Section 53A Analysis'!$C$41,"")</f>
        <v/>
      </c>
      <c r="R115" s="8" t="str">
        <f>IFERROR(R$13/'5. Section 53A Analysis'!$C$41,"")</f>
        <v/>
      </c>
      <c r="S115" s="8" t="str">
        <f>IFERROR(S$13/'5. Section 53A Analysis'!$C$41,"")</f>
        <v/>
      </c>
      <c r="T115" s="8" t="str">
        <f>IFERROR(T$13/'5. Section 53A Analysis'!$C$41,"")</f>
        <v/>
      </c>
      <c r="U115" s="8" t="str">
        <f>IFERROR(U$13/'5. Section 53A Analysis'!$C$41,"")</f>
        <v/>
      </c>
      <c r="V115" s="8" t="str">
        <f>IFERROR(V$13/'5. Section 53A Analysis'!$C$41,"")</f>
        <v/>
      </c>
      <c r="W115" s="8" t="str">
        <f>IFERROR(W$13/'5. Section 53A Analysis'!$C$41,"")</f>
        <v/>
      </c>
      <c r="X115" s="8" t="str">
        <f>IFERROR(X$13/'5. Section 53A Analysis'!$C$41,"")</f>
        <v/>
      </c>
      <c r="Y115" s="8" t="str">
        <f>IFERROR(Y$13/'5. Section 53A Analysis'!$C$41,"")</f>
        <v/>
      </c>
      <c r="Z115" s="8" t="str">
        <f>IFERROR(Z$13/'5. Section 53A Analysis'!$C$41,"")</f>
        <v/>
      </c>
      <c r="AA115" s="8" t="str">
        <f>IFERROR(AA$13/'5. Section 53A Analysis'!$C$41,"")</f>
        <v/>
      </c>
      <c r="AB115" s="8" t="str">
        <f>IFERROR(AB$13/'5. Section 53A Analysis'!$C$41,"")</f>
        <v/>
      </c>
      <c r="AC115" s="8" t="str">
        <f>IFERROR(AC$13/'5. Section 53A Analysis'!$C$41,"")</f>
        <v/>
      </c>
      <c r="AD115" s="8" t="str">
        <f>IFERROR(AD$13/'5. Section 53A Analysis'!$C$41,"")</f>
        <v/>
      </c>
      <c r="AE115" s="8" t="str">
        <f>IFERROR(AE$13/'5. Section 53A Analysis'!$C$41,"")</f>
        <v/>
      </c>
      <c r="AF115" s="8" t="str">
        <f>IFERROR(AF$13/'5. Section 53A Analysis'!$C$41,"")</f>
        <v/>
      </c>
    </row>
    <row r="116" spans="1:32" s="162" customFormat="1" x14ac:dyDescent="0.2">
      <c r="A116" s="161"/>
      <c r="B116" s="161" t="s">
        <v>95</v>
      </c>
      <c r="C116" s="175"/>
      <c r="D116" s="176"/>
      <c r="E116" s="176"/>
      <c r="F116" s="177" t="str">
        <f>IFERROR($C$114*F115,"")</f>
        <v/>
      </c>
      <c r="G116" s="177" t="str">
        <f t="shared" ref="G116:AF116" si="25">IFERROR($C$114*G115,"")</f>
        <v/>
      </c>
      <c r="H116" s="177" t="str">
        <f t="shared" si="25"/>
        <v/>
      </c>
      <c r="I116" s="177" t="str">
        <f t="shared" si="25"/>
        <v/>
      </c>
      <c r="J116" s="177" t="str">
        <f t="shared" si="25"/>
        <v/>
      </c>
      <c r="K116" s="177" t="str">
        <f t="shared" si="25"/>
        <v/>
      </c>
      <c r="L116" s="177" t="str">
        <f t="shared" si="25"/>
        <v/>
      </c>
      <c r="M116" s="177" t="str">
        <f t="shared" si="25"/>
        <v/>
      </c>
      <c r="N116" s="177" t="str">
        <f t="shared" si="25"/>
        <v/>
      </c>
      <c r="O116" s="177" t="str">
        <f t="shared" si="25"/>
        <v/>
      </c>
      <c r="P116" s="177" t="str">
        <f t="shared" si="25"/>
        <v/>
      </c>
      <c r="Q116" s="177" t="str">
        <f t="shared" si="25"/>
        <v/>
      </c>
      <c r="R116" s="177" t="str">
        <f t="shared" si="25"/>
        <v/>
      </c>
      <c r="S116" s="177" t="str">
        <f t="shared" si="25"/>
        <v/>
      </c>
      <c r="T116" s="177" t="str">
        <f t="shared" si="25"/>
        <v/>
      </c>
      <c r="U116" s="177" t="str">
        <f t="shared" si="25"/>
        <v/>
      </c>
      <c r="V116" s="177" t="str">
        <f t="shared" si="25"/>
        <v/>
      </c>
      <c r="W116" s="177" t="str">
        <f t="shared" si="25"/>
        <v/>
      </c>
      <c r="X116" s="177" t="str">
        <f t="shared" si="25"/>
        <v/>
      </c>
      <c r="Y116" s="177" t="str">
        <f t="shared" si="25"/>
        <v/>
      </c>
      <c r="Z116" s="177" t="str">
        <f t="shared" si="25"/>
        <v/>
      </c>
      <c r="AA116" s="177" t="str">
        <f t="shared" si="25"/>
        <v/>
      </c>
      <c r="AB116" s="177" t="str">
        <f t="shared" si="25"/>
        <v/>
      </c>
      <c r="AC116" s="177" t="str">
        <f t="shared" si="25"/>
        <v/>
      </c>
      <c r="AD116" s="177" t="str">
        <f t="shared" si="25"/>
        <v/>
      </c>
      <c r="AE116" s="177" t="str">
        <f t="shared" si="25"/>
        <v/>
      </c>
      <c r="AF116" s="177" t="str">
        <f t="shared" si="25"/>
        <v/>
      </c>
    </row>
    <row r="117" spans="1:32" x14ac:dyDescent="0.2">
      <c r="B117" s="147"/>
      <c r="C117" s="83"/>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row>
    <row r="118" spans="1:32" x14ac:dyDescent="0.2">
      <c r="B118" s="147"/>
      <c r="C118" s="83"/>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row>
    <row r="119" spans="1:32" ht="12.75" x14ac:dyDescent="0.2">
      <c r="A119" s="47" t="s">
        <v>30</v>
      </c>
      <c r="B119" s="153" t="s">
        <v>134</v>
      </c>
      <c r="C119" s="99"/>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row>
    <row r="120" spans="1:32" x14ac:dyDescent="0.2">
      <c r="C120" s="99"/>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row>
    <row r="121" spans="1:32" s="162" customFormat="1" x14ac:dyDescent="0.2">
      <c r="A121" s="161"/>
      <c r="B121" s="162" t="s">
        <v>101</v>
      </c>
      <c r="C121" s="163"/>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row>
    <row r="122" spans="1:32" s="162" customFormat="1" x14ac:dyDescent="0.2">
      <c r="A122" s="161"/>
      <c r="B122" s="162" t="s">
        <v>135</v>
      </c>
      <c r="C122" s="163"/>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row>
    <row r="123" spans="1:32" s="162" customFormat="1" ht="12.75" thickBot="1" x14ac:dyDescent="0.25">
      <c r="A123" s="161"/>
      <c r="B123" s="161" t="s">
        <v>97</v>
      </c>
      <c r="C123" s="164">
        <f>SUM(C121:C122)</f>
        <v>0</v>
      </c>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row>
    <row r="124" spans="1:32" s="98" customFormat="1" x14ac:dyDescent="0.2">
      <c r="A124" s="52"/>
      <c r="B124" s="147" t="s">
        <v>126</v>
      </c>
      <c r="C124" s="96"/>
      <c r="D124" s="97"/>
      <c r="E124" s="97"/>
      <c r="F124" s="8" t="str">
        <f>IFERROR(F$13/'5. Section 53A Analysis'!$C$41,"")</f>
        <v/>
      </c>
      <c r="G124" s="8" t="str">
        <f>IFERROR(G$13/'5. Section 53A Analysis'!$C$41,"")</f>
        <v/>
      </c>
      <c r="H124" s="8" t="str">
        <f>IFERROR(H$13/'5. Section 53A Analysis'!$C$41,"")</f>
        <v/>
      </c>
      <c r="I124" s="8" t="str">
        <f>IFERROR(I$13/'5. Section 53A Analysis'!$C$41,"")</f>
        <v/>
      </c>
      <c r="J124" s="8" t="str">
        <f>IFERROR(J$13/'5. Section 53A Analysis'!$C$41,"")</f>
        <v/>
      </c>
      <c r="K124" s="8" t="str">
        <f>IFERROR(K$13/'5. Section 53A Analysis'!$C$41,"")</f>
        <v/>
      </c>
      <c r="L124" s="8" t="str">
        <f>IFERROR(L$13/'5. Section 53A Analysis'!$C$41,"")</f>
        <v/>
      </c>
      <c r="M124" s="8" t="str">
        <f>IFERROR(M$13/'5. Section 53A Analysis'!$C$41,"")</f>
        <v/>
      </c>
      <c r="N124" s="8" t="str">
        <f>IFERROR(N$13/'5. Section 53A Analysis'!$C$41,"")</f>
        <v/>
      </c>
      <c r="O124" s="8" t="str">
        <f>IFERROR(O$13/'5. Section 53A Analysis'!$C$41,"")</f>
        <v/>
      </c>
      <c r="P124" s="8" t="str">
        <f>IFERROR(P$13/'5. Section 53A Analysis'!$C$41,"")</f>
        <v/>
      </c>
      <c r="Q124" s="8" t="str">
        <f>IFERROR(Q$13/'5. Section 53A Analysis'!$C$41,"")</f>
        <v/>
      </c>
      <c r="R124" s="8" t="str">
        <f>IFERROR(R$13/'5. Section 53A Analysis'!$C$41,"")</f>
        <v/>
      </c>
      <c r="S124" s="8" t="str">
        <f>IFERROR(S$13/'5. Section 53A Analysis'!$C$41,"")</f>
        <v/>
      </c>
      <c r="T124" s="8" t="str">
        <f>IFERROR(T$13/'5. Section 53A Analysis'!$C$41,"")</f>
        <v/>
      </c>
      <c r="U124" s="8" t="str">
        <f>IFERROR(U$13/'5. Section 53A Analysis'!$C$41,"")</f>
        <v/>
      </c>
      <c r="V124" s="8" t="str">
        <f>IFERROR(V$13/'5. Section 53A Analysis'!$C$41,"")</f>
        <v/>
      </c>
      <c r="W124" s="8" t="str">
        <f>IFERROR(W$13/'5. Section 53A Analysis'!$C$41,"")</f>
        <v/>
      </c>
      <c r="X124" s="8" t="str">
        <f>IFERROR(X$13/'5. Section 53A Analysis'!$C$41,"")</f>
        <v/>
      </c>
      <c r="Y124" s="8" t="str">
        <f>IFERROR(Y$13/'5. Section 53A Analysis'!$C$41,"")</f>
        <v/>
      </c>
      <c r="Z124" s="8" t="str">
        <f>IFERROR(Z$13/'5. Section 53A Analysis'!$C$41,"")</f>
        <v/>
      </c>
      <c r="AA124" s="8" t="str">
        <f>IFERROR(AA$13/'5. Section 53A Analysis'!$C$41,"")</f>
        <v/>
      </c>
      <c r="AB124" s="8" t="str">
        <f>IFERROR(AB$13/'5. Section 53A Analysis'!$C$41,"")</f>
        <v/>
      </c>
      <c r="AC124" s="8" t="str">
        <f>IFERROR(AC$13/'5. Section 53A Analysis'!$C$41,"")</f>
        <v/>
      </c>
      <c r="AD124" s="8" t="str">
        <f>IFERROR(AD$13/'5. Section 53A Analysis'!$C$41,"")</f>
        <v/>
      </c>
      <c r="AE124" s="8" t="str">
        <f>IFERROR(AE$13/'5. Section 53A Analysis'!$C$41,"")</f>
        <v/>
      </c>
      <c r="AF124" s="8" t="str">
        <f>IFERROR(AF$13/'5. Section 53A Analysis'!$C$41,"")</f>
        <v/>
      </c>
    </row>
    <row r="125" spans="1:32" s="161" customFormat="1" x14ac:dyDescent="0.2">
      <c r="B125" s="161" t="s">
        <v>98</v>
      </c>
      <c r="C125" s="175"/>
      <c r="D125" s="176"/>
      <c r="E125" s="176"/>
      <c r="F125" s="177" t="str">
        <f>IFERROR($C$123*F124,"")</f>
        <v/>
      </c>
      <c r="G125" s="177" t="str">
        <f t="shared" ref="G125:AF125" si="26">IFERROR($C$123*G124,"")</f>
        <v/>
      </c>
      <c r="H125" s="177" t="str">
        <f t="shared" si="26"/>
        <v/>
      </c>
      <c r="I125" s="177" t="str">
        <f t="shared" si="26"/>
        <v/>
      </c>
      <c r="J125" s="177" t="str">
        <f t="shared" si="26"/>
        <v/>
      </c>
      <c r="K125" s="177" t="str">
        <f t="shared" si="26"/>
        <v/>
      </c>
      <c r="L125" s="177" t="str">
        <f t="shared" si="26"/>
        <v/>
      </c>
      <c r="M125" s="177" t="str">
        <f t="shared" si="26"/>
        <v/>
      </c>
      <c r="N125" s="177" t="str">
        <f t="shared" si="26"/>
        <v/>
      </c>
      <c r="O125" s="177" t="str">
        <f t="shared" si="26"/>
        <v/>
      </c>
      <c r="P125" s="177" t="str">
        <f t="shared" si="26"/>
        <v/>
      </c>
      <c r="Q125" s="177" t="str">
        <f t="shared" si="26"/>
        <v/>
      </c>
      <c r="R125" s="177" t="str">
        <f t="shared" si="26"/>
        <v/>
      </c>
      <c r="S125" s="177" t="str">
        <f t="shared" si="26"/>
        <v/>
      </c>
      <c r="T125" s="177" t="str">
        <f t="shared" si="26"/>
        <v/>
      </c>
      <c r="U125" s="177" t="str">
        <f t="shared" si="26"/>
        <v/>
      </c>
      <c r="V125" s="177" t="str">
        <f t="shared" si="26"/>
        <v/>
      </c>
      <c r="W125" s="177" t="str">
        <f t="shared" si="26"/>
        <v/>
      </c>
      <c r="X125" s="177" t="str">
        <f t="shared" si="26"/>
        <v/>
      </c>
      <c r="Y125" s="177" t="str">
        <f t="shared" si="26"/>
        <v/>
      </c>
      <c r="Z125" s="177" t="str">
        <f t="shared" si="26"/>
        <v/>
      </c>
      <c r="AA125" s="177" t="str">
        <f t="shared" si="26"/>
        <v/>
      </c>
      <c r="AB125" s="177" t="str">
        <f t="shared" si="26"/>
        <v/>
      </c>
      <c r="AC125" s="177" t="str">
        <f t="shared" si="26"/>
        <v/>
      </c>
      <c r="AD125" s="177" t="str">
        <f t="shared" si="26"/>
        <v/>
      </c>
      <c r="AE125" s="177" t="str">
        <f t="shared" si="26"/>
        <v/>
      </c>
      <c r="AF125" s="177" t="str">
        <f t="shared" si="26"/>
        <v/>
      </c>
    </row>
    <row r="126" spans="1:32" x14ac:dyDescent="0.2">
      <c r="B126" s="147"/>
      <c r="C126" s="83"/>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row>
    <row r="127" spans="1:32" x14ac:dyDescent="0.2">
      <c r="B127" s="147"/>
      <c r="C127" s="83"/>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row>
    <row r="128" spans="1:32" ht="12.75" x14ac:dyDescent="0.2">
      <c r="A128" s="47" t="s">
        <v>91</v>
      </c>
      <c r="B128" s="153" t="s">
        <v>102</v>
      </c>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row>
    <row r="129" spans="1:32" x14ac:dyDescent="0.2">
      <c r="C129" s="99"/>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row>
    <row r="130" spans="1:32" s="162" customFormat="1" x14ac:dyDescent="0.2">
      <c r="A130" s="161"/>
      <c r="B130" s="162" t="s">
        <v>103</v>
      </c>
      <c r="C130" s="163"/>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row>
    <row r="131" spans="1:32" s="162" customFormat="1" x14ac:dyDescent="0.2">
      <c r="A131" s="161"/>
      <c r="B131" s="162" t="s">
        <v>25</v>
      </c>
      <c r="C131" s="163"/>
      <c r="D131" s="159"/>
      <c r="E131" s="159"/>
      <c r="F131" s="159"/>
      <c r="G131" s="159"/>
      <c r="H131" s="159"/>
      <c r="I131" s="159"/>
      <c r="J131" s="159"/>
      <c r="K131" s="159"/>
      <c r="L131" s="159"/>
      <c r="M131" s="159"/>
      <c r="N131" s="159"/>
      <c r="O131" s="159"/>
      <c r="P131" s="159"/>
      <c r="Q131" s="159"/>
      <c r="R131" s="159"/>
      <c r="S131" s="159"/>
      <c r="T131" s="159"/>
      <c r="U131" s="159"/>
      <c r="V131" s="159"/>
      <c r="W131" s="159"/>
      <c r="X131" s="159"/>
      <c r="Y131" s="159"/>
      <c r="Z131" s="159"/>
      <c r="AA131" s="159"/>
      <c r="AB131" s="159"/>
      <c r="AC131" s="159"/>
      <c r="AD131" s="159"/>
      <c r="AE131" s="159"/>
      <c r="AF131" s="159"/>
    </row>
    <row r="132" spans="1:32" s="162" customFormat="1" x14ac:dyDescent="0.2">
      <c r="A132" s="161"/>
      <c r="B132" s="162" t="s">
        <v>23</v>
      </c>
      <c r="C132" s="163"/>
      <c r="D132" s="159"/>
      <c r="E132" s="159"/>
      <c r="F132" s="159"/>
      <c r="G132" s="159"/>
      <c r="H132" s="159"/>
      <c r="I132" s="159"/>
      <c r="J132" s="159"/>
      <c r="K132" s="159"/>
      <c r="L132" s="159"/>
      <c r="M132" s="159"/>
      <c r="N132" s="159"/>
      <c r="O132" s="159"/>
      <c r="P132" s="159"/>
      <c r="Q132" s="159"/>
      <c r="R132" s="159"/>
      <c r="S132" s="159"/>
      <c r="T132" s="159"/>
      <c r="U132" s="159"/>
      <c r="V132" s="159"/>
      <c r="W132" s="159"/>
      <c r="X132" s="159"/>
      <c r="Y132" s="159"/>
      <c r="Z132" s="159"/>
      <c r="AA132" s="159"/>
      <c r="AB132" s="159"/>
      <c r="AC132" s="159"/>
      <c r="AD132" s="159"/>
      <c r="AE132" s="159"/>
      <c r="AF132" s="159"/>
    </row>
    <row r="133" spans="1:32" s="162" customFormat="1" x14ac:dyDescent="0.2">
      <c r="A133" s="161"/>
      <c r="B133" s="162" t="s">
        <v>24</v>
      </c>
      <c r="C133" s="163"/>
      <c r="D133" s="159"/>
      <c r="E133" s="159"/>
      <c r="F133" s="159"/>
      <c r="G133" s="159"/>
      <c r="H133" s="159"/>
      <c r="I133" s="159"/>
      <c r="J133" s="159"/>
      <c r="K133" s="159"/>
      <c r="L133" s="159"/>
      <c r="M133" s="159"/>
      <c r="N133" s="159"/>
      <c r="O133" s="159"/>
      <c r="P133" s="159"/>
      <c r="Q133" s="159"/>
      <c r="R133" s="159"/>
      <c r="S133" s="159"/>
      <c r="T133" s="159"/>
      <c r="U133" s="159"/>
      <c r="V133" s="159"/>
      <c r="W133" s="159"/>
      <c r="X133" s="159"/>
      <c r="Y133" s="159"/>
      <c r="Z133" s="159"/>
      <c r="AA133" s="159"/>
      <c r="AB133" s="159"/>
      <c r="AC133" s="159"/>
      <c r="AD133" s="159"/>
      <c r="AE133" s="159"/>
      <c r="AF133" s="159"/>
    </row>
    <row r="134" spans="1:32" s="162" customFormat="1" x14ac:dyDescent="0.2">
      <c r="A134" s="161"/>
      <c r="B134" s="162" t="s">
        <v>35</v>
      </c>
      <c r="C134" s="163"/>
      <c r="D134" s="159"/>
      <c r="E134" s="159"/>
      <c r="F134" s="159"/>
      <c r="G134" s="159"/>
      <c r="H134" s="159"/>
      <c r="I134" s="159"/>
      <c r="J134" s="159"/>
      <c r="K134" s="159"/>
      <c r="L134" s="159"/>
      <c r="M134" s="159"/>
      <c r="N134" s="159"/>
      <c r="O134" s="159"/>
      <c r="P134" s="159"/>
      <c r="Q134" s="159"/>
      <c r="R134" s="159"/>
      <c r="S134" s="159"/>
      <c r="T134" s="159"/>
      <c r="U134" s="159"/>
      <c r="V134" s="159"/>
      <c r="W134" s="159"/>
      <c r="X134" s="159"/>
      <c r="Y134" s="159"/>
      <c r="Z134" s="159"/>
      <c r="AA134" s="159"/>
      <c r="AB134" s="159"/>
      <c r="AC134" s="159"/>
      <c r="AD134" s="159"/>
      <c r="AE134" s="159"/>
      <c r="AF134" s="159"/>
    </row>
    <row r="135" spans="1:32" s="162" customFormat="1" ht="12.75" thickBot="1" x14ac:dyDescent="0.25">
      <c r="A135" s="161"/>
      <c r="B135" s="162" t="s">
        <v>137</v>
      </c>
      <c r="C135" s="163"/>
      <c r="D135" s="159"/>
      <c r="E135" s="159"/>
      <c r="F135" s="159"/>
      <c r="G135" s="159"/>
      <c r="H135" s="159"/>
      <c r="I135" s="159"/>
      <c r="J135" s="159"/>
      <c r="K135" s="159"/>
      <c r="L135" s="159"/>
      <c r="M135" s="159"/>
      <c r="N135" s="159"/>
      <c r="O135" s="159"/>
      <c r="P135" s="159"/>
      <c r="Q135" s="159"/>
      <c r="R135" s="159"/>
      <c r="S135" s="159"/>
      <c r="T135" s="159"/>
      <c r="U135" s="159"/>
      <c r="V135" s="159"/>
      <c r="W135" s="159"/>
      <c r="X135" s="159"/>
      <c r="Y135" s="159"/>
      <c r="Z135" s="159"/>
      <c r="AA135" s="159"/>
      <c r="AB135" s="159"/>
      <c r="AC135" s="159"/>
      <c r="AD135" s="159"/>
      <c r="AE135" s="159"/>
      <c r="AF135" s="159"/>
    </row>
    <row r="136" spans="1:32" x14ac:dyDescent="0.2">
      <c r="B136" s="205" t="s">
        <v>26</v>
      </c>
      <c r="C136" s="99"/>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row>
    <row r="137" spans="1:32" x14ac:dyDescent="0.2">
      <c r="B137" s="206"/>
      <c r="C137" s="99"/>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row>
    <row r="138" spans="1:32" x14ac:dyDescent="0.2">
      <c r="B138" s="206"/>
      <c r="C138" s="99"/>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row>
    <row r="139" spans="1:32" x14ac:dyDescent="0.2">
      <c r="B139" s="206"/>
      <c r="C139" s="99"/>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row>
    <row r="140" spans="1:32" ht="12.75" thickBot="1" x14ac:dyDescent="0.25">
      <c r="B140" s="207"/>
      <c r="C140" s="99"/>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row>
    <row r="141" spans="1:32" x14ac:dyDescent="0.2">
      <c r="C141" s="99"/>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row>
    <row r="142" spans="1:32" s="162" customFormat="1" ht="12.75" thickBot="1" x14ac:dyDescent="0.25">
      <c r="A142" s="161"/>
      <c r="B142" s="161" t="s">
        <v>104</v>
      </c>
      <c r="C142" s="164">
        <f>SUM(C130:C135)</f>
        <v>0</v>
      </c>
      <c r="D142" s="159"/>
      <c r="E142" s="159"/>
      <c r="F142" s="159"/>
      <c r="G142" s="159"/>
      <c r="H142" s="159"/>
      <c r="I142" s="159"/>
      <c r="J142" s="159"/>
      <c r="K142" s="159"/>
      <c r="L142" s="159"/>
      <c r="M142" s="159"/>
      <c r="N142" s="159"/>
      <c r="O142" s="159"/>
      <c r="P142" s="159"/>
      <c r="Q142" s="159"/>
      <c r="R142" s="159"/>
      <c r="S142" s="159"/>
      <c r="T142" s="159"/>
      <c r="U142" s="159"/>
      <c r="V142" s="159"/>
      <c r="W142" s="159"/>
      <c r="X142" s="159"/>
      <c r="Y142" s="159"/>
      <c r="Z142" s="159"/>
      <c r="AA142" s="159"/>
      <c r="AB142" s="159"/>
      <c r="AC142" s="159"/>
      <c r="AD142" s="159"/>
      <c r="AE142" s="159"/>
      <c r="AF142" s="159"/>
    </row>
    <row r="143" spans="1:32" s="98" customFormat="1" x14ac:dyDescent="0.2">
      <c r="A143" s="52"/>
      <c r="B143" s="147" t="s">
        <v>120</v>
      </c>
      <c r="C143" s="96"/>
      <c r="D143" s="97"/>
      <c r="E143" s="97"/>
      <c r="F143" s="8" t="str">
        <f>IFERROR(F$13/'5. Section 53A Analysis'!$C$28,"")</f>
        <v/>
      </c>
      <c r="G143" s="8" t="str">
        <f>IFERROR(G$13/'5. Section 53A Analysis'!$C$28,"")</f>
        <v/>
      </c>
      <c r="H143" s="8" t="str">
        <f>IFERROR(H$13/'5. Section 53A Analysis'!$C$28,"")</f>
        <v/>
      </c>
      <c r="I143" s="8" t="str">
        <f>IFERROR(I$13/'5. Section 53A Analysis'!$C$28,"")</f>
        <v/>
      </c>
      <c r="J143" s="8" t="str">
        <f>IFERROR(J$13/'5. Section 53A Analysis'!$C$28,"")</f>
        <v/>
      </c>
      <c r="K143" s="8" t="str">
        <f>IFERROR(K$13/'5. Section 53A Analysis'!$C$28,"")</f>
        <v/>
      </c>
      <c r="L143" s="8" t="str">
        <f>IFERROR(L$13/'5. Section 53A Analysis'!$C$28,"")</f>
        <v/>
      </c>
      <c r="M143" s="8" t="str">
        <f>IFERROR(M$13/'5. Section 53A Analysis'!$C$28,"")</f>
        <v/>
      </c>
      <c r="N143" s="8" t="str">
        <f>IFERROR(N$13/'5. Section 53A Analysis'!$C$28,"")</f>
        <v/>
      </c>
      <c r="O143" s="8" t="str">
        <f>IFERROR(O$13/'5. Section 53A Analysis'!$C$28,"")</f>
        <v/>
      </c>
      <c r="P143" s="8" t="str">
        <f>IFERROR(P$13/'5. Section 53A Analysis'!$C$28,"")</f>
        <v/>
      </c>
      <c r="Q143" s="8" t="str">
        <f>IFERROR(Q$13/'5. Section 53A Analysis'!$C$28,"")</f>
        <v/>
      </c>
      <c r="R143" s="8" t="str">
        <f>IFERROR(R$13/'5. Section 53A Analysis'!$C$28,"")</f>
        <v/>
      </c>
      <c r="S143" s="8" t="str">
        <f>IFERROR(S$13/'5. Section 53A Analysis'!$C$28,"")</f>
        <v/>
      </c>
      <c r="T143" s="8" t="str">
        <f>IFERROR(T$13/'5. Section 53A Analysis'!$C$28,"")</f>
        <v/>
      </c>
      <c r="U143" s="8" t="str">
        <f>IFERROR(U$13/'5. Section 53A Analysis'!$C$28,"")</f>
        <v/>
      </c>
      <c r="V143" s="8" t="str">
        <f>IFERROR(V$13/'5. Section 53A Analysis'!$C$28,"")</f>
        <v/>
      </c>
      <c r="W143" s="8" t="str">
        <f>IFERROR(W$13/'5. Section 53A Analysis'!$C$28,"")</f>
        <v/>
      </c>
      <c r="X143" s="8" t="str">
        <f>IFERROR(X$13/'5. Section 53A Analysis'!$C$28,"")</f>
        <v/>
      </c>
      <c r="Y143" s="8" t="str">
        <f>IFERROR(Y$13/'5. Section 53A Analysis'!$C$28,"")</f>
        <v/>
      </c>
      <c r="Z143" s="8" t="str">
        <f>IFERROR(Z$13/'5. Section 53A Analysis'!$C$28,"")</f>
        <v/>
      </c>
      <c r="AA143" s="8" t="str">
        <f>IFERROR(AA$13/'5. Section 53A Analysis'!$C$28,"")</f>
        <v/>
      </c>
      <c r="AB143" s="8" t="str">
        <f>IFERROR(AB$13/'5. Section 53A Analysis'!$C$28,"")</f>
        <v/>
      </c>
      <c r="AC143" s="8" t="str">
        <f>IFERROR(AC$13/'5. Section 53A Analysis'!$C$28,"")</f>
        <v/>
      </c>
      <c r="AD143" s="8" t="str">
        <f>IFERROR(AD$13/'5. Section 53A Analysis'!$C$28,"")</f>
        <v/>
      </c>
      <c r="AE143" s="8" t="str">
        <f>IFERROR(AE$13/'5. Section 53A Analysis'!$C$28,"")</f>
        <v/>
      </c>
      <c r="AF143" s="8" t="str">
        <f>IFERROR(AF$13/'5. Section 53A Analysis'!$C$28,"")</f>
        <v/>
      </c>
    </row>
    <row r="144" spans="1:32" s="161" customFormat="1" x14ac:dyDescent="0.2">
      <c r="B144" s="161" t="s">
        <v>105</v>
      </c>
      <c r="C144" s="178"/>
      <c r="D144" s="176"/>
      <c r="E144" s="176"/>
      <c r="F144" s="177" t="str">
        <f>IFERROR($C$142*F143,"")</f>
        <v/>
      </c>
      <c r="G144" s="177" t="str">
        <f t="shared" ref="G144:AF144" si="27">IFERROR($C$142*G143,"")</f>
        <v/>
      </c>
      <c r="H144" s="177" t="str">
        <f t="shared" si="27"/>
        <v/>
      </c>
      <c r="I144" s="177" t="str">
        <f t="shared" si="27"/>
        <v/>
      </c>
      <c r="J144" s="177" t="str">
        <f t="shared" si="27"/>
        <v/>
      </c>
      <c r="K144" s="177" t="str">
        <f t="shared" si="27"/>
        <v/>
      </c>
      <c r="L144" s="177" t="str">
        <f t="shared" si="27"/>
        <v/>
      </c>
      <c r="M144" s="177" t="str">
        <f t="shared" si="27"/>
        <v/>
      </c>
      <c r="N144" s="177" t="str">
        <f t="shared" si="27"/>
        <v/>
      </c>
      <c r="O144" s="177" t="str">
        <f t="shared" si="27"/>
        <v/>
      </c>
      <c r="P144" s="177" t="str">
        <f t="shared" si="27"/>
        <v/>
      </c>
      <c r="Q144" s="177" t="str">
        <f t="shared" si="27"/>
        <v/>
      </c>
      <c r="R144" s="177" t="str">
        <f t="shared" si="27"/>
        <v/>
      </c>
      <c r="S144" s="177" t="str">
        <f t="shared" si="27"/>
        <v/>
      </c>
      <c r="T144" s="177" t="str">
        <f t="shared" si="27"/>
        <v/>
      </c>
      <c r="U144" s="177" t="str">
        <f t="shared" si="27"/>
        <v/>
      </c>
      <c r="V144" s="177" t="str">
        <f t="shared" si="27"/>
        <v/>
      </c>
      <c r="W144" s="177" t="str">
        <f t="shared" si="27"/>
        <v/>
      </c>
      <c r="X144" s="177" t="str">
        <f t="shared" si="27"/>
        <v/>
      </c>
      <c r="Y144" s="177" t="str">
        <f t="shared" si="27"/>
        <v/>
      </c>
      <c r="Z144" s="177" t="str">
        <f t="shared" si="27"/>
        <v/>
      </c>
      <c r="AA144" s="177" t="str">
        <f t="shared" si="27"/>
        <v/>
      </c>
      <c r="AB144" s="177" t="str">
        <f t="shared" si="27"/>
        <v/>
      </c>
      <c r="AC144" s="177" t="str">
        <f t="shared" si="27"/>
        <v/>
      </c>
      <c r="AD144" s="177" t="str">
        <f t="shared" si="27"/>
        <v/>
      </c>
      <c r="AE144" s="177" t="str">
        <f t="shared" si="27"/>
        <v/>
      </c>
      <c r="AF144" s="177" t="str">
        <f t="shared" si="27"/>
        <v/>
      </c>
    </row>
    <row r="145" spans="1:32" x14ac:dyDescent="0.2">
      <c r="B145" s="14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row>
    <row r="146" spans="1:32" x14ac:dyDescent="0.2">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row>
    <row r="147" spans="1:32" x14ac:dyDescent="0.2">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row>
    <row r="148" spans="1:32" s="182" customFormat="1" ht="12.75" x14ac:dyDescent="0.2">
      <c r="A148" s="179"/>
      <c r="B148" s="179" t="s">
        <v>99</v>
      </c>
      <c r="C148" s="180"/>
      <c r="D148" s="169"/>
      <c r="E148" s="169"/>
      <c r="F148" s="181" t="str">
        <f>IFERROR(F86-F98-F107-F116-F125-F144,"")</f>
        <v/>
      </c>
      <c r="G148" s="181" t="str">
        <f t="shared" ref="G148:AF148" si="28">IFERROR(G86-G98-G107-G116-G125-G144,"")</f>
        <v/>
      </c>
      <c r="H148" s="181" t="str">
        <f t="shared" si="28"/>
        <v/>
      </c>
      <c r="I148" s="181" t="str">
        <f t="shared" si="28"/>
        <v/>
      </c>
      <c r="J148" s="181" t="str">
        <f t="shared" si="28"/>
        <v/>
      </c>
      <c r="K148" s="181" t="str">
        <f t="shared" si="28"/>
        <v/>
      </c>
      <c r="L148" s="181" t="str">
        <f t="shared" si="28"/>
        <v/>
      </c>
      <c r="M148" s="181" t="str">
        <f t="shared" si="28"/>
        <v/>
      </c>
      <c r="N148" s="181" t="str">
        <f t="shared" si="28"/>
        <v/>
      </c>
      <c r="O148" s="181" t="str">
        <f t="shared" si="28"/>
        <v/>
      </c>
      <c r="P148" s="181" t="str">
        <f t="shared" si="28"/>
        <v/>
      </c>
      <c r="Q148" s="181" t="str">
        <f t="shared" si="28"/>
        <v/>
      </c>
      <c r="R148" s="181" t="str">
        <f t="shared" si="28"/>
        <v/>
      </c>
      <c r="S148" s="181" t="str">
        <f t="shared" si="28"/>
        <v/>
      </c>
      <c r="T148" s="181" t="str">
        <f t="shared" si="28"/>
        <v/>
      </c>
      <c r="U148" s="181" t="str">
        <f t="shared" si="28"/>
        <v/>
      </c>
      <c r="V148" s="181" t="str">
        <f t="shared" si="28"/>
        <v/>
      </c>
      <c r="W148" s="181" t="str">
        <f t="shared" si="28"/>
        <v/>
      </c>
      <c r="X148" s="181" t="str">
        <f t="shared" si="28"/>
        <v/>
      </c>
      <c r="Y148" s="181" t="str">
        <f t="shared" si="28"/>
        <v/>
      </c>
      <c r="Z148" s="181" t="str">
        <f t="shared" si="28"/>
        <v/>
      </c>
      <c r="AA148" s="181" t="str">
        <f t="shared" si="28"/>
        <v/>
      </c>
      <c r="AB148" s="181" t="str">
        <f t="shared" si="28"/>
        <v/>
      </c>
      <c r="AC148" s="181" t="str">
        <f t="shared" si="28"/>
        <v/>
      </c>
      <c r="AD148" s="181" t="str">
        <f t="shared" si="28"/>
        <v/>
      </c>
      <c r="AE148" s="181" t="str">
        <f t="shared" si="28"/>
        <v/>
      </c>
      <c r="AF148" s="181" t="str">
        <f t="shared" si="28"/>
        <v/>
      </c>
    </row>
    <row r="149" spans="1:32" x14ac:dyDescent="0.2">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row>
    <row r="150" spans="1:32" s="179" customFormat="1" ht="13.5" thickBot="1" x14ac:dyDescent="0.25">
      <c r="B150" s="179" t="s">
        <v>100</v>
      </c>
      <c r="C150" s="183"/>
      <c r="D150" s="184"/>
      <c r="E150" s="184"/>
      <c r="F150" s="185" t="str">
        <f>IFERROR(F148,"")</f>
        <v/>
      </c>
      <c r="G150" s="185" t="str">
        <f>IFERROR(F150+G148,"")</f>
        <v/>
      </c>
      <c r="H150" s="185" t="str">
        <f t="shared" ref="H150:AF150" si="29">IFERROR(G150+H148,"")</f>
        <v/>
      </c>
      <c r="I150" s="185" t="str">
        <f t="shared" si="29"/>
        <v/>
      </c>
      <c r="J150" s="185" t="str">
        <f t="shared" si="29"/>
        <v/>
      </c>
      <c r="K150" s="185" t="str">
        <f t="shared" si="29"/>
        <v/>
      </c>
      <c r="L150" s="185" t="str">
        <f t="shared" si="29"/>
        <v/>
      </c>
      <c r="M150" s="185" t="str">
        <f t="shared" si="29"/>
        <v/>
      </c>
      <c r="N150" s="185" t="str">
        <f t="shared" si="29"/>
        <v/>
      </c>
      <c r="O150" s="185" t="str">
        <f t="shared" si="29"/>
        <v/>
      </c>
      <c r="P150" s="185" t="str">
        <f t="shared" si="29"/>
        <v/>
      </c>
      <c r="Q150" s="185" t="str">
        <f t="shared" si="29"/>
        <v/>
      </c>
      <c r="R150" s="185" t="str">
        <f t="shared" si="29"/>
        <v/>
      </c>
      <c r="S150" s="185" t="str">
        <f t="shared" si="29"/>
        <v/>
      </c>
      <c r="T150" s="185" t="str">
        <f t="shared" si="29"/>
        <v/>
      </c>
      <c r="U150" s="185" t="str">
        <f t="shared" si="29"/>
        <v/>
      </c>
      <c r="V150" s="185" t="str">
        <f t="shared" si="29"/>
        <v/>
      </c>
      <c r="W150" s="185" t="str">
        <f t="shared" si="29"/>
        <v/>
      </c>
      <c r="X150" s="185" t="str">
        <f t="shared" si="29"/>
        <v/>
      </c>
      <c r="Y150" s="185" t="str">
        <f t="shared" si="29"/>
        <v/>
      </c>
      <c r="Z150" s="185" t="str">
        <f t="shared" si="29"/>
        <v/>
      </c>
      <c r="AA150" s="185" t="str">
        <f t="shared" si="29"/>
        <v/>
      </c>
      <c r="AB150" s="185" t="str">
        <f t="shared" si="29"/>
        <v/>
      </c>
      <c r="AC150" s="185" t="str">
        <f t="shared" si="29"/>
        <v/>
      </c>
      <c r="AD150" s="185" t="str">
        <f t="shared" si="29"/>
        <v/>
      </c>
      <c r="AE150" s="185" t="str">
        <f t="shared" si="29"/>
        <v/>
      </c>
      <c r="AF150" s="185" t="str">
        <f t="shared" si="29"/>
        <v/>
      </c>
    </row>
    <row r="151" spans="1:32" s="21" customFormat="1" x14ac:dyDescent="0.2">
      <c r="A151" s="23"/>
      <c r="B151" s="154"/>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row>
    <row r="152" spans="1:32" s="32" customFormat="1" hidden="1" x14ac:dyDescent="0.2">
      <c r="A152" s="95"/>
      <c r="B152" s="155"/>
      <c r="C152" s="100"/>
      <c r="D152" s="100"/>
      <c r="E152" s="100"/>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row>
    <row r="153" spans="1:32" s="32" customFormat="1" hidden="1" x14ac:dyDescent="0.2">
      <c r="A153" s="95"/>
      <c r="B153" s="155"/>
      <c r="C153" s="100"/>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row>
    <row r="154" spans="1:32" s="32" customFormat="1" hidden="1" x14ac:dyDescent="0.2">
      <c r="A154" s="95"/>
      <c r="B154" s="155"/>
      <c r="C154" s="100"/>
      <c r="D154" s="100"/>
      <c r="E154" s="100"/>
      <c r="F154" s="100"/>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row>
    <row r="155" spans="1:32" s="32" customFormat="1" hidden="1" x14ac:dyDescent="0.2">
      <c r="A155" s="95"/>
      <c r="B155" s="155"/>
      <c r="C155" s="100"/>
      <c r="D155" s="100"/>
      <c r="E155" s="100"/>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row>
    <row r="156" spans="1:32" s="32" customFormat="1" hidden="1" x14ac:dyDescent="0.2">
      <c r="A156" s="95"/>
      <c r="B156" s="155"/>
      <c r="C156" s="100"/>
      <c r="D156" s="100"/>
      <c r="E156" s="100"/>
      <c r="F156" s="100"/>
      <c r="G156" s="100"/>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row>
    <row r="157" spans="1:32" s="32" customFormat="1" hidden="1" x14ac:dyDescent="0.2">
      <c r="A157" s="95"/>
      <c r="B157" s="155"/>
      <c r="C157" s="100"/>
      <c r="D157" s="100"/>
      <c r="E157" s="100"/>
      <c r="F157" s="100"/>
      <c r="G157" s="100"/>
      <c r="H157" s="100"/>
      <c r="I157" s="100"/>
      <c r="J157" s="100"/>
      <c r="K157" s="100"/>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row>
    <row r="158" spans="1:32" s="32" customFormat="1" hidden="1" x14ac:dyDescent="0.2">
      <c r="A158" s="95"/>
      <c r="B158" s="155"/>
      <c r="C158" s="100"/>
      <c r="D158" s="100"/>
      <c r="E158" s="100"/>
      <c r="F158" s="100"/>
      <c r="G158" s="100"/>
      <c r="H158" s="100"/>
      <c r="I158" s="100"/>
      <c r="J158" s="100"/>
      <c r="K158" s="100"/>
      <c r="L158" s="100"/>
      <c r="M158" s="100"/>
      <c r="N158" s="100"/>
      <c r="O158" s="100"/>
      <c r="P158" s="100"/>
      <c r="Q158" s="100"/>
      <c r="R158" s="100"/>
      <c r="S158" s="100"/>
      <c r="T158" s="100"/>
      <c r="U158" s="100"/>
      <c r="V158" s="100"/>
      <c r="W158" s="100"/>
      <c r="X158" s="100"/>
      <c r="Y158" s="100"/>
      <c r="Z158" s="100"/>
      <c r="AA158" s="100"/>
      <c r="AB158" s="100"/>
      <c r="AC158" s="100"/>
      <c r="AD158" s="100"/>
      <c r="AE158" s="100"/>
      <c r="AF158" s="100"/>
    </row>
    <row r="159" spans="1:32" s="32" customFormat="1" hidden="1" x14ac:dyDescent="0.2">
      <c r="A159" s="95"/>
      <c r="B159" s="155"/>
      <c r="C159" s="100"/>
      <c r="D159" s="100"/>
      <c r="E159" s="100"/>
      <c r="F159" s="100"/>
      <c r="G159" s="100"/>
      <c r="H159" s="100"/>
      <c r="I159" s="100"/>
      <c r="J159" s="100"/>
      <c r="K159" s="100"/>
      <c r="L159" s="100"/>
      <c r="M159" s="100"/>
      <c r="N159" s="100"/>
      <c r="O159" s="100"/>
      <c r="P159" s="100"/>
      <c r="Q159" s="100"/>
      <c r="R159" s="100"/>
      <c r="S159" s="100"/>
      <c r="T159" s="100"/>
      <c r="U159" s="100"/>
      <c r="V159" s="100"/>
      <c r="W159" s="100"/>
      <c r="X159" s="100"/>
      <c r="Y159" s="100"/>
      <c r="Z159" s="100"/>
      <c r="AA159" s="100"/>
      <c r="AB159" s="100"/>
      <c r="AC159" s="100"/>
      <c r="AD159" s="100"/>
      <c r="AE159" s="100"/>
      <c r="AF159" s="100"/>
    </row>
    <row r="160" spans="1:32" s="32" customFormat="1" hidden="1" x14ac:dyDescent="0.2">
      <c r="A160" s="95"/>
      <c r="B160" s="155"/>
      <c r="C160" s="100"/>
      <c r="D160" s="100"/>
      <c r="E160" s="100"/>
      <c r="F160" s="100"/>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row>
    <row r="161" spans="1:32" s="32" customFormat="1" hidden="1" x14ac:dyDescent="0.2">
      <c r="A161" s="95"/>
      <c r="B161" s="155"/>
      <c r="C161" s="100"/>
      <c r="D161" s="100"/>
      <c r="E161" s="100"/>
      <c r="F161" s="100"/>
      <c r="G161" s="100"/>
      <c r="H161" s="100"/>
      <c r="I161" s="100"/>
      <c r="J161" s="100"/>
      <c r="K161" s="100"/>
      <c r="L161" s="100"/>
      <c r="M161" s="100"/>
      <c r="N161" s="100"/>
      <c r="O161" s="100"/>
      <c r="P161" s="100"/>
      <c r="Q161" s="100"/>
      <c r="R161" s="100"/>
      <c r="S161" s="100"/>
      <c r="T161" s="100"/>
      <c r="U161" s="100"/>
      <c r="V161" s="100"/>
      <c r="W161" s="100"/>
      <c r="X161" s="100"/>
      <c r="Y161" s="100"/>
      <c r="Z161" s="100"/>
      <c r="AA161" s="100"/>
      <c r="AB161" s="100"/>
      <c r="AC161" s="100"/>
      <c r="AD161" s="100"/>
      <c r="AE161" s="100"/>
      <c r="AF161" s="100"/>
    </row>
    <row r="162" spans="1:32" s="32" customFormat="1" hidden="1" x14ac:dyDescent="0.2">
      <c r="A162" s="95"/>
      <c r="B162" s="155"/>
      <c r="C162" s="100"/>
      <c r="D162" s="100"/>
      <c r="E162" s="100"/>
      <c r="F162" s="100"/>
      <c r="G162" s="100"/>
      <c r="H162" s="100"/>
      <c r="I162" s="100"/>
      <c r="J162" s="100"/>
      <c r="K162" s="100"/>
      <c r="L162" s="100"/>
      <c r="M162" s="100"/>
      <c r="N162" s="100"/>
      <c r="O162" s="100"/>
      <c r="P162" s="100"/>
      <c r="Q162" s="100"/>
      <c r="R162" s="100"/>
      <c r="S162" s="100"/>
      <c r="T162" s="100"/>
      <c r="U162" s="100"/>
      <c r="V162" s="100"/>
      <c r="W162" s="100"/>
      <c r="X162" s="100"/>
      <c r="Y162" s="100"/>
      <c r="Z162" s="100"/>
      <c r="AA162" s="100"/>
      <c r="AB162" s="100"/>
      <c r="AC162" s="100"/>
      <c r="AD162" s="100"/>
      <c r="AE162" s="100"/>
      <c r="AF162" s="100"/>
    </row>
    <row r="163" spans="1:32" s="32" customFormat="1" hidden="1" x14ac:dyDescent="0.2">
      <c r="A163" s="95"/>
      <c r="B163" s="155"/>
      <c r="C163" s="100"/>
      <c r="D163" s="100"/>
      <c r="E163" s="100"/>
      <c r="F163" s="100"/>
      <c r="G163" s="100"/>
      <c r="H163" s="100"/>
      <c r="I163" s="100"/>
      <c r="J163" s="100"/>
      <c r="K163" s="100"/>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row>
    <row r="164" spans="1:32" s="32" customFormat="1" hidden="1" x14ac:dyDescent="0.2">
      <c r="A164" s="95"/>
      <c r="B164" s="155"/>
      <c r="C164" s="100"/>
      <c r="D164" s="100"/>
      <c r="E164" s="100"/>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row>
    <row r="165" spans="1:32" s="32" customFormat="1" hidden="1" x14ac:dyDescent="0.2">
      <c r="A165" s="95"/>
      <c r="B165" s="155"/>
      <c r="C165" s="100"/>
      <c r="D165" s="100"/>
      <c r="E165" s="100"/>
      <c r="F165" s="100"/>
      <c r="G165" s="100"/>
      <c r="H165" s="100"/>
      <c r="I165" s="100"/>
      <c r="J165" s="100"/>
      <c r="K165" s="100"/>
      <c r="L165" s="100"/>
      <c r="M165" s="100"/>
      <c r="N165" s="100"/>
      <c r="O165" s="100"/>
      <c r="P165" s="100"/>
      <c r="Q165" s="100"/>
      <c r="R165" s="100"/>
      <c r="S165" s="100"/>
      <c r="T165" s="100"/>
      <c r="U165" s="100"/>
      <c r="V165" s="100"/>
      <c r="W165" s="100"/>
      <c r="X165" s="100"/>
      <c r="Y165" s="100"/>
      <c r="Z165" s="100"/>
      <c r="AA165" s="100"/>
      <c r="AB165" s="100"/>
      <c r="AC165" s="100"/>
      <c r="AD165" s="100"/>
      <c r="AE165" s="100"/>
      <c r="AF165" s="100"/>
    </row>
    <row r="166" spans="1:32" s="32" customFormat="1" hidden="1" x14ac:dyDescent="0.2">
      <c r="A166" s="95"/>
      <c r="B166" s="155"/>
      <c r="C166" s="100"/>
      <c r="D166" s="100"/>
      <c r="E166" s="100"/>
      <c r="F166" s="100"/>
      <c r="G166" s="100"/>
      <c r="H166" s="100"/>
      <c r="I166" s="100"/>
      <c r="J166" s="100"/>
      <c r="K166" s="100"/>
      <c r="L166" s="100"/>
      <c r="M166" s="100"/>
      <c r="N166" s="100"/>
      <c r="O166" s="100"/>
      <c r="P166" s="100"/>
      <c r="Q166" s="100"/>
      <c r="R166" s="100"/>
      <c r="S166" s="100"/>
      <c r="T166" s="100"/>
      <c r="U166" s="100"/>
      <c r="V166" s="100"/>
      <c r="W166" s="100"/>
      <c r="X166" s="100"/>
      <c r="Y166" s="100"/>
      <c r="Z166" s="100"/>
      <c r="AA166" s="100"/>
      <c r="AB166" s="100"/>
      <c r="AC166" s="100"/>
      <c r="AD166" s="100"/>
      <c r="AE166" s="100"/>
      <c r="AF166" s="100"/>
    </row>
    <row r="167" spans="1:32" s="32" customFormat="1" hidden="1" x14ac:dyDescent="0.2">
      <c r="A167" s="95"/>
      <c r="B167" s="155"/>
      <c r="C167" s="100"/>
      <c r="D167" s="100"/>
      <c r="E167" s="100"/>
      <c r="F167" s="100"/>
      <c r="G167" s="100"/>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row>
    <row r="168" spans="1:32" s="32" customFormat="1" hidden="1" x14ac:dyDescent="0.2">
      <c r="A168" s="95"/>
      <c r="B168" s="155"/>
      <c r="C168" s="100"/>
      <c r="D168" s="100"/>
      <c r="E168" s="100"/>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row>
    <row r="169" spans="1:32" s="32" customFormat="1" hidden="1" x14ac:dyDescent="0.2">
      <c r="A169" s="95"/>
      <c r="B169" s="155"/>
      <c r="C169" s="100"/>
      <c r="D169" s="100"/>
      <c r="E169" s="100"/>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row>
    <row r="170" spans="1:32" s="32" customFormat="1" hidden="1" x14ac:dyDescent="0.2">
      <c r="A170" s="95"/>
      <c r="B170" s="155"/>
      <c r="C170" s="100"/>
      <c r="D170" s="100"/>
      <c r="E170" s="100"/>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row>
    <row r="171" spans="1:32" s="32" customFormat="1" hidden="1" x14ac:dyDescent="0.2">
      <c r="A171" s="95"/>
      <c r="B171" s="155"/>
      <c r="C171" s="100"/>
      <c r="D171" s="100"/>
      <c r="E171" s="100"/>
      <c r="F171" s="100"/>
      <c r="G171" s="100"/>
      <c r="H171" s="100"/>
      <c r="I171" s="100"/>
      <c r="J171" s="100"/>
      <c r="K171" s="100"/>
      <c r="L171" s="100"/>
      <c r="M171" s="100"/>
      <c r="N171" s="100"/>
      <c r="O171" s="100"/>
      <c r="P171" s="100"/>
      <c r="Q171" s="100"/>
      <c r="R171" s="100"/>
      <c r="S171" s="100"/>
      <c r="T171" s="100"/>
      <c r="U171" s="100"/>
      <c r="V171" s="100"/>
      <c r="W171" s="100"/>
      <c r="X171" s="100"/>
      <c r="Y171" s="100"/>
      <c r="Z171" s="100"/>
      <c r="AA171" s="100"/>
      <c r="AB171" s="100"/>
      <c r="AC171" s="100"/>
      <c r="AD171" s="100"/>
      <c r="AE171" s="100"/>
      <c r="AF171" s="100"/>
    </row>
    <row r="172" spans="1:32" s="32" customFormat="1" hidden="1" x14ac:dyDescent="0.2">
      <c r="A172" s="95"/>
      <c r="B172" s="155"/>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c r="Z172" s="100"/>
      <c r="AA172" s="100"/>
      <c r="AB172" s="100"/>
      <c r="AC172" s="100"/>
      <c r="AD172" s="100"/>
      <c r="AE172" s="100"/>
      <c r="AF172" s="100"/>
    </row>
    <row r="173" spans="1:32" s="32" customFormat="1" hidden="1" x14ac:dyDescent="0.2">
      <c r="A173" s="95"/>
      <c r="B173" s="155"/>
      <c r="C173" s="100"/>
      <c r="D173" s="100"/>
      <c r="E173" s="100"/>
      <c r="F173" s="100"/>
      <c r="G173" s="100"/>
      <c r="H173" s="100"/>
      <c r="I173" s="100"/>
      <c r="J173" s="100"/>
      <c r="K173" s="100"/>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row>
    <row r="174" spans="1:32" s="32" customFormat="1" hidden="1" x14ac:dyDescent="0.2">
      <c r="A174" s="95"/>
      <c r="B174" s="155"/>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c r="Z174" s="100"/>
      <c r="AA174" s="100"/>
      <c r="AB174" s="100"/>
      <c r="AC174" s="100"/>
      <c r="AD174" s="100"/>
      <c r="AE174" s="100"/>
      <c r="AF174" s="100"/>
    </row>
    <row r="175" spans="1:32" s="32" customFormat="1" hidden="1" x14ac:dyDescent="0.2">
      <c r="A175" s="95"/>
      <c r="B175" s="155"/>
      <c r="C175" s="100"/>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c r="Z175" s="100"/>
      <c r="AA175" s="100"/>
      <c r="AB175" s="100"/>
      <c r="AC175" s="100"/>
      <c r="AD175" s="100"/>
      <c r="AE175" s="100"/>
      <c r="AF175" s="100"/>
    </row>
    <row r="176" spans="1:32" s="32" customFormat="1" hidden="1" x14ac:dyDescent="0.2">
      <c r="A176" s="95"/>
      <c r="B176" s="155"/>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row>
    <row r="177" spans="1:32" s="32" customFormat="1" hidden="1" x14ac:dyDescent="0.2">
      <c r="A177" s="95"/>
      <c r="B177" s="155"/>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c r="Z177" s="100"/>
      <c r="AA177" s="100"/>
      <c r="AB177" s="100"/>
      <c r="AC177" s="100"/>
      <c r="AD177" s="100"/>
      <c r="AE177" s="100"/>
      <c r="AF177" s="100"/>
    </row>
    <row r="178" spans="1:32" s="32" customFormat="1" hidden="1" x14ac:dyDescent="0.2">
      <c r="A178" s="95"/>
      <c r="B178" s="155"/>
      <c r="C178" s="100"/>
      <c r="D178" s="100"/>
      <c r="E178" s="100"/>
      <c r="F178" s="100"/>
      <c r="G178" s="100"/>
      <c r="H178" s="100"/>
      <c r="I178" s="100"/>
      <c r="J178" s="100"/>
      <c r="K178" s="100"/>
      <c r="L178" s="100"/>
      <c r="M178" s="100"/>
      <c r="N178" s="100"/>
      <c r="O178" s="100"/>
      <c r="P178" s="100"/>
      <c r="Q178" s="100"/>
      <c r="R178" s="100"/>
      <c r="S178" s="100"/>
      <c r="T178" s="100"/>
      <c r="U178" s="100"/>
      <c r="V178" s="100"/>
      <c r="W178" s="100"/>
      <c r="X178" s="100"/>
      <c r="Y178" s="100"/>
      <c r="Z178" s="100"/>
      <c r="AA178" s="100"/>
      <c r="AB178" s="100"/>
      <c r="AC178" s="100"/>
      <c r="AD178" s="100"/>
      <c r="AE178" s="100"/>
      <c r="AF178" s="100"/>
    </row>
    <row r="179" spans="1:32" s="32" customFormat="1" hidden="1" x14ac:dyDescent="0.2">
      <c r="A179" s="95"/>
      <c r="B179" s="155"/>
      <c r="C179" s="100"/>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row>
    <row r="180" spans="1:32" s="32" customFormat="1" hidden="1" x14ac:dyDescent="0.2">
      <c r="A180" s="95"/>
      <c r="B180" s="155"/>
      <c r="C180" s="100"/>
      <c r="D180" s="100"/>
      <c r="E180" s="100"/>
      <c r="F180" s="100"/>
      <c r="G180" s="100"/>
      <c r="H180" s="100"/>
      <c r="I180" s="100"/>
      <c r="J180" s="100"/>
      <c r="K180" s="100"/>
      <c r="L180" s="100"/>
      <c r="M180" s="100"/>
      <c r="N180" s="100"/>
      <c r="O180" s="100"/>
      <c r="P180" s="100"/>
      <c r="Q180" s="100"/>
      <c r="R180" s="100"/>
      <c r="S180" s="100"/>
      <c r="T180" s="100"/>
      <c r="U180" s="100"/>
      <c r="V180" s="100"/>
      <c r="W180" s="100"/>
      <c r="X180" s="100"/>
      <c r="Y180" s="100"/>
      <c r="Z180" s="100"/>
      <c r="AA180" s="100"/>
      <c r="AB180" s="100"/>
      <c r="AC180" s="100"/>
      <c r="AD180" s="100"/>
      <c r="AE180" s="100"/>
      <c r="AF180" s="100"/>
    </row>
    <row r="181" spans="1:32" s="32" customFormat="1" hidden="1" x14ac:dyDescent="0.2">
      <c r="A181" s="95"/>
      <c r="B181" s="155"/>
      <c r="C181" s="100"/>
      <c r="D181" s="100"/>
      <c r="E181" s="100"/>
      <c r="F181" s="100"/>
      <c r="G181" s="100"/>
      <c r="H181" s="100"/>
      <c r="I181" s="100"/>
      <c r="J181" s="100"/>
      <c r="K181" s="100"/>
      <c r="L181" s="100"/>
      <c r="M181" s="100"/>
      <c r="N181" s="100"/>
      <c r="O181" s="100"/>
      <c r="P181" s="100"/>
      <c r="Q181" s="100"/>
      <c r="R181" s="100"/>
      <c r="S181" s="100"/>
      <c r="T181" s="100"/>
      <c r="U181" s="100"/>
      <c r="V181" s="100"/>
      <c r="W181" s="100"/>
      <c r="X181" s="100"/>
      <c r="Y181" s="100"/>
      <c r="Z181" s="100"/>
      <c r="AA181" s="100"/>
      <c r="AB181" s="100"/>
      <c r="AC181" s="100"/>
      <c r="AD181" s="100"/>
      <c r="AE181" s="100"/>
      <c r="AF181" s="100"/>
    </row>
    <row r="182" spans="1:32" s="32" customFormat="1" hidden="1" x14ac:dyDescent="0.2">
      <c r="A182" s="95"/>
      <c r="B182" s="155"/>
      <c r="C182" s="100"/>
      <c r="D182" s="100"/>
      <c r="E182" s="100"/>
      <c r="F182" s="100"/>
      <c r="G182" s="100"/>
      <c r="H182" s="100"/>
      <c r="I182" s="100"/>
      <c r="J182" s="100"/>
      <c r="K182" s="100"/>
      <c r="L182" s="100"/>
      <c r="M182" s="100"/>
      <c r="N182" s="100"/>
      <c r="O182" s="100"/>
      <c r="P182" s="100"/>
      <c r="Q182" s="100"/>
      <c r="R182" s="100"/>
      <c r="S182" s="100"/>
      <c r="T182" s="100"/>
      <c r="U182" s="100"/>
      <c r="V182" s="100"/>
      <c r="W182" s="100"/>
      <c r="X182" s="100"/>
      <c r="Y182" s="100"/>
      <c r="Z182" s="100"/>
      <c r="AA182" s="100"/>
      <c r="AB182" s="100"/>
      <c r="AC182" s="100"/>
      <c r="AD182" s="100"/>
      <c r="AE182" s="100"/>
      <c r="AF182" s="100"/>
    </row>
    <row r="183" spans="1:32" s="32" customFormat="1" hidden="1" x14ac:dyDescent="0.2">
      <c r="A183" s="95"/>
      <c r="B183" s="155"/>
      <c r="C183" s="100"/>
      <c r="D183" s="100"/>
      <c r="E183" s="100"/>
      <c r="F183" s="100"/>
      <c r="G183" s="100"/>
      <c r="H183" s="100"/>
      <c r="I183" s="100"/>
      <c r="J183" s="100"/>
      <c r="K183" s="100"/>
      <c r="L183" s="100"/>
      <c r="M183" s="100"/>
      <c r="N183" s="100"/>
      <c r="O183" s="100"/>
      <c r="P183" s="100"/>
      <c r="Q183" s="100"/>
      <c r="R183" s="100"/>
      <c r="S183" s="100"/>
      <c r="T183" s="100"/>
      <c r="U183" s="100"/>
      <c r="V183" s="100"/>
      <c r="W183" s="100"/>
      <c r="X183" s="100"/>
      <c r="Y183" s="100"/>
      <c r="Z183" s="100"/>
      <c r="AA183" s="100"/>
      <c r="AB183" s="100"/>
      <c r="AC183" s="100"/>
      <c r="AD183" s="100"/>
      <c r="AE183" s="100"/>
      <c r="AF183" s="100"/>
    </row>
    <row r="184" spans="1:32" s="32" customFormat="1" hidden="1" x14ac:dyDescent="0.2">
      <c r="A184" s="95"/>
      <c r="B184" s="155"/>
      <c r="C184" s="100"/>
      <c r="D184" s="100"/>
      <c r="E184" s="100"/>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row>
    <row r="185" spans="1:32" s="32" customFormat="1" hidden="1" x14ac:dyDescent="0.2">
      <c r="A185" s="95"/>
      <c r="B185" s="155"/>
      <c r="C185" s="100"/>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row>
    <row r="186" spans="1:32" s="32" customFormat="1" hidden="1" x14ac:dyDescent="0.2">
      <c r="A186" s="95"/>
      <c r="B186" s="155"/>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row>
    <row r="187" spans="1:32" s="32" customFormat="1" hidden="1" x14ac:dyDescent="0.2">
      <c r="A187" s="95"/>
      <c r="B187" s="155"/>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row>
    <row r="188" spans="1:32" s="32" customFormat="1" hidden="1" x14ac:dyDescent="0.2">
      <c r="A188" s="95"/>
      <c r="B188" s="155"/>
      <c r="C188" s="100"/>
      <c r="D188" s="100"/>
      <c r="E188" s="100"/>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row>
    <row r="189" spans="1:32" s="32" customFormat="1" hidden="1" x14ac:dyDescent="0.2">
      <c r="A189" s="95"/>
      <c r="B189" s="155"/>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row>
    <row r="190" spans="1:32" s="32" customFormat="1" hidden="1" x14ac:dyDescent="0.2">
      <c r="A190" s="95"/>
      <c r="B190" s="155"/>
      <c r="C190" s="100"/>
      <c r="D190" s="100"/>
      <c r="E190" s="100"/>
      <c r="F190" s="100"/>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c r="AD190" s="100"/>
      <c r="AE190" s="100"/>
      <c r="AF190" s="100"/>
    </row>
    <row r="191" spans="1:32" s="32" customFormat="1" hidden="1" x14ac:dyDescent="0.2">
      <c r="A191" s="95"/>
      <c r="B191" s="155"/>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c r="AD191" s="100"/>
      <c r="AE191" s="100"/>
      <c r="AF191" s="100"/>
    </row>
    <row r="192" spans="1:32" s="32" customFormat="1" hidden="1" x14ac:dyDescent="0.2">
      <c r="A192" s="95"/>
      <c r="B192" s="155"/>
      <c r="C192" s="100"/>
      <c r="D192" s="100"/>
      <c r="E192" s="100"/>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0"/>
      <c r="AD192" s="100"/>
      <c r="AE192" s="100"/>
      <c r="AF192" s="100"/>
    </row>
    <row r="193" spans="1:32" s="32" customFormat="1" hidden="1" x14ac:dyDescent="0.2">
      <c r="A193" s="95"/>
      <c r="B193" s="155"/>
      <c r="C193" s="100"/>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c r="AD193" s="100"/>
      <c r="AE193" s="100"/>
      <c r="AF193" s="100"/>
    </row>
    <row r="194" spans="1:32" s="32" customFormat="1" hidden="1" x14ac:dyDescent="0.2">
      <c r="A194" s="95"/>
      <c r="B194" s="155"/>
      <c r="C194" s="100"/>
      <c r="D194" s="100"/>
      <c r="E194" s="100"/>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0"/>
      <c r="AD194" s="100"/>
      <c r="AE194" s="100"/>
      <c r="AF194" s="100"/>
    </row>
    <row r="195" spans="1:32" s="32" customFormat="1" hidden="1" x14ac:dyDescent="0.2">
      <c r="A195" s="95"/>
      <c r="B195" s="155"/>
      <c r="C195" s="100"/>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row>
    <row r="196" spans="1:32" s="32" customFormat="1" hidden="1" x14ac:dyDescent="0.2">
      <c r="A196" s="95"/>
      <c r="B196" s="155"/>
      <c r="C196" s="100"/>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row>
    <row r="197" spans="1:32" s="32" customFormat="1" hidden="1" x14ac:dyDescent="0.2">
      <c r="A197" s="95"/>
      <c r="B197" s="155"/>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c r="AD197" s="100"/>
      <c r="AE197" s="100"/>
      <c r="AF197" s="100"/>
    </row>
    <row r="198" spans="1:32" s="32" customFormat="1" hidden="1" x14ac:dyDescent="0.2">
      <c r="A198" s="95"/>
      <c r="B198" s="155"/>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100"/>
      <c r="AE198" s="100"/>
      <c r="AF198" s="100"/>
    </row>
    <row r="199" spans="1:32" s="32" customFormat="1" hidden="1" x14ac:dyDescent="0.2">
      <c r="A199" s="95"/>
      <c r="B199" s="155"/>
      <c r="C199" s="100"/>
      <c r="D199" s="100"/>
      <c r="E199" s="100"/>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c r="AD199" s="100"/>
      <c r="AE199" s="100"/>
      <c r="AF199" s="100"/>
    </row>
    <row r="200" spans="1:32" s="32" customFormat="1" hidden="1" x14ac:dyDescent="0.2">
      <c r="A200" s="95"/>
      <c r="B200" s="155"/>
      <c r="C200" s="100"/>
      <c r="D200" s="100"/>
      <c r="E200" s="100"/>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100"/>
      <c r="AB200" s="100"/>
      <c r="AC200" s="100"/>
      <c r="AD200" s="100"/>
      <c r="AE200" s="100"/>
      <c r="AF200" s="100"/>
    </row>
    <row r="201" spans="1:32" s="32" customFormat="1" hidden="1" x14ac:dyDescent="0.2">
      <c r="A201" s="95"/>
      <c r="B201" s="155"/>
      <c r="C201" s="100"/>
      <c r="D201" s="100"/>
      <c r="E201" s="100"/>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0"/>
      <c r="AD201" s="100"/>
      <c r="AE201" s="100"/>
      <c r="AF201" s="100"/>
    </row>
    <row r="202" spans="1:32" s="32" customFormat="1" hidden="1" x14ac:dyDescent="0.2">
      <c r="A202" s="95"/>
      <c r="B202" s="155"/>
      <c r="C202" s="100"/>
      <c r="D202" s="100"/>
      <c r="E202" s="100"/>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0"/>
      <c r="AD202" s="100"/>
      <c r="AE202" s="100"/>
      <c r="AF202" s="100"/>
    </row>
    <row r="203" spans="1:32" s="32" customFormat="1" hidden="1" x14ac:dyDescent="0.2">
      <c r="A203" s="95"/>
      <c r="B203" s="155"/>
      <c r="C203" s="100"/>
      <c r="D203" s="100"/>
      <c r="E203" s="100"/>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0"/>
      <c r="AD203" s="100"/>
      <c r="AE203" s="100"/>
      <c r="AF203" s="100"/>
    </row>
    <row r="204" spans="1:32" s="32" customFormat="1" hidden="1" x14ac:dyDescent="0.2">
      <c r="A204" s="95"/>
      <c r="B204" s="155"/>
      <c r="C204" s="100"/>
      <c r="D204" s="100"/>
      <c r="E204" s="100"/>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0"/>
      <c r="AD204" s="100"/>
      <c r="AE204" s="100"/>
      <c r="AF204" s="100"/>
    </row>
    <row r="205" spans="1:32" s="32" customFormat="1" hidden="1" x14ac:dyDescent="0.2">
      <c r="A205" s="95"/>
      <c r="B205" s="155"/>
      <c r="C205" s="100"/>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c r="AD205" s="100"/>
      <c r="AE205" s="100"/>
      <c r="AF205" s="100"/>
    </row>
    <row r="206" spans="1:32" s="32" customFormat="1" hidden="1" x14ac:dyDescent="0.2">
      <c r="A206" s="95"/>
      <c r="B206" s="155"/>
      <c r="C206" s="100"/>
      <c r="D206" s="100"/>
      <c r="E206" s="100"/>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0"/>
      <c r="AB206" s="100"/>
      <c r="AC206" s="100"/>
      <c r="AD206" s="100"/>
      <c r="AE206" s="100"/>
      <c r="AF206" s="100"/>
    </row>
    <row r="207" spans="1:32" s="32" customFormat="1" hidden="1" x14ac:dyDescent="0.2">
      <c r="A207" s="95"/>
      <c r="B207" s="155"/>
      <c r="C207" s="100"/>
      <c r="D207" s="100"/>
      <c r="E207" s="100"/>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0"/>
      <c r="AD207" s="100"/>
      <c r="AE207" s="100"/>
      <c r="AF207" s="100"/>
    </row>
    <row r="208" spans="1:32" s="32" customFormat="1" hidden="1" x14ac:dyDescent="0.2">
      <c r="A208" s="95"/>
      <c r="B208" s="155"/>
      <c r="C208" s="100"/>
      <c r="D208" s="100"/>
      <c r="E208" s="100"/>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0"/>
      <c r="AD208" s="100"/>
      <c r="AE208" s="100"/>
      <c r="AF208" s="100"/>
    </row>
    <row r="209" spans="1:32" s="32" customFormat="1" hidden="1" x14ac:dyDescent="0.2">
      <c r="A209" s="95"/>
      <c r="B209" s="155"/>
      <c r="C209" s="100"/>
      <c r="D209" s="100"/>
      <c r="E209" s="100"/>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0"/>
      <c r="AD209" s="100"/>
      <c r="AE209" s="100"/>
      <c r="AF209" s="100"/>
    </row>
    <row r="210" spans="1:32" s="32" customFormat="1" hidden="1" x14ac:dyDescent="0.2">
      <c r="A210" s="95"/>
      <c r="B210" s="155"/>
      <c r="C210" s="100"/>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0"/>
      <c r="AD210" s="100"/>
      <c r="AE210" s="100"/>
      <c r="AF210" s="100"/>
    </row>
    <row r="211" spans="1:32" s="32" customFormat="1" hidden="1" x14ac:dyDescent="0.2">
      <c r="A211" s="95"/>
      <c r="B211" s="155"/>
      <c r="C211" s="100"/>
      <c r="D211" s="100"/>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0"/>
      <c r="AD211" s="100"/>
      <c r="AE211" s="100"/>
      <c r="AF211" s="100"/>
    </row>
    <row r="212" spans="1:32" s="32" customFormat="1" hidden="1" x14ac:dyDescent="0.2">
      <c r="A212" s="95"/>
      <c r="B212" s="155"/>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c r="AD212" s="100"/>
      <c r="AE212" s="100"/>
      <c r="AF212" s="100"/>
    </row>
    <row r="213" spans="1:32" s="32" customFormat="1" hidden="1" x14ac:dyDescent="0.2">
      <c r="A213" s="95"/>
      <c r="B213" s="155"/>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c r="AD213" s="100"/>
      <c r="AE213" s="100"/>
      <c r="AF213" s="100"/>
    </row>
    <row r="214" spans="1:32" s="32" customFormat="1" hidden="1" x14ac:dyDescent="0.2">
      <c r="A214" s="95"/>
      <c r="B214" s="155"/>
      <c r="C214" s="100"/>
      <c r="D214" s="100"/>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0"/>
      <c r="AD214" s="100"/>
      <c r="AE214" s="100"/>
      <c r="AF214" s="100"/>
    </row>
    <row r="215" spans="1:32" s="32" customFormat="1" hidden="1" x14ac:dyDescent="0.2">
      <c r="A215" s="95"/>
      <c r="B215" s="155"/>
      <c r="C215" s="100"/>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0"/>
      <c r="AD215" s="100"/>
      <c r="AE215" s="100"/>
      <c r="AF215" s="100"/>
    </row>
    <row r="216" spans="1:32" s="32" customFormat="1" hidden="1" x14ac:dyDescent="0.2">
      <c r="A216" s="95"/>
      <c r="B216" s="155"/>
      <c r="C216" s="100"/>
      <c r="D216" s="100"/>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row>
    <row r="217" spans="1:32" s="32" customFormat="1" hidden="1" x14ac:dyDescent="0.2">
      <c r="A217" s="95"/>
      <c r="B217" s="155"/>
      <c r="C217" s="100"/>
      <c r="D217" s="100"/>
      <c r="E217" s="100"/>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c r="AC217" s="100"/>
      <c r="AD217" s="100"/>
      <c r="AE217" s="100"/>
      <c r="AF217" s="100"/>
    </row>
    <row r="218" spans="1:32" s="32" customFormat="1" hidden="1" x14ac:dyDescent="0.2">
      <c r="A218" s="95"/>
      <c r="B218" s="155"/>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c r="AD218" s="100"/>
      <c r="AE218" s="100"/>
      <c r="AF218" s="100"/>
    </row>
    <row r="219" spans="1:32" s="32" customFormat="1" hidden="1" x14ac:dyDescent="0.2">
      <c r="A219" s="95"/>
      <c r="B219" s="155"/>
      <c r="C219" s="100"/>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0"/>
      <c r="AD219" s="100"/>
      <c r="AE219" s="100"/>
      <c r="AF219" s="100"/>
    </row>
    <row r="220" spans="1:32" s="32" customFormat="1" hidden="1" x14ac:dyDescent="0.2">
      <c r="A220" s="95"/>
      <c r="B220" s="155"/>
      <c r="C220" s="100"/>
      <c r="D220" s="100"/>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0"/>
      <c r="AD220" s="100"/>
      <c r="AE220" s="100"/>
      <c r="AF220" s="100"/>
    </row>
    <row r="221" spans="1:32" s="32" customFormat="1" hidden="1" x14ac:dyDescent="0.2">
      <c r="A221" s="95"/>
      <c r="B221" s="155"/>
      <c r="C221" s="100"/>
      <c r="D221" s="100"/>
      <c r="E221" s="100"/>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0"/>
      <c r="AD221" s="100"/>
      <c r="AE221" s="100"/>
      <c r="AF221" s="100"/>
    </row>
    <row r="222" spans="1:32" s="32" customFormat="1" hidden="1" x14ac:dyDescent="0.2">
      <c r="A222" s="95"/>
      <c r="B222" s="155"/>
      <c r="C222" s="100"/>
      <c r="D222" s="100"/>
      <c r="E222" s="100"/>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c r="AD222" s="100"/>
      <c r="AE222" s="100"/>
      <c r="AF222" s="100"/>
    </row>
    <row r="223" spans="1:32" s="32" customFormat="1" hidden="1" x14ac:dyDescent="0.2">
      <c r="A223" s="95"/>
      <c r="B223" s="155"/>
      <c r="C223" s="100"/>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row>
    <row r="224" spans="1:32" s="32" customFormat="1" hidden="1" x14ac:dyDescent="0.2">
      <c r="A224" s="95"/>
      <c r="B224" s="155"/>
      <c r="C224" s="100"/>
      <c r="D224" s="100"/>
      <c r="E224" s="100"/>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0"/>
      <c r="AB224" s="100"/>
      <c r="AC224" s="100"/>
      <c r="AD224" s="100"/>
      <c r="AE224" s="100"/>
      <c r="AF224" s="100"/>
    </row>
    <row r="225" spans="1:32" s="32" customFormat="1" hidden="1" x14ac:dyDescent="0.2">
      <c r="A225" s="95"/>
      <c r="B225" s="155"/>
      <c r="C225" s="100"/>
      <c r="D225" s="100"/>
      <c r="E225" s="100"/>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0"/>
      <c r="AD225" s="100"/>
      <c r="AE225" s="100"/>
      <c r="AF225" s="100"/>
    </row>
    <row r="226" spans="1:32" s="32" customFormat="1" hidden="1" x14ac:dyDescent="0.2">
      <c r="A226" s="95"/>
      <c r="B226" s="155"/>
      <c r="C226" s="100"/>
      <c r="D226" s="100"/>
      <c r="E226" s="100"/>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0"/>
      <c r="AD226" s="100"/>
      <c r="AE226" s="100"/>
      <c r="AF226" s="100"/>
    </row>
    <row r="227" spans="1:32" s="32" customFormat="1" hidden="1" x14ac:dyDescent="0.2">
      <c r="A227" s="95"/>
      <c r="B227" s="155"/>
      <c r="C227" s="100"/>
      <c r="D227" s="100"/>
      <c r="E227" s="100"/>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c r="AC227" s="100"/>
      <c r="AD227" s="100"/>
      <c r="AE227" s="100"/>
      <c r="AF227" s="100"/>
    </row>
    <row r="228" spans="1:32" s="32" customFormat="1" hidden="1" x14ac:dyDescent="0.2">
      <c r="A228" s="95"/>
      <c r="B228" s="155"/>
      <c r="C228" s="100"/>
      <c r="D228" s="100"/>
      <c r="E228" s="100"/>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row>
    <row r="229" spans="1:32" s="32" customFormat="1" hidden="1" x14ac:dyDescent="0.2">
      <c r="A229" s="95"/>
      <c r="B229" s="155"/>
      <c r="C229" s="100"/>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row>
    <row r="230" spans="1:32" s="32" customFormat="1" hidden="1" x14ac:dyDescent="0.2">
      <c r="A230" s="95"/>
      <c r="B230" s="155"/>
      <c r="C230" s="100"/>
      <c r="D230" s="100"/>
      <c r="E230" s="100"/>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row>
    <row r="231" spans="1:32" s="32" customFormat="1" hidden="1" x14ac:dyDescent="0.2">
      <c r="A231" s="95"/>
      <c r="B231" s="155"/>
      <c r="C231" s="100"/>
      <c r="D231" s="100"/>
      <c r="E231" s="100"/>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0"/>
      <c r="AD231" s="100"/>
      <c r="AE231" s="100"/>
      <c r="AF231" s="100"/>
    </row>
    <row r="232" spans="1:32" s="32" customFormat="1" hidden="1" x14ac:dyDescent="0.2">
      <c r="A232" s="95"/>
      <c r="B232" s="155"/>
      <c r="C232" s="100"/>
      <c r="D232" s="100"/>
      <c r="E232" s="100"/>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0"/>
      <c r="AD232" s="100"/>
      <c r="AE232" s="100"/>
      <c r="AF232" s="100"/>
    </row>
    <row r="233" spans="1:32" s="32" customFormat="1" hidden="1" x14ac:dyDescent="0.2">
      <c r="A233" s="95"/>
      <c r="B233" s="155"/>
      <c r="C233" s="100"/>
      <c r="D233" s="100"/>
      <c r="E233" s="100"/>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0"/>
      <c r="AD233" s="100"/>
      <c r="AE233" s="100"/>
      <c r="AF233" s="100"/>
    </row>
    <row r="234" spans="1:32" s="32" customFormat="1" hidden="1" x14ac:dyDescent="0.2">
      <c r="A234" s="95"/>
      <c r="B234" s="155"/>
      <c r="C234" s="100"/>
      <c r="D234" s="100"/>
      <c r="E234" s="100"/>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0"/>
      <c r="AB234" s="100"/>
      <c r="AC234" s="100"/>
      <c r="AD234" s="100"/>
      <c r="AE234" s="100"/>
      <c r="AF234" s="100"/>
    </row>
    <row r="235" spans="1:32" s="32" customFormat="1" hidden="1" x14ac:dyDescent="0.2">
      <c r="A235" s="95"/>
      <c r="B235" s="155"/>
      <c r="C235" s="100"/>
      <c r="D235" s="100"/>
      <c r="E235" s="100"/>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c r="AC235" s="100"/>
      <c r="AD235" s="100"/>
      <c r="AE235" s="100"/>
      <c r="AF235" s="100"/>
    </row>
    <row r="236" spans="1:32" s="32" customFormat="1" hidden="1" x14ac:dyDescent="0.2">
      <c r="A236" s="95"/>
      <c r="B236" s="155"/>
      <c r="C236" s="100"/>
      <c r="D236" s="100"/>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0"/>
      <c r="AD236" s="100"/>
      <c r="AE236" s="100"/>
      <c r="AF236" s="100"/>
    </row>
    <row r="237" spans="1:32" s="32" customFormat="1" hidden="1" x14ac:dyDescent="0.2">
      <c r="A237" s="95"/>
      <c r="B237" s="155"/>
      <c r="C237" s="100"/>
      <c r="D237" s="100"/>
      <c r="E237" s="100"/>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0"/>
      <c r="AB237" s="100"/>
      <c r="AC237" s="100"/>
      <c r="AD237" s="100"/>
      <c r="AE237" s="100"/>
      <c r="AF237" s="100"/>
    </row>
    <row r="238" spans="1:32" s="32" customFormat="1" hidden="1" x14ac:dyDescent="0.2">
      <c r="A238" s="95"/>
      <c r="B238" s="155"/>
      <c r="C238" s="100"/>
      <c r="D238" s="100"/>
      <c r="E238" s="100"/>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0"/>
      <c r="AD238" s="100"/>
      <c r="AE238" s="100"/>
      <c r="AF238" s="100"/>
    </row>
    <row r="239" spans="1:32" s="32" customFormat="1" hidden="1" x14ac:dyDescent="0.2">
      <c r="A239" s="95"/>
      <c r="B239" s="155"/>
      <c r="C239" s="100"/>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0"/>
      <c r="AD239" s="100"/>
      <c r="AE239" s="100"/>
      <c r="AF239" s="100"/>
    </row>
    <row r="240" spans="1:32" s="32" customFormat="1" hidden="1" x14ac:dyDescent="0.2">
      <c r="A240" s="95"/>
      <c r="B240" s="155"/>
      <c r="C240" s="100"/>
      <c r="D240" s="100"/>
      <c r="E240" s="100"/>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0"/>
      <c r="AD240" s="100"/>
      <c r="AE240" s="100"/>
      <c r="AF240" s="100"/>
    </row>
    <row r="241" spans="1:32" s="32" customFormat="1" hidden="1" x14ac:dyDescent="0.2">
      <c r="A241" s="95"/>
      <c r="B241" s="155"/>
      <c r="C241" s="100"/>
      <c r="D241" s="100"/>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0"/>
      <c r="AD241" s="100"/>
      <c r="AE241" s="100"/>
      <c r="AF241" s="100"/>
    </row>
    <row r="242" spans="1:32" s="32" customFormat="1" hidden="1" x14ac:dyDescent="0.2">
      <c r="A242" s="95"/>
      <c r="B242" s="155"/>
      <c r="C242" s="100"/>
      <c r="D242" s="100"/>
      <c r="E242" s="100"/>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0"/>
      <c r="AB242" s="100"/>
      <c r="AC242" s="100"/>
      <c r="AD242" s="100"/>
      <c r="AE242" s="100"/>
      <c r="AF242" s="100"/>
    </row>
    <row r="243" spans="1:32" s="32" customFormat="1" hidden="1" x14ac:dyDescent="0.2">
      <c r="A243" s="95"/>
      <c r="B243" s="155"/>
      <c r="C243" s="100"/>
      <c r="D243" s="100"/>
      <c r="E243" s="100"/>
      <c r="F243" s="100"/>
      <c r="G243" s="100"/>
      <c r="H243" s="100"/>
      <c r="I243" s="100"/>
      <c r="J243" s="100"/>
      <c r="K243" s="100"/>
      <c r="L243" s="100"/>
      <c r="M243" s="100"/>
      <c r="N243" s="100"/>
      <c r="O243" s="100"/>
      <c r="P243" s="100"/>
      <c r="Q243" s="100"/>
      <c r="R243" s="100"/>
      <c r="S243" s="100"/>
      <c r="T243" s="100"/>
      <c r="U243" s="100"/>
      <c r="V243" s="100"/>
      <c r="W243" s="100"/>
      <c r="X243" s="100"/>
      <c r="Y243" s="100"/>
      <c r="Z243" s="100"/>
      <c r="AA243" s="100"/>
      <c r="AB243" s="100"/>
      <c r="AC243" s="100"/>
      <c r="AD243" s="100"/>
      <c r="AE243" s="100"/>
      <c r="AF243" s="100"/>
    </row>
    <row r="244" spans="1:32" s="32" customFormat="1" hidden="1" x14ac:dyDescent="0.2">
      <c r="A244" s="95"/>
      <c r="B244" s="155"/>
      <c r="C244" s="100"/>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0"/>
      <c r="AB244" s="100"/>
      <c r="AC244" s="100"/>
      <c r="AD244" s="100"/>
      <c r="AE244" s="100"/>
      <c r="AF244" s="100"/>
    </row>
    <row r="245" spans="1:32" s="32" customFormat="1" hidden="1" x14ac:dyDescent="0.2">
      <c r="A245" s="95"/>
      <c r="B245" s="155"/>
      <c r="C245" s="100"/>
      <c r="D245" s="100"/>
      <c r="E245" s="100"/>
      <c r="F245" s="100"/>
      <c r="G245" s="100"/>
      <c r="H245" s="100"/>
      <c r="I245" s="100"/>
      <c r="J245" s="100"/>
      <c r="K245" s="100"/>
      <c r="L245" s="100"/>
      <c r="M245" s="100"/>
      <c r="N245" s="100"/>
      <c r="O245" s="100"/>
      <c r="P245" s="100"/>
      <c r="Q245" s="100"/>
      <c r="R245" s="100"/>
      <c r="S245" s="100"/>
      <c r="T245" s="100"/>
      <c r="U245" s="100"/>
      <c r="V245" s="100"/>
      <c r="W245" s="100"/>
      <c r="X245" s="100"/>
      <c r="Y245" s="100"/>
      <c r="Z245" s="100"/>
      <c r="AA245" s="100"/>
      <c r="AB245" s="100"/>
      <c r="AC245" s="100"/>
      <c r="AD245" s="100"/>
      <c r="AE245" s="100"/>
      <c r="AF245" s="100"/>
    </row>
    <row r="246" spans="1:32" s="32" customFormat="1" hidden="1" x14ac:dyDescent="0.2">
      <c r="A246" s="95"/>
      <c r="B246" s="155"/>
      <c r="C246" s="100"/>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100"/>
      <c r="AA246" s="100"/>
      <c r="AB246" s="100"/>
      <c r="AC246" s="100"/>
      <c r="AD246" s="100"/>
      <c r="AE246" s="100"/>
      <c r="AF246" s="100"/>
    </row>
    <row r="247" spans="1:32" s="32" customFormat="1" hidden="1" x14ac:dyDescent="0.2">
      <c r="A247" s="95"/>
      <c r="B247" s="155"/>
      <c r="C247" s="100"/>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c r="Z247" s="100"/>
      <c r="AA247" s="100"/>
      <c r="AB247" s="100"/>
      <c r="AC247" s="100"/>
      <c r="AD247" s="100"/>
      <c r="AE247" s="100"/>
      <c r="AF247" s="100"/>
    </row>
    <row r="248" spans="1:32" s="32" customFormat="1" hidden="1" x14ac:dyDescent="0.2">
      <c r="A248" s="95"/>
      <c r="B248" s="155"/>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row>
    <row r="249" spans="1:32" s="32" customFormat="1" hidden="1" x14ac:dyDescent="0.2">
      <c r="A249" s="95"/>
      <c r="B249" s="155"/>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row>
    <row r="250" spans="1:32" s="32" customFormat="1" hidden="1" x14ac:dyDescent="0.2">
      <c r="A250" s="95"/>
      <c r="B250" s="155"/>
      <c r="C250" s="100"/>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c r="AA250" s="100"/>
      <c r="AB250" s="100"/>
      <c r="AC250" s="100"/>
      <c r="AD250" s="100"/>
      <c r="AE250" s="100"/>
      <c r="AF250" s="100"/>
    </row>
    <row r="251" spans="1:32" s="32" customFormat="1" hidden="1" x14ac:dyDescent="0.2">
      <c r="A251" s="95"/>
      <c r="B251" s="155"/>
      <c r="C251" s="100"/>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c r="Z251" s="100"/>
      <c r="AA251" s="100"/>
      <c r="AB251" s="100"/>
      <c r="AC251" s="100"/>
      <c r="AD251" s="100"/>
      <c r="AE251" s="100"/>
      <c r="AF251" s="100"/>
    </row>
    <row r="252" spans="1:32" s="32" customFormat="1" hidden="1" x14ac:dyDescent="0.2">
      <c r="A252" s="95"/>
      <c r="B252" s="155"/>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c r="AA252" s="100"/>
      <c r="AB252" s="100"/>
      <c r="AC252" s="100"/>
      <c r="AD252" s="100"/>
      <c r="AE252" s="100"/>
      <c r="AF252" s="100"/>
    </row>
    <row r="253" spans="1:32" s="32" customFormat="1" hidden="1" x14ac:dyDescent="0.2">
      <c r="A253" s="95"/>
      <c r="B253" s="155"/>
      <c r="C253" s="100"/>
      <c r="D253" s="100"/>
      <c r="E253" s="100"/>
      <c r="F253" s="100"/>
      <c r="G253" s="100"/>
      <c r="H253" s="100"/>
      <c r="I253" s="100"/>
      <c r="J253" s="100"/>
      <c r="K253" s="100"/>
      <c r="L253" s="100"/>
      <c r="M253" s="100"/>
      <c r="N253" s="100"/>
      <c r="O253" s="100"/>
      <c r="P253" s="100"/>
      <c r="Q253" s="100"/>
      <c r="R253" s="100"/>
      <c r="S253" s="100"/>
      <c r="T253" s="100"/>
      <c r="U253" s="100"/>
      <c r="V253" s="100"/>
      <c r="W253" s="100"/>
      <c r="X253" s="100"/>
      <c r="Y253" s="100"/>
      <c r="Z253" s="100"/>
      <c r="AA253" s="100"/>
      <c r="AB253" s="100"/>
      <c r="AC253" s="100"/>
      <c r="AD253" s="100"/>
      <c r="AE253" s="100"/>
      <c r="AF253" s="100"/>
    </row>
    <row r="254" spans="1:32" s="32" customFormat="1" hidden="1" x14ac:dyDescent="0.2">
      <c r="A254" s="95"/>
      <c r="B254" s="155"/>
      <c r="C254" s="100"/>
      <c r="D254" s="100"/>
      <c r="E254" s="100"/>
      <c r="F254" s="100"/>
      <c r="G254" s="100"/>
      <c r="H254" s="100"/>
      <c r="I254" s="100"/>
      <c r="J254" s="100"/>
      <c r="K254" s="100"/>
      <c r="L254" s="100"/>
      <c r="M254" s="100"/>
      <c r="N254" s="100"/>
      <c r="O254" s="100"/>
      <c r="P254" s="100"/>
      <c r="Q254" s="100"/>
      <c r="R254" s="100"/>
      <c r="S254" s="100"/>
      <c r="T254" s="100"/>
      <c r="U254" s="100"/>
      <c r="V254" s="100"/>
      <c r="W254" s="100"/>
      <c r="X254" s="100"/>
      <c r="Y254" s="100"/>
      <c r="Z254" s="100"/>
      <c r="AA254" s="100"/>
      <c r="AB254" s="100"/>
      <c r="AC254" s="100"/>
      <c r="AD254" s="100"/>
      <c r="AE254" s="100"/>
      <c r="AF254" s="100"/>
    </row>
    <row r="255" spans="1:32" s="32" customFormat="1" hidden="1" x14ac:dyDescent="0.2">
      <c r="A255" s="95"/>
      <c r="B255" s="155"/>
      <c r="C255" s="100"/>
      <c r="D255" s="100"/>
      <c r="E255" s="100"/>
      <c r="F255" s="100"/>
      <c r="G255" s="100"/>
      <c r="H255" s="100"/>
      <c r="I255" s="100"/>
      <c r="J255" s="100"/>
      <c r="K255" s="100"/>
      <c r="L255" s="100"/>
      <c r="M255" s="100"/>
      <c r="N255" s="100"/>
      <c r="O255" s="100"/>
      <c r="P255" s="100"/>
      <c r="Q255" s="100"/>
      <c r="R255" s="100"/>
      <c r="S255" s="100"/>
      <c r="T255" s="100"/>
      <c r="U255" s="100"/>
      <c r="V255" s="100"/>
      <c r="W255" s="100"/>
      <c r="X255" s="100"/>
      <c r="Y255" s="100"/>
      <c r="Z255" s="100"/>
      <c r="AA255" s="100"/>
      <c r="AB255" s="100"/>
      <c r="AC255" s="100"/>
      <c r="AD255" s="100"/>
      <c r="AE255" s="100"/>
      <c r="AF255" s="100"/>
    </row>
    <row r="256" spans="1:32" s="32" customFormat="1" hidden="1" x14ac:dyDescent="0.2">
      <c r="A256" s="95"/>
      <c r="B256" s="155"/>
      <c r="C256" s="100"/>
      <c r="D256" s="100"/>
      <c r="E256" s="100"/>
      <c r="F256" s="100"/>
      <c r="G256" s="100"/>
      <c r="H256" s="100"/>
      <c r="I256" s="100"/>
      <c r="J256" s="100"/>
      <c r="K256" s="100"/>
      <c r="L256" s="100"/>
      <c r="M256" s="100"/>
      <c r="N256" s="100"/>
      <c r="O256" s="100"/>
      <c r="P256" s="100"/>
      <c r="Q256" s="100"/>
      <c r="R256" s="100"/>
      <c r="S256" s="100"/>
      <c r="T256" s="100"/>
      <c r="U256" s="100"/>
      <c r="V256" s="100"/>
      <c r="W256" s="100"/>
      <c r="X256" s="100"/>
      <c r="Y256" s="100"/>
      <c r="Z256" s="100"/>
      <c r="AA256" s="100"/>
      <c r="AB256" s="100"/>
      <c r="AC256" s="100"/>
      <c r="AD256" s="100"/>
      <c r="AE256" s="100"/>
      <c r="AF256" s="100"/>
    </row>
    <row r="257" spans="1:32" s="32" customFormat="1" hidden="1" x14ac:dyDescent="0.2">
      <c r="A257" s="95"/>
      <c r="B257" s="155"/>
      <c r="C257" s="100"/>
      <c r="D257" s="100"/>
      <c r="E257" s="100"/>
      <c r="F257" s="100"/>
      <c r="G257" s="100"/>
      <c r="H257" s="100"/>
      <c r="I257" s="100"/>
      <c r="J257" s="100"/>
      <c r="K257" s="100"/>
      <c r="L257" s="100"/>
      <c r="M257" s="100"/>
      <c r="N257" s="100"/>
      <c r="O257" s="100"/>
      <c r="P257" s="100"/>
      <c r="Q257" s="100"/>
      <c r="R257" s="100"/>
      <c r="S257" s="100"/>
      <c r="T257" s="100"/>
      <c r="U257" s="100"/>
      <c r="V257" s="100"/>
      <c r="W257" s="100"/>
      <c r="X257" s="100"/>
      <c r="Y257" s="100"/>
      <c r="Z257" s="100"/>
      <c r="AA257" s="100"/>
      <c r="AB257" s="100"/>
      <c r="AC257" s="100"/>
      <c r="AD257" s="100"/>
      <c r="AE257" s="100"/>
      <c r="AF257" s="100"/>
    </row>
    <row r="258" spans="1:32" s="32" customFormat="1" hidden="1" x14ac:dyDescent="0.2">
      <c r="A258" s="95"/>
      <c r="B258" s="155"/>
      <c r="C258" s="100"/>
      <c r="D258" s="100"/>
      <c r="E258" s="100"/>
      <c r="F258" s="100"/>
      <c r="G258" s="100"/>
      <c r="H258" s="100"/>
      <c r="I258" s="100"/>
      <c r="J258" s="100"/>
      <c r="K258" s="100"/>
      <c r="L258" s="100"/>
      <c r="M258" s="100"/>
      <c r="N258" s="100"/>
      <c r="O258" s="100"/>
      <c r="P258" s="100"/>
      <c r="Q258" s="100"/>
      <c r="R258" s="100"/>
      <c r="S258" s="100"/>
      <c r="T258" s="100"/>
      <c r="U258" s="100"/>
      <c r="V258" s="100"/>
      <c r="W258" s="100"/>
      <c r="X258" s="100"/>
      <c r="Y258" s="100"/>
      <c r="Z258" s="100"/>
      <c r="AA258" s="100"/>
      <c r="AB258" s="100"/>
      <c r="AC258" s="100"/>
      <c r="AD258" s="100"/>
      <c r="AE258" s="100"/>
      <c r="AF258" s="100"/>
    </row>
    <row r="259" spans="1:32" s="32" customFormat="1" hidden="1" x14ac:dyDescent="0.2">
      <c r="A259" s="95"/>
      <c r="B259" s="155"/>
      <c r="C259" s="100"/>
      <c r="D259" s="100"/>
      <c r="E259" s="100"/>
      <c r="F259" s="100"/>
      <c r="G259" s="100"/>
      <c r="H259" s="100"/>
      <c r="I259" s="100"/>
      <c r="J259" s="100"/>
      <c r="K259" s="100"/>
      <c r="L259" s="100"/>
      <c r="M259" s="100"/>
      <c r="N259" s="100"/>
      <c r="O259" s="100"/>
      <c r="P259" s="100"/>
      <c r="Q259" s="100"/>
      <c r="R259" s="100"/>
      <c r="S259" s="100"/>
      <c r="T259" s="100"/>
      <c r="U259" s="100"/>
      <c r="V259" s="100"/>
      <c r="W259" s="100"/>
      <c r="X259" s="100"/>
      <c r="Y259" s="100"/>
      <c r="Z259" s="100"/>
      <c r="AA259" s="100"/>
      <c r="AB259" s="100"/>
      <c r="AC259" s="100"/>
      <c r="AD259" s="100"/>
      <c r="AE259" s="100"/>
      <c r="AF259" s="100"/>
    </row>
    <row r="260" spans="1:32" s="32" customFormat="1" hidden="1" x14ac:dyDescent="0.2">
      <c r="A260" s="95"/>
      <c r="B260" s="155"/>
      <c r="C260" s="100"/>
      <c r="D260" s="100"/>
      <c r="E260" s="100"/>
      <c r="F260" s="100"/>
      <c r="G260" s="100"/>
      <c r="H260" s="100"/>
      <c r="I260" s="100"/>
      <c r="J260" s="100"/>
      <c r="K260" s="100"/>
      <c r="L260" s="100"/>
      <c r="M260" s="100"/>
      <c r="N260" s="100"/>
      <c r="O260" s="100"/>
      <c r="P260" s="100"/>
      <c r="Q260" s="100"/>
      <c r="R260" s="100"/>
      <c r="S260" s="100"/>
      <c r="T260" s="100"/>
      <c r="U260" s="100"/>
      <c r="V260" s="100"/>
      <c r="W260" s="100"/>
      <c r="X260" s="100"/>
      <c r="Y260" s="100"/>
      <c r="Z260" s="100"/>
      <c r="AA260" s="100"/>
      <c r="AB260" s="100"/>
      <c r="AC260" s="100"/>
      <c r="AD260" s="100"/>
      <c r="AE260" s="100"/>
      <c r="AF260" s="100"/>
    </row>
    <row r="261" spans="1:32" s="32" customFormat="1" hidden="1" x14ac:dyDescent="0.2">
      <c r="A261" s="95"/>
      <c r="B261" s="155"/>
      <c r="C261" s="100"/>
      <c r="D261" s="100"/>
      <c r="E261" s="100"/>
      <c r="F261" s="100"/>
      <c r="G261" s="100"/>
      <c r="H261" s="100"/>
      <c r="I261" s="100"/>
      <c r="J261" s="100"/>
      <c r="K261" s="100"/>
      <c r="L261" s="100"/>
      <c r="M261" s="100"/>
      <c r="N261" s="100"/>
      <c r="O261" s="100"/>
      <c r="P261" s="100"/>
      <c r="Q261" s="100"/>
      <c r="R261" s="100"/>
      <c r="S261" s="100"/>
      <c r="T261" s="100"/>
      <c r="U261" s="100"/>
      <c r="V261" s="100"/>
      <c r="W261" s="100"/>
      <c r="X261" s="100"/>
      <c r="Y261" s="100"/>
      <c r="Z261" s="100"/>
      <c r="AA261" s="100"/>
      <c r="AB261" s="100"/>
      <c r="AC261" s="100"/>
      <c r="AD261" s="100"/>
      <c r="AE261" s="100"/>
      <c r="AF261" s="100"/>
    </row>
    <row r="262" spans="1:32" s="32" customFormat="1" hidden="1" x14ac:dyDescent="0.2">
      <c r="A262" s="95"/>
      <c r="B262" s="155"/>
      <c r="C262" s="100"/>
      <c r="D262" s="100"/>
      <c r="E262" s="100"/>
      <c r="F262" s="100"/>
      <c r="G262" s="100"/>
      <c r="H262" s="100"/>
      <c r="I262" s="100"/>
      <c r="J262" s="100"/>
      <c r="K262" s="100"/>
      <c r="L262" s="100"/>
      <c r="M262" s="100"/>
      <c r="N262" s="100"/>
      <c r="O262" s="100"/>
      <c r="P262" s="100"/>
      <c r="Q262" s="100"/>
      <c r="R262" s="100"/>
      <c r="S262" s="100"/>
      <c r="T262" s="100"/>
      <c r="U262" s="100"/>
      <c r="V262" s="100"/>
      <c r="W262" s="100"/>
      <c r="X262" s="100"/>
      <c r="Y262" s="100"/>
      <c r="Z262" s="100"/>
      <c r="AA262" s="100"/>
      <c r="AB262" s="100"/>
      <c r="AC262" s="100"/>
      <c r="AD262" s="100"/>
      <c r="AE262" s="100"/>
      <c r="AF262" s="100"/>
    </row>
    <row r="263" spans="1:32" s="32" customFormat="1" hidden="1" x14ac:dyDescent="0.2">
      <c r="A263" s="95"/>
      <c r="B263" s="155"/>
      <c r="C263" s="100"/>
      <c r="D263" s="100"/>
      <c r="E263" s="100"/>
      <c r="F263" s="100"/>
      <c r="G263" s="100"/>
      <c r="H263" s="100"/>
      <c r="I263" s="100"/>
      <c r="J263" s="100"/>
      <c r="K263" s="100"/>
      <c r="L263" s="100"/>
      <c r="M263" s="100"/>
      <c r="N263" s="100"/>
      <c r="O263" s="100"/>
      <c r="P263" s="100"/>
      <c r="Q263" s="100"/>
      <c r="R263" s="100"/>
      <c r="S263" s="100"/>
      <c r="T263" s="100"/>
      <c r="U263" s="100"/>
      <c r="V263" s="100"/>
      <c r="W263" s="100"/>
      <c r="X263" s="100"/>
      <c r="Y263" s="100"/>
      <c r="Z263" s="100"/>
      <c r="AA263" s="100"/>
      <c r="AB263" s="100"/>
      <c r="AC263" s="100"/>
      <c r="AD263" s="100"/>
      <c r="AE263" s="100"/>
      <c r="AF263" s="100"/>
    </row>
    <row r="264" spans="1:32" s="32" customFormat="1" hidden="1" x14ac:dyDescent="0.2">
      <c r="A264" s="95"/>
      <c r="B264" s="155"/>
      <c r="C264" s="100"/>
      <c r="D264" s="100"/>
      <c r="E264" s="100"/>
      <c r="F264" s="100"/>
      <c r="G264" s="100"/>
      <c r="H264" s="100"/>
      <c r="I264" s="100"/>
      <c r="J264" s="100"/>
      <c r="K264" s="100"/>
      <c r="L264" s="100"/>
      <c r="M264" s="100"/>
      <c r="N264" s="100"/>
      <c r="O264" s="100"/>
      <c r="P264" s="100"/>
      <c r="Q264" s="100"/>
      <c r="R264" s="100"/>
      <c r="S264" s="100"/>
      <c r="T264" s="100"/>
      <c r="U264" s="100"/>
      <c r="V264" s="100"/>
      <c r="W264" s="100"/>
      <c r="X264" s="100"/>
      <c r="Y264" s="100"/>
      <c r="Z264" s="100"/>
      <c r="AA264" s="100"/>
      <c r="AB264" s="100"/>
      <c r="AC264" s="100"/>
      <c r="AD264" s="100"/>
      <c r="AE264" s="100"/>
      <c r="AF264" s="100"/>
    </row>
    <row r="265" spans="1:32" s="32" customFormat="1" hidden="1" x14ac:dyDescent="0.2">
      <c r="A265" s="95"/>
      <c r="B265" s="155"/>
      <c r="C265" s="10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c r="AA265" s="100"/>
      <c r="AB265" s="100"/>
      <c r="AC265" s="100"/>
      <c r="AD265" s="100"/>
      <c r="AE265" s="100"/>
      <c r="AF265" s="100"/>
    </row>
    <row r="266" spans="1:32" s="32" customFormat="1" hidden="1" x14ac:dyDescent="0.2">
      <c r="A266" s="95"/>
      <c r="B266" s="155"/>
      <c r="C266" s="100"/>
      <c r="D266" s="100"/>
      <c r="E266" s="100"/>
      <c r="F266" s="100"/>
      <c r="G266" s="100"/>
      <c r="H266" s="100"/>
      <c r="I266" s="100"/>
      <c r="J266" s="100"/>
      <c r="K266" s="100"/>
      <c r="L266" s="100"/>
      <c r="M266" s="100"/>
      <c r="N266" s="100"/>
      <c r="O266" s="100"/>
      <c r="P266" s="100"/>
      <c r="Q266" s="100"/>
      <c r="R266" s="100"/>
      <c r="S266" s="100"/>
      <c r="T266" s="100"/>
      <c r="U266" s="100"/>
      <c r="V266" s="100"/>
      <c r="W266" s="100"/>
      <c r="X266" s="100"/>
      <c r="Y266" s="100"/>
      <c r="Z266" s="100"/>
      <c r="AA266" s="100"/>
      <c r="AB266" s="100"/>
      <c r="AC266" s="100"/>
      <c r="AD266" s="100"/>
      <c r="AE266" s="100"/>
      <c r="AF266" s="100"/>
    </row>
    <row r="267" spans="1:32" s="32" customFormat="1" hidden="1" x14ac:dyDescent="0.2">
      <c r="A267" s="95"/>
      <c r="B267" s="155"/>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c r="AA267" s="100"/>
      <c r="AB267" s="100"/>
      <c r="AC267" s="100"/>
      <c r="AD267" s="100"/>
      <c r="AE267" s="100"/>
      <c r="AF267" s="100"/>
    </row>
    <row r="268" spans="1:32" s="32" customFormat="1" hidden="1" x14ac:dyDescent="0.2">
      <c r="A268" s="95"/>
      <c r="B268" s="155"/>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c r="AA268" s="100"/>
      <c r="AB268" s="100"/>
      <c r="AC268" s="100"/>
      <c r="AD268" s="100"/>
      <c r="AE268" s="100"/>
      <c r="AF268" s="100"/>
    </row>
    <row r="269" spans="1:32" s="32" customFormat="1" hidden="1" x14ac:dyDescent="0.2">
      <c r="A269" s="95"/>
      <c r="B269" s="155"/>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c r="AA269" s="100"/>
      <c r="AB269" s="100"/>
      <c r="AC269" s="100"/>
      <c r="AD269" s="100"/>
      <c r="AE269" s="100"/>
      <c r="AF269" s="100"/>
    </row>
    <row r="270" spans="1:32" s="32" customFormat="1" hidden="1" x14ac:dyDescent="0.2">
      <c r="A270" s="95"/>
      <c r="B270" s="155"/>
      <c r="C270" s="100"/>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row>
    <row r="271" spans="1:32" s="32" customFormat="1" hidden="1" x14ac:dyDescent="0.2">
      <c r="A271" s="95"/>
      <c r="B271" s="155"/>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row>
    <row r="272" spans="1:32" s="32" customFormat="1" hidden="1" x14ac:dyDescent="0.2">
      <c r="A272" s="95"/>
      <c r="B272" s="155"/>
      <c r="C272" s="100"/>
      <c r="D272" s="100"/>
      <c r="E272" s="100"/>
      <c r="F272" s="100"/>
      <c r="G272" s="100"/>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row>
    <row r="273" spans="1:32" s="32" customFormat="1" hidden="1" x14ac:dyDescent="0.2">
      <c r="A273" s="95"/>
      <c r="B273" s="155"/>
      <c r="C273" s="100"/>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c r="AD273" s="100"/>
      <c r="AE273" s="100"/>
      <c r="AF273" s="100"/>
    </row>
    <row r="274" spans="1:32" s="32" customFormat="1" hidden="1" x14ac:dyDescent="0.2">
      <c r="A274" s="95"/>
      <c r="B274" s="155"/>
      <c r="C274" s="100"/>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row>
    <row r="275" spans="1:32" s="32" customFormat="1" hidden="1" x14ac:dyDescent="0.2">
      <c r="A275" s="95"/>
      <c r="B275" s="155"/>
      <c r="C275" s="100"/>
      <c r="D275" s="100"/>
      <c r="E275" s="100"/>
      <c r="F275" s="100"/>
      <c r="G275" s="100"/>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row>
    <row r="276" spans="1:32" s="32" customFormat="1" hidden="1" x14ac:dyDescent="0.2">
      <c r="A276" s="95"/>
      <c r="B276" s="155"/>
      <c r="C276" s="100"/>
      <c r="D276" s="100"/>
      <c r="E276" s="100"/>
      <c r="F276" s="100"/>
      <c r="G276" s="100"/>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row>
    <row r="277" spans="1:32" s="32" customFormat="1" hidden="1" x14ac:dyDescent="0.2">
      <c r="A277" s="95"/>
      <c r="B277" s="155"/>
      <c r="C277" s="100"/>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row>
    <row r="278" spans="1:32" s="32" customFormat="1" hidden="1" x14ac:dyDescent="0.2">
      <c r="A278" s="95"/>
      <c r="B278" s="155"/>
      <c r="C278" s="100"/>
      <c r="D278" s="100"/>
      <c r="E278" s="100"/>
      <c r="F278" s="100"/>
      <c r="G278" s="100"/>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row>
    <row r="279" spans="1:32" s="32" customFormat="1" hidden="1" x14ac:dyDescent="0.2">
      <c r="A279" s="95"/>
      <c r="B279" s="155"/>
      <c r="C279" s="100"/>
      <c r="D279" s="100"/>
      <c r="E279" s="100"/>
      <c r="F279" s="100"/>
      <c r="G279" s="100"/>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c r="AD279" s="100"/>
      <c r="AE279" s="100"/>
      <c r="AF279" s="100"/>
    </row>
    <row r="280" spans="1:32" s="32" customFormat="1" hidden="1" x14ac:dyDescent="0.2">
      <c r="A280" s="95"/>
      <c r="B280" s="155"/>
      <c r="C280" s="100"/>
      <c r="D280" s="100"/>
      <c r="E280" s="100"/>
      <c r="F280" s="100"/>
      <c r="G280" s="100"/>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row>
    <row r="281" spans="1:32" s="32" customFormat="1" hidden="1" x14ac:dyDescent="0.2">
      <c r="A281" s="95"/>
      <c r="B281" s="155"/>
      <c r="C281" s="100"/>
      <c r="D281" s="100"/>
      <c r="E281" s="100"/>
      <c r="F281" s="100"/>
      <c r="G281" s="100"/>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row>
    <row r="282" spans="1:32" s="32" customFormat="1" hidden="1" x14ac:dyDescent="0.2">
      <c r="A282" s="95"/>
      <c r="B282" s="155"/>
      <c r="C282" s="100"/>
      <c r="D282" s="100"/>
      <c r="E282" s="100"/>
      <c r="F282" s="100"/>
      <c r="G282" s="100"/>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c r="AD282" s="100"/>
      <c r="AE282" s="100"/>
      <c r="AF282" s="100"/>
    </row>
    <row r="283" spans="1:32" s="32" customFormat="1" hidden="1" x14ac:dyDescent="0.2">
      <c r="A283" s="95"/>
      <c r="B283" s="155"/>
      <c r="C283" s="100"/>
      <c r="D283" s="100"/>
      <c r="E283" s="100"/>
      <c r="F283" s="100"/>
      <c r="G283" s="100"/>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0"/>
      <c r="AD283" s="100"/>
      <c r="AE283" s="100"/>
      <c r="AF283" s="100"/>
    </row>
    <row r="284" spans="1:32" s="32" customFormat="1" hidden="1" x14ac:dyDescent="0.2">
      <c r="A284" s="95"/>
      <c r="B284" s="155"/>
      <c r="C284" s="100"/>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row>
    <row r="285" spans="1:32" s="32" customFormat="1" hidden="1" x14ac:dyDescent="0.2">
      <c r="A285" s="95"/>
      <c r="B285" s="155"/>
      <c r="C285" s="100"/>
      <c r="D285" s="100"/>
      <c r="E285" s="100"/>
      <c r="F285" s="100"/>
      <c r="G285" s="100"/>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c r="AD285" s="100"/>
      <c r="AE285" s="100"/>
      <c r="AF285" s="100"/>
    </row>
    <row r="286" spans="1:32" s="32" customFormat="1" hidden="1" x14ac:dyDescent="0.2">
      <c r="A286" s="95"/>
      <c r="B286" s="155"/>
      <c r="C286" s="100"/>
      <c r="D286" s="100"/>
      <c r="E286" s="100"/>
      <c r="F286" s="100"/>
      <c r="G286" s="100"/>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0"/>
      <c r="AD286" s="100"/>
      <c r="AE286" s="100"/>
      <c r="AF286" s="100"/>
    </row>
    <row r="287" spans="1:32" s="32" customFormat="1" hidden="1" x14ac:dyDescent="0.2">
      <c r="A287" s="95"/>
      <c r="B287" s="155"/>
      <c r="C287" s="100"/>
      <c r="D287" s="100"/>
      <c r="E287" s="100"/>
      <c r="F287" s="100"/>
      <c r="G287" s="100"/>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0"/>
      <c r="AD287" s="100"/>
      <c r="AE287" s="100"/>
      <c r="AF287" s="100"/>
    </row>
    <row r="288" spans="1:32" s="32" customFormat="1" hidden="1" x14ac:dyDescent="0.2">
      <c r="A288" s="95"/>
      <c r="B288" s="155"/>
      <c r="C288" s="100"/>
      <c r="D288" s="100"/>
      <c r="E288" s="100"/>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row>
    <row r="289" spans="1:32" s="32" customFormat="1" hidden="1" x14ac:dyDescent="0.2">
      <c r="A289" s="95"/>
      <c r="B289" s="155"/>
      <c r="C289" s="100"/>
      <c r="D289" s="100"/>
      <c r="E289" s="100"/>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c r="AD289" s="100"/>
      <c r="AE289" s="100"/>
      <c r="AF289" s="100"/>
    </row>
    <row r="290" spans="1:32" s="32" customFormat="1" hidden="1" x14ac:dyDescent="0.2">
      <c r="A290" s="95"/>
      <c r="B290" s="155"/>
      <c r="C290" s="100"/>
      <c r="D290" s="100"/>
      <c r="E290" s="100"/>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row>
    <row r="291" spans="1:32" s="32" customFormat="1" hidden="1" x14ac:dyDescent="0.2">
      <c r="A291" s="95"/>
      <c r="B291" s="155"/>
      <c r="C291" s="100"/>
      <c r="D291" s="100"/>
      <c r="E291" s="100"/>
      <c r="F291" s="100"/>
      <c r="G291" s="100"/>
      <c r="H291" s="100"/>
      <c r="I291" s="100"/>
      <c r="J291" s="100"/>
      <c r="K291" s="100"/>
      <c r="L291" s="100"/>
      <c r="M291" s="100"/>
      <c r="N291" s="100"/>
      <c r="O291" s="100"/>
      <c r="P291" s="100"/>
      <c r="Q291" s="100"/>
      <c r="R291" s="100"/>
      <c r="S291" s="100"/>
      <c r="T291" s="100"/>
      <c r="U291" s="100"/>
      <c r="V291" s="100"/>
      <c r="W291" s="100"/>
      <c r="X291" s="100"/>
      <c r="Y291" s="100"/>
      <c r="Z291" s="100"/>
      <c r="AA291" s="100"/>
      <c r="AB291" s="100"/>
      <c r="AC291" s="100"/>
      <c r="AD291" s="100"/>
      <c r="AE291" s="100"/>
      <c r="AF291" s="100"/>
    </row>
    <row r="292" spans="1:32" s="32" customFormat="1" hidden="1" x14ac:dyDescent="0.2">
      <c r="A292" s="95"/>
      <c r="B292" s="155"/>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c r="AA292" s="100"/>
      <c r="AB292" s="100"/>
      <c r="AC292" s="100"/>
      <c r="AD292" s="100"/>
      <c r="AE292" s="100"/>
      <c r="AF292" s="100"/>
    </row>
    <row r="293" spans="1:32" s="32" customFormat="1" hidden="1" x14ac:dyDescent="0.2">
      <c r="A293" s="95"/>
      <c r="B293" s="155"/>
      <c r="C293" s="100"/>
      <c r="D293" s="100"/>
      <c r="E293" s="100"/>
      <c r="F293" s="100"/>
      <c r="G293" s="100"/>
      <c r="H293" s="100"/>
      <c r="I293" s="100"/>
      <c r="J293" s="100"/>
      <c r="K293" s="100"/>
      <c r="L293" s="100"/>
      <c r="M293" s="100"/>
      <c r="N293" s="100"/>
      <c r="O293" s="100"/>
      <c r="P293" s="100"/>
      <c r="Q293" s="100"/>
      <c r="R293" s="100"/>
      <c r="S293" s="100"/>
      <c r="T293" s="100"/>
      <c r="U293" s="100"/>
      <c r="V293" s="100"/>
      <c r="W293" s="100"/>
      <c r="X293" s="100"/>
      <c r="Y293" s="100"/>
      <c r="Z293" s="100"/>
      <c r="AA293" s="100"/>
      <c r="AB293" s="100"/>
      <c r="AC293" s="100"/>
      <c r="AD293" s="100"/>
      <c r="AE293" s="100"/>
      <c r="AF293" s="100"/>
    </row>
    <row r="294" spans="1:32" s="32" customFormat="1" hidden="1" x14ac:dyDescent="0.2">
      <c r="A294" s="95"/>
      <c r="B294" s="155"/>
      <c r="C294" s="100"/>
      <c r="D294" s="100"/>
      <c r="E294" s="100"/>
      <c r="F294" s="100"/>
      <c r="G294" s="100"/>
      <c r="H294" s="100"/>
      <c r="I294" s="100"/>
      <c r="J294" s="100"/>
      <c r="K294" s="100"/>
      <c r="L294" s="100"/>
      <c r="M294" s="100"/>
      <c r="N294" s="100"/>
      <c r="O294" s="100"/>
      <c r="P294" s="100"/>
      <c r="Q294" s="100"/>
      <c r="R294" s="100"/>
      <c r="S294" s="100"/>
      <c r="T294" s="100"/>
      <c r="U294" s="100"/>
      <c r="V294" s="100"/>
      <c r="W294" s="100"/>
      <c r="X294" s="100"/>
      <c r="Y294" s="100"/>
      <c r="Z294" s="100"/>
      <c r="AA294" s="100"/>
      <c r="AB294" s="100"/>
      <c r="AC294" s="100"/>
      <c r="AD294" s="100"/>
      <c r="AE294" s="100"/>
      <c r="AF294" s="100"/>
    </row>
    <row r="295" spans="1:32" s="32" customFormat="1" hidden="1" x14ac:dyDescent="0.2">
      <c r="A295" s="95"/>
      <c r="B295" s="155"/>
      <c r="C295" s="100"/>
      <c r="D295" s="100"/>
      <c r="E295" s="100"/>
      <c r="F295" s="100"/>
      <c r="G295" s="100"/>
      <c r="H295" s="100"/>
      <c r="I295" s="100"/>
      <c r="J295" s="100"/>
      <c r="K295" s="100"/>
      <c r="L295" s="100"/>
      <c r="M295" s="100"/>
      <c r="N295" s="100"/>
      <c r="O295" s="100"/>
      <c r="P295" s="100"/>
      <c r="Q295" s="100"/>
      <c r="R295" s="100"/>
      <c r="S295" s="100"/>
      <c r="T295" s="100"/>
      <c r="U295" s="100"/>
      <c r="V295" s="100"/>
      <c r="W295" s="100"/>
      <c r="X295" s="100"/>
      <c r="Y295" s="100"/>
      <c r="Z295" s="100"/>
      <c r="AA295" s="100"/>
      <c r="AB295" s="100"/>
      <c r="AC295" s="100"/>
      <c r="AD295" s="100"/>
      <c r="AE295" s="100"/>
      <c r="AF295" s="100"/>
    </row>
    <row r="296" spans="1:32" s="32" customFormat="1" hidden="1" x14ac:dyDescent="0.2">
      <c r="A296" s="95"/>
      <c r="B296" s="155"/>
      <c r="C296" s="100"/>
      <c r="D296" s="100"/>
      <c r="E296" s="100"/>
      <c r="F296" s="100"/>
      <c r="G296" s="100"/>
      <c r="H296" s="100"/>
      <c r="I296" s="100"/>
      <c r="J296" s="100"/>
      <c r="K296" s="100"/>
      <c r="L296" s="100"/>
      <c r="M296" s="100"/>
      <c r="N296" s="100"/>
      <c r="O296" s="100"/>
      <c r="P296" s="100"/>
      <c r="Q296" s="100"/>
      <c r="R296" s="100"/>
      <c r="S296" s="100"/>
      <c r="T296" s="100"/>
      <c r="U296" s="100"/>
      <c r="V296" s="100"/>
      <c r="W296" s="100"/>
      <c r="X296" s="100"/>
      <c r="Y296" s="100"/>
      <c r="Z296" s="100"/>
      <c r="AA296" s="100"/>
      <c r="AB296" s="100"/>
      <c r="AC296" s="100"/>
      <c r="AD296" s="100"/>
      <c r="AE296" s="100"/>
      <c r="AF296" s="100"/>
    </row>
    <row r="297" spans="1:32" s="32" customFormat="1" hidden="1" x14ac:dyDescent="0.2">
      <c r="A297" s="95"/>
      <c r="B297" s="155"/>
      <c r="C297" s="100"/>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c r="Z297" s="100"/>
      <c r="AA297" s="100"/>
      <c r="AB297" s="100"/>
      <c r="AC297" s="100"/>
      <c r="AD297" s="100"/>
      <c r="AE297" s="100"/>
      <c r="AF297" s="100"/>
    </row>
    <row r="298" spans="1:32" s="32" customFormat="1" hidden="1" x14ac:dyDescent="0.2">
      <c r="A298" s="95"/>
      <c r="B298" s="155"/>
      <c r="C298" s="100"/>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c r="Z298" s="100"/>
      <c r="AA298" s="100"/>
      <c r="AB298" s="100"/>
      <c r="AC298" s="100"/>
      <c r="AD298" s="100"/>
      <c r="AE298" s="100"/>
      <c r="AF298" s="100"/>
    </row>
    <row r="299" spans="1:32" s="32" customFormat="1" hidden="1" x14ac:dyDescent="0.2">
      <c r="A299" s="95"/>
      <c r="B299" s="155"/>
      <c r="C299" s="100"/>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c r="AA299" s="100"/>
      <c r="AB299" s="100"/>
      <c r="AC299" s="100"/>
      <c r="AD299" s="100"/>
      <c r="AE299" s="100"/>
      <c r="AF299" s="100"/>
    </row>
    <row r="300" spans="1:32" s="32" customFormat="1" hidden="1" x14ac:dyDescent="0.2">
      <c r="A300" s="95"/>
      <c r="B300" s="155"/>
      <c r="C300" s="100"/>
      <c r="D300" s="100"/>
      <c r="E300" s="100"/>
      <c r="F300" s="100"/>
      <c r="G300" s="100"/>
      <c r="H300" s="100"/>
      <c r="I300" s="100"/>
      <c r="J300" s="100"/>
      <c r="K300" s="100"/>
      <c r="L300" s="100"/>
      <c r="M300" s="100"/>
      <c r="N300" s="100"/>
      <c r="O300" s="100"/>
      <c r="P300" s="100"/>
      <c r="Q300" s="100"/>
      <c r="R300" s="100"/>
      <c r="S300" s="100"/>
      <c r="T300" s="100"/>
      <c r="U300" s="100"/>
      <c r="V300" s="100"/>
      <c r="W300" s="100"/>
      <c r="X300" s="100"/>
      <c r="Y300" s="100"/>
      <c r="Z300" s="100"/>
      <c r="AA300" s="100"/>
      <c r="AB300" s="100"/>
      <c r="AC300" s="100"/>
      <c r="AD300" s="100"/>
      <c r="AE300" s="100"/>
      <c r="AF300" s="100"/>
    </row>
    <row r="301" spans="1:32" s="32" customFormat="1" hidden="1" x14ac:dyDescent="0.2">
      <c r="A301" s="95"/>
      <c r="B301" s="155"/>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c r="AA301" s="100"/>
      <c r="AB301" s="100"/>
      <c r="AC301" s="100"/>
      <c r="AD301" s="100"/>
      <c r="AE301" s="100"/>
      <c r="AF301" s="100"/>
    </row>
    <row r="302" spans="1:32" s="32" customFormat="1" hidden="1" x14ac:dyDescent="0.2">
      <c r="A302" s="95"/>
      <c r="B302" s="155"/>
      <c r="C302" s="100"/>
      <c r="D302" s="100"/>
      <c r="E302" s="100"/>
      <c r="F302" s="100"/>
      <c r="G302" s="100"/>
      <c r="H302" s="100"/>
      <c r="I302" s="100"/>
      <c r="J302" s="100"/>
      <c r="K302" s="100"/>
      <c r="L302" s="100"/>
      <c r="M302" s="100"/>
      <c r="N302" s="100"/>
      <c r="O302" s="100"/>
      <c r="P302" s="100"/>
      <c r="Q302" s="100"/>
      <c r="R302" s="100"/>
      <c r="S302" s="100"/>
      <c r="T302" s="100"/>
      <c r="U302" s="100"/>
      <c r="V302" s="100"/>
      <c r="W302" s="100"/>
      <c r="X302" s="100"/>
      <c r="Y302" s="100"/>
      <c r="Z302" s="100"/>
      <c r="AA302" s="100"/>
      <c r="AB302" s="100"/>
      <c r="AC302" s="100"/>
      <c r="AD302" s="100"/>
      <c r="AE302" s="100"/>
      <c r="AF302" s="100"/>
    </row>
    <row r="303" spans="1:32" s="32" customFormat="1" hidden="1" x14ac:dyDescent="0.2">
      <c r="A303" s="95"/>
      <c r="B303" s="155"/>
      <c r="C303" s="100"/>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c r="AA303" s="100"/>
      <c r="AB303" s="100"/>
      <c r="AC303" s="100"/>
      <c r="AD303" s="100"/>
      <c r="AE303" s="100"/>
      <c r="AF303" s="100"/>
    </row>
    <row r="304" spans="1:32" s="32" customFormat="1" hidden="1" x14ac:dyDescent="0.2">
      <c r="A304" s="95"/>
      <c r="B304" s="155"/>
      <c r="C304" s="100"/>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c r="AA304" s="100"/>
      <c r="AB304" s="100"/>
      <c r="AC304" s="100"/>
      <c r="AD304" s="100"/>
      <c r="AE304" s="100"/>
      <c r="AF304" s="100"/>
    </row>
    <row r="305" spans="1:32" s="32" customFormat="1" hidden="1" x14ac:dyDescent="0.2">
      <c r="A305" s="95"/>
      <c r="B305" s="155"/>
      <c r="C305" s="100"/>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c r="AA305" s="100"/>
      <c r="AB305" s="100"/>
      <c r="AC305" s="100"/>
      <c r="AD305" s="100"/>
      <c r="AE305" s="100"/>
      <c r="AF305" s="100"/>
    </row>
    <row r="306" spans="1:32" s="32" customFormat="1" hidden="1" x14ac:dyDescent="0.2">
      <c r="A306" s="95"/>
      <c r="B306" s="155"/>
      <c r="C306" s="100"/>
      <c r="D306" s="100"/>
      <c r="E306" s="100"/>
      <c r="F306" s="100"/>
      <c r="G306" s="100"/>
      <c r="H306" s="100"/>
      <c r="I306" s="100"/>
      <c r="J306" s="100"/>
      <c r="K306" s="100"/>
      <c r="L306" s="100"/>
      <c r="M306" s="100"/>
      <c r="N306" s="100"/>
      <c r="O306" s="100"/>
      <c r="P306" s="100"/>
      <c r="Q306" s="100"/>
      <c r="R306" s="100"/>
      <c r="S306" s="100"/>
      <c r="T306" s="100"/>
      <c r="U306" s="100"/>
      <c r="V306" s="100"/>
      <c r="W306" s="100"/>
      <c r="X306" s="100"/>
      <c r="Y306" s="100"/>
      <c r="Z306" s="100"/>
      <c r="AA306" s="100"/>
      <c r="AB306" s="100"/>
      <c r="AC306" s="100"/>
      <c r="AD306" s="100"/>
      <c r="AE306" s="100"/>
      <c r="AF306" s="100"/>
    </row>
    <row r="307" spans="1:32" s="32" customFormat="1" hidden="1" x14ac:dyDescent="0.2">
      <c r="A307" s="95"/>
      <c r="B307" s="155"/>
      <c r="C307" s="100"/>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c r="Z307" s="100"/>
      <c r="AA307" s="100"/>
      <c r="AB307" s="100"/>
      <c r="AC307" s="100"/>
      <c r="AD307" s="100"/>
      <c r="AE307" s="100"/>
      <c r="AF307" s="100"/>
    </row>
    <row r="308" spans="1:32" s="32" customFormat="1" hidden="1" x14ac:dyDescent="0.2">
      <c r="A308" s="95"/>
      <c r="B308" s="155"/>
      <c r="C308" s="100"/>
      <c r="D308" s="100"/>
      <c r="E308" s="10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row>
    <row r="309" spans="1:32" s="32" customFormat="1" hidden="1" x14ac:dyDescent="0.2">
      <c r="A309" s="95"/>
      <c r="B309" s="155"/>
      <c r="C309" s="100"/>
      <c r="D309" s="100"/>
      <c r="E309" s="100"/>
      <c r="F309" s="100"/>
      <c r="G309" s="100"/>
      <c r="H309" s="100"/>
      <c r="I309" s="100"/>
      <c r="J309" s="100"/>
      <c r="K309" s="100"/>
      <c r="L309" s="100"/>
      <c r="M309" s="100"/>
      <c r="N309" s="100"/>
      <c r="O309" s="100"/>
      <c r="P309" s="100"/>
      <c r="Q309" s="100"/>
      <c r="R309" s="100"/>
      <c r="S309" s="100"/>
      <c r="T309" s="100"/>
      <c r="U309" s="100"/>
      <c r="V309" s="100"/>
      <c r="W309" s="100"/>
      <c r="X309" s="100"/>
      <c r="Y309" s="100"/>
      <c r="Z309" s="100"/>
      <c r="AA309" s="100"/>
      <c r="AB309" s="100"/>
      <c r="AC309" s="100"/>
      <c r="AD309" s="100"/>
      <c r="AE309" s="100"/>
      <c r="AF309" s="100"/>
    </row>
    <row r="310" spans="1:32" s="32" customFormat="1" hidden="1" x14ac:dyDescent="0.2">
      <c r="A310" s="95"/>
      <c r="B310" s="155"/>
      <c r="C310" s="100"/>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c r="Z310" s="100"/>
      <c r="AA310" s="100"/>
      <c r="AB310" s="100"/>
      <c r="AC310" s="100"/>
      <c r="AD310" s="100"/>
      <c r="AE310" s="100"/>
      <c r="AF310" s="100"/>
    </row>
    <row r="311" spans="1:32" s="32" customFormat="1" hidden="1" x14ac:dyDescent="0.2">
      <c r="A311" s="95"/>
      <c r="B311" s="155"/>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c r="AA311" s="100"/>
      <c r="AB311" s="100"/>
      <c r="AC311" s="100"/>
      <c r="AD311" s="100"/>
      <c r="AE311" s="100"/>
      <c r="AF311" s="100"/>
    </row>
    <row r="312" spans="1:32" s="32" customFormat="1" hidden="1" x14ac:dyDescent="0.2">
      <c r="A312" s="95"/>
      <c r="B312" s="155"/>
      <c r="C312" s="100"/>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c r="AA312" s="100"/>
      <c r="AB312" s="100"/>
      <c r="AC312" s="100"/>
      <c r="AD312" s="100"/>
      <c r="AE312" s="100"/>
      <c r="AF312" s="100"/>
    </row>
    <row r="313" spans="1:32" s="32" customFormat="1" hidden="1" x14ac:dyDescent="0.2">
      <c r="A313" s="95"/>
      <c r="B313" s="155"/>
      <c r="C313" s="100"/>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c r="AA313" s="100"/>
      <c r="AB313" s="100"/>
      <c r="AC313" s="100"/>
      <c r="AD313" s="100"/>
      <c r="AE313" s="100"/>
      <c r="AF313" s="100"/>
    </row>
    <row r="314" spans="1:32" s="32" customFormat="1" hidden="1" x14ac:dyDescent="0.2">
      <c r="A314" s="95"/>
      <c r="B314" s="155"/>
      <c r="C314" s="100"/>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c r="Z314" s="100"/>
      <c r="AA314" s="100"/>
      <c r="AB314" s="100"/>
      <c r="AC314" s="100"/>
      <c r="AD314" s="100"/>
      <c r="AE314" s="100"/>
      <c r="AF314" s="100"/>
    </row>
    <row r="315" spans="1:32" s="32" customFormat="1" hidden="1" x14ac:dyDescent="0.2">
      <c r="A315" s="95"/>
      <c r="B315" s="155"/>
      <c r="C315" s="100"/>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c r="Z315" s="100"/>
      <c r="AA315" s="100"/>
      <c r="AB315" s="100"/>
      <c r="AC315" s="100"/>
      <c r="AD315" s="100"/>
      <c r="AE315" s="100"/>
      <c r="AF315" s="100"/>
    </row>
    <row r="316" spans="1:32" s="32" customFormat="1" hidden="1" x14ac:dyDescent="0.2">
      <c r="A316" s="95"/>
      <c r="B316" s="155"/>
      <c r="C316" s="100"/>
      <c r="D316" s="100"/>
      <c r="E316" s="100"/>
      <c r="F316" s="100"/>
      <c r="G316" s="100"/>
      <c r="H316" s="100"/>
      <c r="I316" s="100"/>
      <c r="J316" s="100"/>
      <c r="K316" s="100"/>
      <c r="L316" s="100"/>
      <c r="M316" s="100"/>
      <c r="N316" s="100"/>
      <c r="O316" s="100"/>
      <c r="P316" s="100"/>
      <c r="Q316" s="100"/>
      <c r="R316" s="100"/>
      <c r="S316" s="100"/>
      <c r="T316" s="100"/>
      <c r="U316" s="100"/>
      <c r="V316" s="100"/>
      <c r="W316" s="100"/>
      <c r="X316" s="100"/>
      <c r="Y316" s="100"/>
      <c r="Z316" s="100"/>
      <c r="AA316" s="100"/>
      <c r="AB316" s="100"/>
      <c r="AC316" s="100"/>
      <c r="AD316" s="100"/>
      <c r="AE316" s="100"/>
      <c r="AF316" s="100"/>
    </row>
    <row r="317" spans="1:32" s="32" customFormat="1" hidden="1" x14ac:dyDescent="0.2">
      <c r="A317" s="95"/>
      <c r="B317" s="155"/>
      <c r="C317" s="100"/>
      <c r="D317" s="100"/>
      <c r="E317" s="100"/>
      <c r="F317" s="100"/>
      <c r="G317" s="100"/>
      <c r="H317" s="100"/>
      <c r="I317" s="100"/>
      <c r="J317" s="100"/>
      <c r="K317" s="100"/>
      <c r="L317" s="100"/>
      <c r="M317" s="100"/>
      <c r="N317" s="100"/>
      <c r="O317" s="100"/>
      <c r="P317" s="100"/>
      <c r="Q317" s="100"/>
      <c r="R317" s="100"/>
      <c r="S317" s="100"/>
      <c r="T317" s="100"/>
      <c r="U317" s="100"/>
      <c r="V317" s="100"/>
      <c r="W317" s="100"/>
      <c r="X317" s="100"/>
      <c r="Y317" s="100"/>
      <c r="Z317" s="100"/>
      <c r="AA317" s="100"/>
      <c r="AB317" s="100"/>
      <c r="AC317" s="100"/>
      <c r="AD317" s="100"/>
      <c r="AE317" s="100"/>
      <c r="AF317" s="100"/>
    </row>
    <row r="318" spans="1:32" s="32" customFormat="1" hidden="1" x14ac:dyDescent="0.2">
      <c r="A318" s="95"/>
      <c r="B318" s="155"/>
      <c r="C318" s="100"/>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c r="Z318" s="100"/>
      <c r="AA318" s="100"/>
      <c r="AB318" s="100"/>
      <c r="AC318" s="100"/>
      <c r="AD318" s="100"/>
      <c r="AE318" s="100"/>
      <c r="AF318" s="100"/>
    </row>
    <row r="319" spans="1:32" s="32" customFormat="1" hidden="1" x14ac:dyDescent="0.2">
      <c r="A319" s="95"/>
      <c r="B319" s="155"/>
      <c r="C319" s="100"/>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c r="Z319" s="100"/>
      <c r="AA319" s="100"/>
      <c r="AB319" s="100"/>
      <c r="AC319" s="100"/>
      <c r="AD319" s="100"/>
      <c r="AE319" s="100"/>
      <c r="AF319" s="100"/>
    </row>
    <row r="320" spans="1:32" s="32" customFormat="1" hidden="1" x14ac:dyDescent="0.2">
      <c r="A320" s="95"/>
      <c r="B320" s="155"/>
      <c r="C320" s="100"/>
      <c r="D320" s="100"/>
      <c r="E320" s="100"/>
      <c r="F320" s="100"/>
      <c r="G320" s="100"/>
      <c r="H320" s="100"/>
      <c r="I320" s="100"/>
      <c r="J320" s="100"/>
      <c r="K320" s="100"/>
      <c r="L320" s="100"/>
      <c r="M320" s="100"/>
      <c r="N320" s="100"/>
      <c r="O320" s="100"/>
      <c r="P320" s="100"/>
      <c r="Q320" s="100"/>
      <c r="R320" s="100"/>
      <c r="S320" s="100"/>
      <c r="T320" s="100"/>
      <c r="U320" s="100"/>
      <c r="V320" s="100"/>
      <c r="W320" s="100"/>
      <c r="X320" s="100"/>
      <c r="Y320" s="100"/>
      <c r="Z320" s="100"/>
      <c r="AA320" s="100"/>
      <c r="AB320" s="100"/>
      <c r="AC320" s="100"/>
      <c r="AD320" s="100"/>
      <c r="AE320" s="100"/>
      <c r="AF320" s="100"/>
    </row>
    <row r="321" spans="1:32" s="32" customFormat="1" hidden="1" x14ac:dyDescent="0.2">
      <c r="A321" s="95"/>
      <c r="B321" s="155"/>
      <c r="C321" s="100"/>
      <c r="D321" s="100"/>
      <c r="E321" s="100"/>
      <c r="F321" s="100"/>
      <c r="G321" s="100"/>
      <c r="H321" s="100"/>
      <c r="I321" s="100"/>
      <c r="J321" s="100"/>
      <c r="K321" s="100"/>
      <c r="L321" s="100"/>
      <c r="M321" s="100"/>
      <c r="N321" s="100"/>
      <c r="O321" s="100"/>
      <c r="P321" s="100"/>
      <c r="Q321" s="100"/>
      <c r="R321" s="100"/>
      <c r="S321" s="100"/>
      <c r="T321" s="100"/>
      <c r="U321" s="100"/>
      <c r="V321" s="100"/>
      <c r="W321" s="100"/>
      <c r="X321" s="100"/>
      <c r="Y321" s="100"/>
      <c r="Z321" s="100"/>
      <c r="AA321" s="100"/>
      <c r="AB321" s="100"/>
      <c r="AC321" s="100"/>
      <c r="AD321" s="100"/>
      <c r="AE321" s="100"/>
      <c r="AF321" s="100"/>
    </row>
    <row r="322" spans="1:32" s="32" customFormat="1" hidden="1" x14ac:dyDescent="0.2">
      <c r="A322" s="95"/>
      <c r="B322" s="155"/>
      <c r="C322" s="100"/>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c r="Z322" s="100"/>
      <c r="AA322" s="100"/>
      <c r="AB322" s="100"/>
      <c r="AC322" s="100"/>
      <c r="AD322" s="100"/>
      <c r="AE322" s="100"/>
      <c r="AF322" s="100"/>
    </row>
    <row r="323" spans="1:32" s="32" customFormat="1" hidden="1" x14ac:dyDescent="0.2">
      <c r="A323" s="95"/>
      <c r="B323" s="155"/>
      <c r="C323" s="100"/>
      <c r="D323" s="100"/>
      <c r="E323" s="100"/>
      <c r="F323" s="100"/>
      <c r="G323" s="100"/>
      <c r="H323" s="100"/>
      <c r="I323" s="100"/>
      <c r="J323" s="100"/>
      <c r="K323" s="100"/>
      <c r="L323" s="100"/>
      <c r="M323" s="100"/>
      <c r="N323" s="100"/>
      <c r="O323" s="100"/>
      <c r="P323" s="100"/>
      <c r="Q323" s="100"/>
      <c r="R323" s="100"/>
      <c r="S323" s="100"/>
      <c r="T323" s="100"/>
      <c r="U323" s="100"/>
      <c r="V323" s="100"/>
      <c r="W323" s="100"/>
      <c r="X323" s="100"/>
      <c r="Y323" s="100"/>
      <c r="Z323" s="100"/>
      <c r="AA323" s="100"/>
      <c r="AB323" s="100"/>
      <c r="AC323" s="100"/>
      <c r="AD323" s="100"/>
      <c r="AE323" s="100"/>
      <c r="AF323" s="100"/>
    </row>
    <row r="324" spans="1:32" s="32" customFormat="1" hidden="1" x14ac:dyDescent="0.2">
      <c r="A324" s="95"/>
      <c r="B324" s="155"/>
      <c r="C324" s="100"/>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c r="AA324" s="100"/>
      <c r="AB324" s="100"/>
      <c r="AC324" s="100"/>
      <c r="AD324" s="100"/>
      <c r="AE324" s="100"/>
      <c r="AF324" s="100"/>
    </row>
    <row r="325" spans="1:32" s="32" customFormat="1" hidden="1" x14ac:dyDescent="0.2">
      <c r="A325" s="95"/>
      <c r="B325" s="155"/>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c r="Z325" s="100"/>
      <c r="AA325" s="100"/>
      <c r="AB325" s="100"/>
      <c r="AC325" s="100"/>
      <c r="AD325" s="100"/>
      <c r="AE325" s="100"/>
      <c r="AF325" s="100"/>
    </row>
    <row r="326" spans="1:32" s="32" customFormat="1" hidden="1" x14ac:dyDescent="0.2">
      <c r="A326" s="95"/>
      <c r="B326" s="155"/>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c r="AA326" s="100"/>
      <c r="AB326" s="100"/>
      <c r="AC326" s="100"/>
      <c r="AD326" s="100"/>
      <c r="AE326" s="100"/>
      <c r="AF326" s="100"/>
    </row>
    <row r="327" spans="1:32" s="32" customFormat="1" hidden="1" x14ac:dyDescent="0.2">
      <c r="A327" s="95"/>
      <c r="B327" s="155"/>
      <c r="C327" s="100"/>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c r="AA327" s="100"/>
      <c r="AB327" s="100"/>
      <c r="AC327" s="100"/>
      <c r="AD327" s="100"/>
      <c r="AE327" s="100"/>
      <c r="AF327" s="100"/>
    </row>
    <row r="328" spans="1:32" s="32" customFormat="1" hidden="1" x14ac:dyDescent="0.2">
      <c r="A328" s="95"/>
      <c r="B328" s="155"/>
      <c r="C328" s="100"/>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100"/>
      <c r="Z328" s="100"/>
      <c r="AA328" s="100"/>
      <c r="AB328" s="100"/>
      <c r="AC328" s="100"/>
      <c r="AD328" s="100"/>
      <c r="AE328" s="100"/>
      <c r="AF328" s="100"/>
    </row>
    <row r="329" spans="1:32" s="32" customFormat="1" hidden="1" x14ac:dyDescent="0.2">
      <c r="A329" s="95"/>
      <c r="B329" s="155"/>
      <c r="C329" s="100"/>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c r="Z329" s="100"/>
      <c r="AA329" s="100"/>
      <c r="AB329" s="100"/>
      <c r="AC329" s="100"/>
      <c r="AD329" s="100"/>
      <c r="AE329" s="100"/>
      <c r="AF329" s="100"/>
    </row>
    <row r="330" spans="1:32" s="32" customFormat="1" hidden="1" x14ac:dyDescent="0.2">
      <c r="A330" s="95"/>
      <c r="B330" s="155"/>
      <c r="C330" s="100"/>
      <c r="D330" s="100"/>
      <c r="E330" s="100"/>
      <c r="F330" s="100"/>
      <c r="G330" s="100"/>
      <c r="H330" s="100"/>
      <c r="I330" s="100"/>
      <c r="J330" s="100"/>
      <c r="K330" s="100"/>
      <c r="L330" s="100"/>
      <c r="M330" s="100"/>
      <c r="N330" s="100"/>
      <c r="O330" s="100"/>
      <c r="P330" s="100"/>
      <c r="Q330" s="100"/>
      <c r="R330" s="100"/>
      <c r="S330" s="100"/>
      <c r="T330" s="100"/>
      <c r="U330" s="100"/>
      <c r="V330" s="100"/>
      <c r="W330" s="100"/>
      <c r="X330" s="100"/>
      <c r="Y330" s="100"/>
      <c r="Z330" s="100"/>
      <c r="AA330" s="100"/>
      <c r="AB330" s="100"/>
      <c r="AC330" s="100"/>
      <c r="AD330" s="100"/>
      <c r="AE330" s="100"/>
      <c r="AF330" s="100"/>
    </row>
    <row r="331" spans="1:32" s="32" customFormat="1" hidden="1" x14ac:dyDescent="0.2">
      <c r="A331" s="95"/>
      <c r="B331" s="155"/>
      <c r="C331" s="100"/>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c r="Z331" s="100"/>
      <c r="AA331" s="100"/>
      <c r="AB331" s="100"/>
      <c r="AC331" s="100"/>
      <c r="AD331" s="100"/>
      <c r="AE331" s="100"/>
      <c r="AF331" s="100"/>
    </row>
    <row r="332" spans="1:32" s="32" customFormat="1" hidden="1" x14ac:dyDescent="0.2">
      <c r="A332" s="95"/>
      <c r="B332" s="155"/>
      <c r="C332" s="100"/>
      <c r="D332" s="100"/>
      <c r="E332" s="100"/>
      <c r="F332" s="100"/>
      <c r="G332" s="100"/>
      <c r="H332" s="100"/>
      <c r="I332" s="100"/>
      <c r="J332" s="100"/>
      <c r="K332" s="100"/>
      <c r="L332" s="100"/>
      <c r="M332" s="100"/>
      <c r="N332" s="100"/>
      <c r="O332" s="100"/>
      <c r="P332" s="100"/>
      <c r="Q332" s="100"/>
      <c r="R332" s="100"/>
      <c r="S332" s="100"/>
      <c r="T332" s="100"/>
      <c r="U332" s="100"/>
      <c r="V332" s="100"/>
      <c r="W332" s="100"/>
      <c r="X332" s="100"/>
      <c r="Y332" s="100"/>
      <c r="Z332" s="100"/>
      <c r="AA332" s="100"/>
      <c r="AB332" s="100"/>
      <c r="AC332" s="100"/>
      <c r="AD332" s="100"/>
      <c r="AE332" s="100"/>
      <c r="AF332" s="100"/>
    </row>
    <row r="333" spans="1:32" s="32" customFormat="1" hidden="1" x14ac:dyDescent="0.2">
      <c r="A333" s="95"/>
      <c r="B333" s="155"/>
      <c r="C333" s="100"/>
      <c r="D333" s="100"/>
      <c r="E333" s="100"/>
      <c r="F333" s="100"/>
      <c r="G333" s="100"/>
      <c r="H333" s="100"/>
      <c r="I333" s="100"/>
      <c r="J333" s="100"/>
      <c r="K333" s="100"/>
      <c r="L333" s="100"/>
      <c r="M333" s="100"/>
      <c r="N333" s="100"/>
      <c r="O333" s="100"/>
      <c r="P333" s="100"/>
      <c r="Q333" s="100"/>
      <c r="R333" s="100"/>
      <c r="S333" s="100"/>
      <c r="T333" s="100"/>
      <c r="U333" s="100"/>
      <c r="V333" s="100"/>
      <c r="W333" s="100"/>
      <c r="X333" s="100"/>
      <c r="Y333" s="100"/>
      <c r="Z333" s="100"/>
      <c r="AA333" s="100"/>
      <c r="AB333" s="100"/>
      <c r="AC333" s="100"/>
      <c r="AD333" s="100"/>
      <c r="AE333" s="100"/>
      <c r="AF333" s="100"/>
    </row>
    <row r="334" spans="1:32" s="32" customFormat="1" hidden="1" x14ac:dyDescent="0.2">
      <c r="A334" s="95"/>
      <c r="B334" s="155"/>
      <c r="C334" s="100"/>
      <c r="D334" s="100"/>
      <c r="E334" s="100"/>
      <c r="F334" s="100"/>
      <c r="G334" s="100"/>
      <c r="H334" s="100"/>
      <c r="I334" s="100"/>
      <c r="J334" s="100"/>
      <c r="K334" s="100"/>
      <c r="L334" s="100"/>
      <c r="M334" s="100"/>
      <c r="N334" s="100"/>
      <c r="O334" s="100"/>
      <c r="P334" s="100"/>
      <c r="Q334" s="100"/>
      <c r="R334" s="100"/>
      <c r="S334" s="100"/>
      <c r="T334" s="100"/>
      <c r="U334" s="100"/>
      <c r="V334" s="100"/>
      <c r="W334" s="100"/>
      <c r="X334" s="100"/>
      <c r="Y334" s="100"/>
      <c r="Z334" s="100"/>
      <c r="AA334" s="100"/>
      <c r="AB334" s="100"/>
      <c r="AC334" s="100"/>
      <c r="AD334" s="100"/>
      <c r="AE334" s="100"/>
      <c r="AF334" s="100"/>
    </row>
    <row r="335" spans="1:32" s="32" customFormat="1" hidden="1" x14ac:dyDescent="0.2">
      <c r="A335" s="95"/>
      <c r="B335" s="155"/>
      <c r="C335" s="100"/>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c r="Z335" s="100"/>
      <c r="AA335" s="100"/>
      <c r="AB335" s="100"/>
      <c r="AC335" s="100"/>
      <c r="AD335" s="100"/>
      <c r="AE335" s="100"/>
      <c r="AF335" s="100"/>
    </row>
    <row r="336" spans="1:32" s="32" customFormat="1" hidden="1" x14ac:dyDescent="0.2">
      <c r="A336" s="95"/>
      <c r="B336" s="155"/>
      <c r="C336" s="100"/>
      <c r="D336" s="100"/>
      <c r="E336" s="100"/>
      <c r="F336" s="100"/>
      <c r="G336" s="100"/>
      <c r="H336" s="100"/>
      <c r="I336" s="100"/>
      <c r="J336" s="100"/>
      <c r="K336" s="100"/>
      <c r="L336" s="100"/>
      <c r="M336" s="100"/>
      <c r="N336" s="100"/>
      <c r="O336" s="100"/>
      <c r="P336" s="100"/>
      <c r="Q336" s="100"/>
      <c r="R336" s="100"/>
      <c r="S336" s="100"/>
      <c r="T336" s="100"/>
      <c r="U336" s="100"/>
      <c r="V336" s="100"/>
      <c r="W336" s="100"/>
      <c r="X336" s="100"/>
      <c r="Y336" s="100"/>
      <c r="Z336" s="100"/>
      <c r="AA336" s="100"/>
      <c r="AB336" s="100"/>
      <c r="AC336" s="100"/>
      <c r="AD336" s="100"/>
      <c r="AE336" s="100"/>
      <c r="AF336" s="100"/>
    </row>
    <row r="337" spans="1:32" s="32" customFormat="1" hidden="1" x14ac:dyDescent="0.2">
      <c r="A337" s="95"/>
      <c r="B337" s="155"/>
      <c r="C337" s="100"/>
      <c r="D337" s="100"/>
      <c r="E337" s="100"/>
      <c r="F337" s="100"/>
      <c r="G337" s="100"/>
      <c r="H337" s="100"/>
      <c r="I337" s="100"/>
      <c r="J337" s="100"/>
      <c r="K337" s="100"/>
      <c r="L337" s="100"/>
      <c r="M337" s="100"/>
      <c r="N337" s="100"/>
      <c r="O337" s="100"/>
      <c r="P337" s="100"/>
      <c r="Q337" s="100"/>
      <c r="R337" s="100"/>
      <c r="S337" s="100"/>
      <c r="T337" s="100"/>
      <c r="U337" s="100"/>
      <c r="V337" s="100"/>
      <c r="W337" s="100"/>
      <c r="X337" s="100"/>
      <c r="Y337" s="100"/>
      <c r="Z337" s="100"/>
      <c r="AA337" s="100"/>
      <c r="AB337" s="100"/>
      <c r="AC337" s="100"/>
      <c r="AD337" s="100"/>
      <c r="AE337" s="100"/>
      <c r="AF337" s="100"/>
    </row>
    <row r="338" spans="1:32" s="32" customFormat="1" hidden="1" x14ac:dyDescent="0.2">
      <c r="A338" s="95"/>
      <c r="B338" s="155"/>
      <c r="C338" s="100"/>
      <c r="D338" s="100"/>
      <c r="E338" s="100"/>
      <c r="F338" s="100"/>
      <c r="G338" s="100"/>
      <c r="H338" s="100"/>
      <c r="I338" s="100"/>
      <c r="J338" s="100"/>
      <c r="K338" s="100"/>
      <c r="L338" s="100"/>
      <c r="M338" s="100"/>
      <c r="N338" s="100"/>
      <c r="O338" s="100"/>
      <c r="P338" s="100"/>
      <c r="Q338" s="100"/>
      <c r="R338" s="100"/>
      <c r="S338" s="100"/>
      <c r="T338" s="100"/>
      <c r="U338" s="100"/>
      <c r="V338" s="100"/>
      <c r="W338" s="100"/>
      <c r="X338" s="100"/>
      <c r="Y338" s="100"/>
      <c r="Z338" s="100"/>
      <c r="AA338" s="100"/>
      <c r="AB338" s="100"/>
      <c r="AC338" s="100"/>
      <c r="AD338" s="100"/>
      <c r="AE338" s="100"/>
      <c r="AF338" s="100"/>
    </row>
    <row r="339" spans="1:32" s="32" customFormat="1" hidden="1" x14ac:dyDescent="0.2">
      <c r="A339" s="95"/>
      <c r="B339" s="155"/>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0"/>
      <c r="AA339" s="100"/>
      <c r="AB339" s="100"/>
      <c r="AC339" s="100"/>
      <c r="AD339" s="100"/>
      <c r="AE339" s="100"/>
      <c r="AF339" s="100"/>
    </row>
    <row r="340" spans="1:32" s="32" customFormat="1" hidden="1" x14ac:dyDescent="0.2">
      <c r="A340" s="95"/>
      <c r="B340" s="155"/>
      <c r="C340" s="100"/>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c r="Z340" s="100"/>
      <c r="AA340" s="100"/>
      <c r="AB340" s="100"/>
      <c r="AC340" s="100"/>
      <c r="AD340" s="100"/>
      <c r="AE340" s="100"/>
      <c r="AF340" s="100"/>
    </row>
    <row r="341" spans="1:32" s="32" customFormat="1" hidden="1" x14ac:dyDescent="0.2">
      <c r="A341" s="95"/>
      <c r="B341" s="155"/>
      <c r="C341" s="100"/>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c r="AA341" s="100"/>
      <c r="AB341" s="100"/>
      <c r="AC341" s="100"/>
      <c r="AD341" s="100"/>
      <c r="AE341" s="100"/>
      <c r="AF341" s="100"/>
    </row>
    <row r="342" spans="1:32" s="32" customFormat="1" hidden="1" x14ac:dyDescent="0.2">
      <c r="A342" s="95"/>
      <c r="B342" s="155"/>
      <c r="C342" s="100"/>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c r="Z342" s="100"/>
      <c r="AA342" s="100"/>
      <c r="AB342" s="100"/>
      <c r="AC342" s="100"/>
      <c r="AD342" s="100"/>
      <c r="AE342" s="100"/>
      <c r="AF342" s="100"/>
    </row>
    <row r="343" spans="1:32" s="32" customFormat="1" hidden="1" x14ac:dyDescent="0.2">
      <c r="A343" s="95"/>
      <c r="B343" s="155"/>
      <c r="C343" s="100"/>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c r="Z343" s="100"/>
      <c r="AA343" s="100"/>
      <c r="AB343" s="100"/>
      <c r="AC343" s="100"/>
      <c r="AD343" s="100"/>
      <c r="AE343" s="100"/>
      <c r="AF343" s="100"/>
    </row>
    <row r="344" spans="1:32" s="32" customFormat="1" hidden="1" x14ac:dyDescent="0.2">
      <c r="A344" s="95"/>
      <c r="B344" s="155"/>
      <c r="C344" s="100"/>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c r="AA344" s="100"/>
      <c r="AB344" s="100"/>
      <c r="AC344" s="100"/>
      <c r="AD344" s="100"/>
      <c r="AE344" s="100"/>
      <c r="AF344" s="100"/>
    </row>
    <row r="345" spans="1:32" s="32" customFormat="1" hidden="1" x14ac:dyDescent="0.2">
      <c r="A345" s="95"/>
      <c r="B345" s="155"/>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c r="AA345" s="100"/>
      <c r="AB345" s="100"/>
      <c r="AC345" s="100"/>
      <c r="AD345" s="100"/>
      <c r="AE345" s="100"/>
      <c r="AF345" s="100"/>
    </row>
    <row r="346" spans="1:32" s="32" customFormat="1" hidden="1" x14ac:dyDescent="0.2">
      <c r="A346" s="95"/>
      <c r="B346" s="155"/>
      <c r="C346" s="100"/>
      <c r="D346" s="100"/>
      <c r="E346" s="100"/>
      <c r="F346" s="100"/>
      <c r="G346" s="100"/>
      <c r="H346" s="100"/>
      <c r="I346" s="100"/>
      <c r="J346" s="100"/>
      <c r="K346" s="100"/>
      <c r="L346" s="100"/>
      <c r="M346" s="100"/>
      <c r="N346" s="100"/>
      <c r="O346" s="100"/>
      <c r="P346" s="100"/>
      <c r="Q346" s="100"/>
      <c r="R346" s="100"/>
      <c r="S346" s="100"/>
      <c r="T346" s="100"/>
      <c r="U346" s="100"/>
      <c r="V346" s="100"/>
      <c r="W346" s="100"/>
      <c r="X346" s="100"/>
      <c r="Y346" s="100"/>
      <c r="Z346" s="100"/>
      <c r="AA346" s="100"/>
      <c r="AB346" s="100"/>
      <c r="AC346" s="100"/>
      <c r="AD346" s="100"/>
      <c r="AE346" s="100"/>
      <c r="AF346" s="100"/>
    </row>
    <row r="347" spans="1:32" s="32" customFormat="1" hidden="1" x14ac:dyDescent="0.2">
      <c r="A347" s="95"/>
      <c r="B347" s="155"/>
      <c r="C347" s="100"/>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0"/>
      <c r="AA347" s="100"/>
      <c r="AB347" s="100"/>
      <c r="AC347" s="100"/>
      <c r="AD347" s="100"/>
      <c r="AE347" s="100"/>
      <c r="AF347" s="100"/>
    </row>
    <row r="348" spans="1:32" s="32" customFormat="1" hidden="1" x14ac:dyDescent="0.2">
      <c r="A348" s="95"/>
      <c r="B348" s="155"/>
      <c r="C348" s="100"/>
      <c r="D348" s="100"/>
      <c r="E348" s="100"/>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row>
    <row r="349" spans="1:32" s="32" customFormat="1" hidden="1" x14ac:dyDescent="0.2">
      <c r="A349" s="95"/>
      <c r="B349" s="155"/>
      <c r="C349" s="100"/>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0"/>
      <c r="AD349" s="100"/>
      <c r="AE349" s="100"/>
      <c r="AF349" s="100"/>
    </row>
    <row r="350" spans="1:32" s="32" customFormat="1" hidden="1" x14ac:dyDescent="0.2">
      <c r="A350" s="95"/>
      <c r="B350" s="155"/>
      <c r="C350" s="100"/>
      <c r="D350" s="100"/>
      <c r="E350" s="100"/>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row>
    <row r="351" spans="1:32" s="32" customFormat="1" hidden="1" x14ac:dyDescent="0.2">
      <c r="A351" s="95"/>
      <c r="B351" s="155"/>
      <c r="C351" s="100"/>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100"/>
      <c r="Z351" s="100"/>
      <c r="AA351" s="100"/>
      <c r="AB351" s="100"/>
      <c r="AC351" s="100"/>
      <c r="AD351" s="100"/>
      <c r="AE351" s="100"/>
      <c r="AF351" s="100"/>
    </row>
    <row r="352" spans="1:32" s="32" customFormat="1" hidden="1" x14ac:dyDescent="0.2">
      <c r="A352" s="95"/>
      <c r="B352" s="155"/>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c r="AA352" s="100"/>
      <c r="AB352" s="100"/>
      <c r="AC352" s="100"/>
      <c r="AD352" s="100"/>
      <c r="AE352" s="100"/>
      <c r="AF352" s="100"/>
    </row>
    <row r="353" spans="1:32" s="32" customFormat="1" hidden="1" x14ac:dyDescent="0.2">
      <c r="A353" s="95"/>
      <c r="B353" s="155"/>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c r="AA353" s="100"/>
      <c r="AB353" s="100"/>
      <c r="AC353" s="100"/>
      <c r="AD353" s="100"/>
      <c r="AE353" s="100"/>
      <c r="AF353" s="100"/>
    </row>
    <row r="354" spans="1:32" s="32" customFormat="1" hidden="1" x14ac:dyDescent="0.2">
      <c r="A354" s="95"/>
      <c r="B354" s="155"/>
      <c r="C354" s="100"/>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c r="Z354" s="100"/>
      <c r="AA354" s="100"/>
      <c r="AB354" s="100"/>
      <c r="AC354" s="100"/>
      <c r="AD354" s="100"/>
      <c r="AE354" s="100"/>
      <c r="AF354" s="100"/>
    </row>
    <row r="355" spans="1:32" s="32" customFormat="1" hidden="1" x14ac:dyDescent="0.2">
      <c r="A355" s="95"/>
      <c r="B355" s="155"/>
      <c r="C355" s="100"/>
      <c r="D355" s="100"/>
      <c r="E355" s="100"/>
      <c r="F355" s="100"/>
      <c r="G355" s="100"/>
      <c r="H355" s="100"/>
      <c r="I355" s="100"/>
      <c r="J355" s="100"/>
      <c r="K355" s="100"/>
      <c r="L355" s="100"/>
      <c r="M355" s="100"/>
      <c r="N355" s="100"/>
      <c r="O355" s="100"/>
      <c r="P355" s="100"/>
      <c r="Q355" s="100"/>
      <c r="R355" s="100"/>
      <c r="S355" s="100"/>
      <c r="T355" s="100"/>
      <c r="U355" s="100"/>
      <c r="V355" s="100"/>
      <c r="W355" s="100"/>
      <c r="X355" s="100"/>
      <c r="Y355" s="100"/>
      <c r="Z355" s="100"/>
      <c r="AA355" s="100"/>
      <c r="AB355" s="100"/>
      <c r="AC355" s="100"/>
      <c r="AD355" s="100"/>
      <c r="AE355" s="100"/>
      <c r="AF355" s="100"/>
    </row>
    <row r="356" spans="1:32" s="32" customFormat="1" hidden="1" x14ac:dyDescent="0.2">
      <c r="A356" s="95"/>
      <c r="B356" s="155"/>
      <c r="C356" s="100"/>
      <c r="D356" s="100"/>
      <c r="E356" s="100"/>
      <c r="F356" s="100"/>
      <c r="G356" s="100"/>
      <c r="H356" s="100"/>
      <c r="I356" s="100"/>
      <c r="J356" s="100"/>
      <c r="K356" s="100"/>
      <c r="L356" s="100"/>
      <c r="M356" s="100"/>
      <c r="N356" s="100"/>
      <c r="O356" s="100"/>
      <c r="P356" s="100"/>
      <c r="Q356" s="100"/>
      <c r="R356" s="100"/>
      <c r="S356" s="100"/>
      <c r="T356" s="100"/>
      <c r="U356" s="100"/>
      <c r="V356" s="100"/>
      <c r="W356" s="100"/>
      <c r="X356" s="100"/>
      <c r="Y356" s="100"/>
      <c r="Z356" s="100"/>
      <c r="AA356" s="100"/>
      <c r="AB356" s="100"/>
      <c r="AC356" s="100"/>
      <c r="AD356" s="100"/>
      <c r="AE356" s="100"/>
      <c r="AF356" s="100"/>
    </row>
    <row r="357" spans="1:32" s="32" customFormat="1" hidden="1" x14ac:dyDescent="0.2">
      <c r="A357" s="95"/>
      <c r="B357" s="155"/>
      <c r="C357" s="100"/>
      <c r="D357" s="100"/>
      <c r="E357" s="100"/>
      <c r="F357" s="100"/>
      <c r="G357" s="100"/>
      <c r="H357" s="100"/>
      <c r="I357" s="100"/>
      <c r="J357" s="100"/>
      <c r="K357" s="100"/>
      <c r="L357" s="100"/>
      <c r="M357" s="100"/>
      <c r="N357" s="100"/>
      <c r="O357" s="100"/>
      <c r="P357" s="100"/>
      <c r="Q357" s="100"/>
      <c r="R357" s="100"/>
      <c r="S357" s="100"/>
      <c r="T357" s="100"/>
      <c r="U357" s="100"/>
      <c r="V357" s="100"/>
      <c r="W357" s="100"/>
      <c r="X357" s="100"/>
      <c r="Y357" s="100"/>
      <c r="Z357" s="100"/>
      <c r="AA357" s="100"/>
      <c r="AB357" s="100"/>
      <c r="AC357" s="100"/>
      <c r="AD357" s="100"/>
      <c r="AE357" s="100"/>
      <c r="AF357" s="100"/>
    </row>
    <row r="358" spans="1:32" s="32" customFormat="1" hidden="1" x14ac:dyDescent="0.2">
      <c r="A358" s="95"/>
      <c r="B358" s="155"/>
      <c r="C358" s="100"/>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100"/>
      <c r="Z358" s="100"/>
      <c r="AA358" s="100"/>
      <c r="AB358" s="100"/>
      <c r="AC358" s="100"/>
      <c r="AD358" s="100"/>
      <c r="AE358" s="100"/>
      <c r="AF358" s="100"/>
    </row>
    <row r="359" spans="1:32" s="32" customFormat="1" hidden="1" x14ac:dyDescent="0.2">
      <c r="A359" s="95"/>
      <c r="B359" s="155"/>
      <c r="C359" s="100"/>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c r="Z359" s="100"/>
      <c r="AA359" s="100"/>
      <c r="AB359" s="100"/>
      <c r="AC359" s="100"/>
      <c r="AD359" s="100"/>
      <c r="AE359" s="100"/>
      <c r="AF359" s="100"/>
    </row>
    <row r="360" spans="1:32" s="32" customFormat="1" hidden="1" x14ac:dyDescent="0.2">
      <c r="A360" s="95"/>
      <c r="B360" s="155"/>
      <c r="C360" s="100"/>
      <c r="D360" s="100"/>
      <c r="E360" s="100"/>
      <c r="F360" s="100"/>
      <c r="G360" s="100"/>
      <c r="H360" s="100"/>
      <c r="I360" s="100"/>
      <c r="J360" s="100"/>
      <c r="K360" s="100"/>
      <c r="L360" s="100"/>
      <c r="M360" s="100"/>
      <c r="N360" s="100"/>
      <c r="O360" s="100"/>
      <c r="P360" s="100"/>
      <c r="Q360" s="100"/>
      <c r="R360" s="100"/>
      <c r="S360" s="100"/>
      <c r="T360" s="100"/>
      <c r="U360" s="100"/>
      <c r="V360" s="100"/>
      <c r="W360" s="100"/>
      <c r="X360" s="100"/>
      <c r="Y360" s="100"/>
      <c r="Z360" s="100"/>
      <c r="AA360" s="100"/>
      <c r="AB360" s="100"/>
      <c r="AC360" s="100"/>
      <c r="AD360" s="100"/>
      <c r="AE360" s="100"/>
      <c r="AF360" s="100"/>
    </row>
    <row r="361" spans="1:32" s="32" customFormat="1" hidden="1" x14ac:dyDescent="0.2">
      <c r="A361" s="95"/>
      <c r="B361" s="155"/>
      <c r="C361" s="100"/>
      <c r="D361" s="100"/>
      <c r="E361" s="100"/>
      <c r="F361" s="100"/>
      <c r="G361" s="100"/>
      <c r="H361" s="100"/>
      <c r="I361" s="100"/>
      <c r="J361" s="100"/>
      <c r="K361" s="100"/>
      <c r="L361" s="100"/>
      <c r="M361" s="100"/>
      <c r="N361" s="100"/>
      <c r="O361" s="100"/>
      <c r="P361" s="100"/>
      <c r="Q361" s="100"/>
      <c r="R361" s="100"/>
      <c r="S361" s="100"/>
      <c r="T361" s="100"/>
      <c r="U361" s="100"/>
      <c r="V361" s="100"/>
      <c r="W361" s="100"/>
      <c r="X361" s="100"/>
      <c r="Y361" s="100"/>
      <c r="Z361" s="100"/>
      <c r="AA361" s="100"/>
      <c r="AB361" s="100"/>
      <c r="AC361" s="100"/>
      <c r="AD361" s="100"/>
      <c r="AE361" s="100"/>
      <c r="AF361" s="100"/>
    </row>
    <row r="362" spans="1:32" s="32" customFormat="1" hidden="1" x14ac:dyDescent="0.2">
      <c r="A362" s="95"/>
      <c r="B362" s="155"/>
      <c r="C362" s="100"/>
      <c r="D362" s="100"/>
      <c r="E362" s="100"/>
      <c r="F362" s="100"/>
      <c r="G362" s="100"/>
      <c r="H362" s="100"/>
      <c r="I362" s="100"/>
      <c r="J362" s="100"/>
      <c r="K362" s="100"/>
      <c r="L362" s="100"/>
      <c r="M362" s="100"/>
      <c r="N362" s="100"/>
      <c r="O362" s="100"/>
      <c r="P362" s="100"/>
      <c r="Q362" s="100"/>
      <c r="R362" s="100"/>
      <c r="S362" s="100"/>
      <c r="T362" s="100"/>
      <c r="U362" s="100"/>
      <c r="V362" s="100"/>
      <c r="W362" s="100"/>
      <c r="X362" s="100"/>
      <c r="Y362" s="100"/>
      <c r="Z362" s="100"/>
      <c r="AA362" s="100"/>
      <c r="AB362" s="100"/>
      <c r="AC362" s="100"/>
      <c r="AD362" s="100"/>
      <c r="AE362" s="100"/>
      <c r="AF362" s="100"/>
    </row>
    <row r="363" spans="1:32" s="32" customFormat="1" hidden="1" x14ac:dyDescent="0.2">
      <c r="A363" s="95"/>
      <c r="B363" s="155"/>
      <c r="C363" s="100"/>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c r="Z363" s="100"/>
      <c r="AA363" s="100"/>
      <c r="AB363" s="100"/>
      <c r="AC363" s="100"/>
      <c r="AD363" s="100"/>
      <c r="AE363" s="100"/>
      <c r="AF363" s="100"/>
    </row>
    <row r="364" spans="1:32" s="32" customFormat="1" hidden="1" x14ac:dyDescent="0.2">
      <c r="A364" s="95"/>
      <c r="B364" s="155"/>
      <c r="C364" s="100"/>
      <c r="D364" s="100"/>
      <c r="E364" s="100"/>
      <c r="F364" s="100"/>
      <c r="G364" s="100"/>
      <c r="H364" s="100"/>
      <c r="I364" s="100"/>
      <c r="J364" s="100"/>
      <c r="K364" s="100"/>
      <c r="L364" s="100"/>
      <c r="M364" s="100"/>
      <c r="N364" s="100"/>
      <c r="O364" s="100"/>
      <c r="P364" s="100"/>
      <c r="Q364" s="100"/>
      <c r="R364" s="100"/>
      <c r="S364" s="100"/>
      <c r="T364" s="100"/>
      <c r="U364" s="100"/>
      <c r="V364" s="100"/>
      <c r="W364" s="100"/>
      <c r="X364" s="100"/>
      <c r="Y364" s="100"/>
      <c r="Z364" s="100"/>
      <c r="AA364" s="100"/>
      <c r="AB364" s="100"/>
      <c r="AC364" s="100"/>
      <c r="AD364" s="100"/>
      <c r="AE364" s="100"/>
      <c r="AF364" s="100"/>
    </row>
    <row r="365" spans="1:32" s="32" customFormat="1" hidden="1" x14ac:dyDescent="0.2">
      <c r="A365" s="95"/>
      <c r="B365" s="155"/>
      <c r="C365" s="100"/>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c r="Z365" s="100"/>
      <c r="AA365" s="100"/>
      <c r="AB365" s="100"/>
      <c r="AC365" s="100"/>
      <c r="AD365" s="100"/>
      <c r="AE365" s="100"/>
      <c r="AF365" s="100"/>
    </row>
    <row r="366" spans="1:32" s="32" customFormat="1" hidden="1" x14ac:dyDescent="0.2">
      <c r="A366" s="95"/>
      <c r="B366" s="155"/>
      <c r="C366" s="100"/>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c r="Z366" s="100"/>
      <c r="AA366" s="100"/>
      <c r="AB366" s="100"/>
      <c r="AC366" s="100"/>
      <c r="AD366" s="100"/>
      <c r="AE366" s="100"/>
      <c r="AF366" s="100"/>
    </row>
    <row r="367" spans="1:32" s="32" customFormat="1" hidden="1" x14ac:dyDescent="0.2">
      <c r="A367" s="95"/>
      <c r="B367" s="155"/>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c r="AA367" s="100"/>
      <c r="AB367" s="100"/>
      <c r="AC367" s="100"/>
      <c r="AD367" s="100"/>
      <c r="AE367" s="100"/>
      <c r="AF367" s="100"/>
    </row>
    <row r="368" spans="1:32" s="32" customFormat="1" hidden="1" x14ac:dyDescent="0.2">
      <c r="A368" s="95"/>
      <c r="B368" s="155"/>
      <c r="C368" s="100"/>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row>
    <row r="369" spans="1:32" s="32" customFormat="1" hidden="1" x14ac:dyDescent="0.2">
      <c r="A369" s="95"/>
      <c r="B369" s="155"/>
      <c r="C369" s="100"/>
      <c r="D369" s="100"/>
      <c r="E369" s="100"/>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c r="AD369" s="100"/>
      <c r="AE369" s="100"/>
      <c r="AF369" s="100"/>
    </row>
    <row r="370" spans="1:32" s="32" customFormat="1" hidden="1" x14ac:dyDescent="0.2">
      <c r="A370" s="95"/>
      <c r="B370" s="155"/>
      <c r="C370" s="100"/>
      <c r="D370" s="100"/>
      <c r="E370" s="100"/>
      <c r="F370" s="100"/>
      <c r="G370" s="100"/>
      <c r="H370" s="100"/>
      <c r="I370" s="100"/>
      <c r="J370" s="100"/>
      <c r="K370" s="100"/>
      <c r="L370" s="100"/>
      <c r="M370" s="100"/>
      <c r="N370" s="100"/>
      <c r="O370" s="100"/>
      <c r="P370" s="100"/>
      <c r="Q370" s="100"/>
      <c r="R370" s="100"/>
      <c r="S370" s="100"/>
      <c r="T370" s="100"/>
      <c r="U370" s="100"/>
      <c r="V370" s="100"/>
      <c r="W370" s="100"/>
      <c r="X370" s="100"/>
      <c r="Y370" s="100"/>
      <c r="Z370" s="100"/>
      <c r="AA370" s="100"/>
      <c r="AB370" s="100"/>
      <c r="AC370" s="100"/>
      <c r="AD370" s="100"/>
      <c r="AE370" s="100"/>
      <c r="AF370" s="100"/>
    </row>
    <row r="371" spans="1:32" s="32" customFormat="1" hidden="1" x14ac:dyDescent="0.2">
      <c r="A371" s="95"/>
      <c r="B371" s="155"/>
      <c r="C371" s="100"/>
      <c r="D371" s="100"/>
      <c r="E371" s="100"/>
      <c r="F371" s="100"/>
      <c r="G371" s="100"/>
      <c r="H371" s="100"/>
      <c r="I371" s="100"/>
      <c r="J371" s="100"/>
      <c r="K371" s="100"/>
      <c r="L371" s="100"/>
      <c r="M371" s="100"/>
      <c r="N371" s="100"/>
      <c r="O371" s="100"/>
      <c r="P371" s="100"/>
      <c r="Q371" s="100"/>
      <c r="R371" s="100"/>
      <c r="S371" s="100"/>
      <c r="T371" s="100"/>
      <c r="U371" s="100"/>
      <c r="V371" s="100"/>
      <c r="W371" s="100"/>
      <c r="X371" s="100"/>
      <c r="Y371" s="100"/>
      <c r="Z371" s="100"/>
      <c r="AA371" s="100"/>
      <c r="AB371" s="100"/>
      <c r="AC371" s="100"/>
      <c r="AD371" s="100"/>
      <c r="AE371" s="100"/>
      <c r="AF371" s="100"/>
    </row>
    <row r="372" spans="1:32" s="32" customFormat="1" hidden="1" x14ac:dyDescent="0.2">
      <c r="A372" s="95"/>
      <c r="B372" s="155"/>
      <c r="C372" s="100"/>
      <c r="D372" s="100"/>
      <c r="E372" s="100"/>
      <c r="F372" s="100"/>
      <c r="G372" s="100"/>
      <c r="H372" s="100"/>
      <c r="I372" s="100"/>
      <c r="J372" s="100"/>
      <c r="K372" s="100"/>
      <c r="L372" s="100"/>
      <c r="M372" s="100"/>
      <c r="N372" s="100"/>
      <c r="O372" s="100"/>
      <c r="P372" s="100"/>
      <c r="Q372" s="100"/>
      <c r="R372" s="100"/>
      <c r="S372" s="100"/>
      <c r="T372" s="100"/>
      <c r="U372" s="100"/>
      <c r="V372" s="100"/>
      <c r="W372" s="100"/>
      <c r="X372" s="100"/>
      <c r="Y372" s="100"/>
      <c r="Z372" s="100"/>
      <c r="AA372" s="100"/>
      <c r="AB372" s="100"/>
      <c r="AC372" s="100"/>
      <c r="AD372" s="100"/>
      <c r="AE372" s="100"/>
      <c r="AF372" s="100"/>
    </row>
    <row r="373" spans="1:32" s="32" customFormat="1" hidden="1" x14ac:dyDescent="0.2">
      <c r="A373" s="95"/>
      <c r="B373" s="155"/>
      <c r="C373" s="100"/>
      <c r="D373" s="100"/>
      <c r="E373" s="100"/>
      <c r="F373" s="100"/>
      <c r="G373" s="100"/>
      <c r="H373" s="100"/>
      <c r="I373" s="100"/>
      <c r="J373" s="100"/>
      <c r="K373" s="100"/>
      <c r="L373" s="100"/>
      <c r="M373" s="100"/>
      <c r="N373" s="100"/>
      <c r="O373" s="100"/>
      <c r="P373" s="100"/>
      <c r="Q373" s="100"/>
      <c r="R373" s="100"/>
      <c r="S373" s="100"/>
      <c r="T373" s="100"/>
      <c r="U373" s="100"/>
      <c r="V373" s="100"/>
      <c r="W373" s="100"/>
      <c r="X373" s="100"/>
      <c r="Y373" s="100"/>
      <c r="Z373" s="100"/>
      <c r="AA373" s="100"/>
      <c r="AB373" s="100"/>
      <c r="AC373" s="100"/>
      <c r="AD373" s="100"/>
      <c r="AE373" s="100"/>
      <c r="AF373" s="100"/>
    </row>
    <row r="374" spans="1:32" s="32" customFormat="1" hidden="1" x14ac:dyDescent="0.2">
      <c r="A374" s="95"/>
      <c r="B374" s="155"/>
      <c r="C374" s="100"/>
      <c r="D374" s="100"/>
      <c r="E374" s="100"/>
      <c r="F374" s="100"/>
      <c r="G374" s="100"/>
      <c r="H374" s="100"/>
      <c r="I374" s="100"/>
      <c r="J374" s="100"/>
      <c r="K374" s="100"/>
      <c r="L374" s="100"/>
      <c r="M374" s="100"/>
      <c r="N374" s="100"/>
      <c r="O374" s="100"/>
      <c r="P374" s="100"/>
      <c r="Q374" s="100"/>
      <c r="R374" s="100"/>
      <c r="S374" s="100"/>
      <c r="T374" s="100"/>
      <c r="U374" s="100"/>
      <c r="V374" s="100"/>
      <c r="W374" s="100"/>
      <c r="X374" s="100"/>
      <c r="Y374" s="100"/>
      <c r="Z374" s="100"/>
      <c r="AA374" s="100"/>
      <c r="AB374" s="100"/>
      <c r="AC374" s="100"/>
      <c r="AD374" s="100"/>
      <c r="AE374" s="100"/>
      <c r="AF374" s="100"/>
    </row>
    <row r="375" spans="1:32" s="32" customFormat="1" hidden="1" x14ac:dyDescent="0.2">
      <c r="A375" s="95"/>
      <c r="B375" s="155"/>
      <c r="C375" s="100"/>
      <c r="D375" s="100"/>
      <c r="E375" s="100"/>
      <c r="F375" s="100"/>
      <c r="G375" s="100"/>
      <c r="H375" s="100"/>
      <c r="I375" s="100"/>
      <c r="J375" s="100"/>
      <c r="K375" s="100"/>
      <c r="L375" s="100"/>
      <c r="M375" s="100"/>
      <c r="N375" s="100"/>
      <c r="O375" s="100"/>
      <c r="P375" s="100"/>
      <c r="Q375" s="100"/>
      <c r="R375" s="100"/>
      <c r="S375" s="100"/>
      <c r="T375" s="100"/>
      <c r="U375" s="100"/>
      <c r="V375" s="100"/>
      <c r="W375" s="100"/>
      <c r="X375" s="100"/>
      <c r="Y375" s="100"/>
      <c r="Z375" s="100"/>
      <c r="AA375" s="100"/>
      <c r="AB375" s="100"/>
      <c r="AC375" s="100"/>
      <c r="AD375" s="100"/>
      <c r="AE375" s="100"/>
      <c r="AF375" s="100"/>
    </row>
    <row r="376" spans="1:32" s="32" customFormat="1" hidden="1" x14ac:dyDescent="0.2">
      <c r="A376" s="95"/>
      <c r="B376" s="155"/>
      <c r="C376" s="100"/>
      <c r="D376" s="100"/>
      <c r="E376" s="100"/>
      <c r="F376" s="100"/>
      <c r="G376" s="100"/>
      <c r="H376" s="100"/>
      <c r="I376" s="100"/>
      <c r="J376" s="100"/>
      <c r="K376" s="100"/>
      <c r="L376" s="100"/>
      <c r="M376" s="100"/>
      <c r="N376" s="100"/>
      <c r="O376" s="100"/>
      <c r="P376" s="100"/>
      <c r="Q376" s="100"/>
      <c r="R376" s="100"/>
      <c r="S376" s="100"/>
      <c r="T376" s="100"/>
      <c r="U376" s="100"/>
      <c r="V376" s="100"/>
      <c r="W376" s="100"/>
      <c r="X376" s="100"/>
      <c r="Y376" s="100"/>
      <c r="Z376" s="100"/>
      <c r="AA376" s="100"/>
      <c r="AB376" s="100"/>
      <c r="AC376" s="100"/>
      <c r="AD376" s="100"/>
      <c r="AE376" s="100"/>
      <c r="AF376" s="100"/>
    </row>
    <row r="377" spans="1:32" s="32" customFormat="1" hidden="1" x14ac:dyDescent="0.2">
      <c r="A377" s="95"/>
      <c r="B377" s="155"/>
      <c r="C377" s="100"/>
      <c r="D377" s="100"/>
      <c r="E377" s="100"/>
      <c r="F377" s="100"/>
      <c r="G377" s="100"/>
      <c r="H377" s="100"/>
      <c r="I377" s="100"/>
      <c r="J377" s="100"/>
      <c r="K377" s="100"/>
      <c r="L377" s="100"/>
      <c r="M377" s="100"/>
      <c r="N377" s="100"/>
      <c r="O377" s="100"/>
      <c r="P377" s="100"/>
      <c r="Q377" s="100"/>
      <c r="R377" s="100"/>
      <c r="S377" s="100"/>
      <c r="T377" s="100"/>
      <c r="U377" s="100"/>
      <c r="V377" s="100"/>
      <c r="W377" s="100"/>
      <c r="X377" s="100"/>
      <c r="Y377" s="100"/>
      <c r="Z377" s="100"/>
      <c r="AA377" s="100"/>
      <c r="AB377" s="100"/>
      <c r="AC377" s="100"/>
      <c r="AD377" s="100"/>
      <c r="AE377" s="100"/>
      <c r="AF377" s="100"/>
    </row>
    <row r="378" spans="1:32" s="32" customFormat="1" hidden="1" x14ac:dyDescent="0.2">
      <c r="A378" s="95"/>
      <c r="B378" s="155"/>
      <c r="C378" s="100"/>
      <c r="D378" s="100"/>
      <c r="E378" s="100"/>
      <c r="F378" s="100"/>
      <c r="G378" s="100"/>
      <c r="H378" s="100"/>
      <c r="I378" s="100"/>
      <c r="J378" s="100"/>
      <c r="K378" s="100"/>
      <c r="L378" s="100"/>
      <c r="M378" s="100"/>
      <c r="N378" s="100"/>
      <c r="O378" s="100"/>
      <c r="P378" s="100"/>
      <c r="Q378" s="100"/>
      <c r="R378" s="100"/>
      <c r="S378" s="100"/>
      <c r="T378" s="100"/>
      <c r="U378" s="100"/>
      <c r="V378" s="100"/>
      <c r="W378" s="100"/>
      <c r="X378" s="100"/>
      <c r="Y378" s="100"/>
      <c r="Z378" s="100"/>
      <c r="AA378" s="100"/>
      <c r="AB378" s="100"/>
      <c r="AC378" s="100"/>
      <c r="AD378" s="100"/>
      <c r="AE378" s="100"/>
      <c r="AF378" s="100"/>
    </row>
    <row r="379" spans="1:32" s="32" customFormat="1" hidden="1" x14ac:dyDescent="0.2">
      <c r="A379" s="95"/>
      <c r="B379" s="155"/>
      <c r="C379" s="100"/>
      <c r="D379" s="100"/>
      <c r="E379" s="100"/>
      <c r="F379" s="100"/>
      <c r="G379" s="100"/>
      <c r="H379" s="100"/>
      <c r="I379" s="100"/>
      <c r="J379" s="100"/>
      <c r="K379" s="100"/>
      <c r="L379" s="100"/>
      <c r="M379" s="100"/>
      <c r="N379" s="100"/>
      <c r="O379" s="100"/>
      <c r="P379" s="100"/>
      <c r="Q379" s="100"/>
      <c r="R379" s="100"/>
      <c r="S379" s="100"/>
      <c r="T379" s="100"/>
      <c r="U379" s="100"/>
      <c r="V379" s="100"/>
      <c r="W379" s="100"/>
      <c r="X379" s="100"/>
      <c r="Y379" s="100"/>
      <c r="Z379" s="100"/>
      <c r="AA379" s="100"/>
      <c r="AB379" s="100"/>
      <c r="AC379" s="100"/>
      <c r="AD379" s="100"/>
      <c r="AE379" s="100"/>
      <c r="AF379" s="100"/>
    </row>
    <row r="380" spans="1:32" s="32" customFormat="1" hidden="1" x14ac:dyDescent="0.2">
      <c r="A380" s="95"/>
      <c r="B380" s="155"/>
      <c r="C380" s="100"/>
      <c r="D380" s="100"/>
      <c r="E380" s="100"/>
      <c r="F380" s="100"/>
      <c r="G380" s="100"/>
      <c r="H380" s="100"/>
      <c r="I380" s="100"/>
      <c r="J380" s="100"/>
      <c r="K380" s="100"/>
      <c r="L380" s="100"/>
      <c r="M380" s="100"/>
      <c r="N380" s="100"/>
      <c r="O380" s="100"/>
      <c r="P380" s="100"/>
      <c r="Q380" s="100"/>
      <c r="R380" s="100"/>
      <c r="S380" s="100"/>
      <c r="T380" s="100"/>
      <c r="U380" s="100"/>
      <c r="V380" s="100"/>
      <c r="W380" s="100"/>
      <c r="X380" s="100"/>
      <c r="Y380" s="100"/>
      <c r="Z380" s="100"/>
      <c r="AA380" s="100"/>
      <c r="AB380" s="100"/>
      <c r="AC380" s="100"/>
      <c r="AD380" s="100"/>
      <c r="AE380" s="100"/>
      <c r="AF380" s="100"/>
    </row>
    <row r="381" spans="1:32" s="32" customFormat="1" hidden="1" x14ac:dyDescent="0.2">
      <c r="A381" s="95"/>
      <c r="B381" s="155"/>
      <c r="C381" s="100"/>
      <c r="D381" s="100"/>
      <c r="E381" s="100"/>
      <c r="F381" s="100"/>
      <c r="G381" s="100"/>
      <c r="H381" s="100"/>
      <c r="I381" s="100"/>
      <c r="J381" s="100"/>
      <c r="K381" s="100"/>
      <c r="L381" s="100"/>
      <c r="M381" s="100"/>
      <c r="N381" s="100"/>
      <c r="O381" s="100"/>
      <c r="P381" s="100"/>
      <c r="Q381" s="100"/>
      <c r="R381" s="100"/>
      <c r="S381" s="100"/>
      <c r="T381" s="100"/>
      <c r="U381" s="100"/>
      <c r="V381" s="100"/>
      <c r="W381" s="100"/>
      <c r="X381" s="100"/>
      <c r="Y381" s="100"/>
      <c r="Z381" s="100"/>
      <c r="AA381" s="100"/>
      <c r="AB381" s="100"/>
      <c r="AC381" s="100"/>
      <c r="AD381" s="100"/>
      <c r="AE381" s="100"/>
      <c r="AF381" s="100"/>
    </row>
  </sheetData>
  <sheetProtection password="8AEE" sheet="1" objects="1" scenarios="1" selectLockedCells="1"/>
  <mergeCells count="1">
    <mergeCell ref="D7:E7"/>
  </mergeCells>
  <dataValidations count="5">
    <dataValidation allowBlank="1" showInputMessage="1" showErrorMessage="1" promptTitle="Warning" prompt="Do not overwrite this cell" sqref="D144:AF144 E36:AF37 C123:C124 D107:AF107 C114:C115 E71:AF74 C105:C106 D98:AF98 C96:C97 E44:AF44 E62:AF62 E60:AF60 E84:AF84 D125:AF125 E23:AF23 D16:AF16 C142:C143 F148:AF148 F150:AF150 D116:AF116 E86:AF86"/>
    <dataValidation allowBlank="1" showInputMessage="1" showErrorMessage="1" promptTitle="Warning" prompt="Do not overwrite this Cell" sqref="E67:AF67"/>
    <dataValidation allowBlank="1" showErrorMessage="1" promptTitle="Warning" prompt="Do not overwrite this cell" sqref="E38:AF39"/>
    <dataValidation type="custom" allowBlank="1" showErrorMessage="1" errorTitle="Not text permitted here" promptTitle="Warning" prompt="No text here" sqref="E87:E90 E78:E83 D78:D90">
      <formula1>""</formula1>
    </dataValidation>
    <dataValidation type="custom" allowBlank="1" showInputMessage="1" showErrorMessage="1" errorTitle="Data may not be entered here" sqref="D91:E95">
      <formula1>""</formula1>
    </dataValidation>
  </dataValidations>
  <pageMargins left="0.51181102362204722" right="0.51181102362204722" top="0.94488188976377963" bottom="0.39370078740157483" header="0.15748031496062992" footer="0.31496062992125984"/>
  <pageSetup paperSize="9" scale="45" fitToHeight="2" pageOrder="overThenDown" orientation="landscape" verticalDpi="0" r:id="rId1"/>
  <headerFooter scaleWithDoc="0">
    <oddHeader>&amp;R&amp;G</oddHeader>
  </headerFooter>
  <rowBreaks count="1" manualBreakCount="1">
    <brk id="87" max="13"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D50"/>
  <sheetViews>
    <sheetView showGridLines="0" showRowColHeaders="0" workbookViewId="0">
      <selection activeCell="C3" sqref="C3"/>
    </sheetView>
  </sheetViews>
  <sheetFormatPr defaultColWidth="0" defaultRowHeight="12" zeroHeight="1" x14ac:dyDescent="0.2"/>
  <cols>
    <col min="1" max="1" width="8.28515625" style="17" customWidth="1"/>
    <col min="2" max="2" width="87.28515625" style="14" customWidth="1"/>
    <col min="3" max="3" width="14.5703125" style="18" customWidth="1"/>
    <col min="4" max="4" width="10.7109375" style="18" customWidth="1"/>
    <col min="5" max="16384" width="9.140625" style="14" hidden="1"/>
  </cols>
  <sheetData>
    <row r="1" spans="1:4" x14ac:dyDescent="0.2">
      <c r="A1" s="113"/>
      <c r="B1" s="114"/>
      <c r="C1" s="115"/>
      <c r="D1" s="115"/>
    </row>
    <row r="2" spans="1:4" x14ac:dyDescent="0.2">
      <c r="A2" s="113"/>
      <c r="B2" s="114"/>
      <c r="C2" s="115"/>
      <c r="D2" s="115"/>
    </row>
    <row r="3" spans="1:4" x14ac:dyDescent="0.2">
      <c r="A3" s="113"/>
      <c r="B3" s="114"/>
      <c r="C3" s="115"/>
      <c r="D3" s="115"/>
    </row>
    <row r="4" spans="1:4" ht="20.25" x14ac:dyDescent="0.3">
      <c r="A4" s="20" t="s">
        <v>69</v>
      </c>
      <c r="B4" s="21"/>
      <c r="C4" s="22"/>
      <c r="D4" s="22"/>
    </row>
    <row r="5" spans="1:4" x14ac:dyDescent="0.2">
      <c r="A5" s="23"/>
      <c r="B5" s="21"/>
      <c r="C5" s="22"/>
      <c r="D5" s="22"/>
    </row>
    <row r="6" spans="1:4" x14ac:dyDescent="0.2">
      <c r="A6" s="23"/>
      <c r="B6" s="21"/>
      <c r="C6" s="22"/>
      <c r="D6" s="22"/>
    </row>
    <row r="7" spans="1:4" x14ac:dyDescent="0.2">
      <c r="A7" s="23"/>
      <c r="B7" s="21"/>
      <c r="C7" s="22"/>
      <c r="D7" s="22"/>
    </row>
    <row r="8" spans="1:4" s="15" customFormat="1" ht="25.5" x14ac:dyDescent="0.2">
      <c r="A8" s="24" t="s">
        <v>20</v>
      </c>
      <c r="B8" s="24" t="s">
        <v>70</v>
      </c>
      <c r="C8" s="25" t="s">
        <v>79</v>
      </c>
      <c r="D8" s="34" t="s">
        <v>136</v>
      </c>
    </row>
    <row r="9" spans="1:4" x14ac:dyDescent="0.2">
      <c r="A9" s="23"/>
      <c r="B9" s="21"/>
      <c r="C9" s="22"/>
      <c r="D9" s="22"/>
    </row>
    <row r="10" spans="1:4" x14ac:dyDescent="0.2">
      <c r="A10" s="23" t="s">
        <v>3</v>
      </c>
      <c r="B10" s="21" t="s">
        <v>80</v>
      </c>
      <c r="C10" s="118">
        <f>SUM('4. Financial Data - To Complete'!F86:AF86)</f>
        <v>0</v>
      </c>
      <c r="D10" s="29"/>
    </row>
    <row r="11" spans="1:4" x14ac:dyDescent="0.2">
      <c r="A11" s="23"/>
      <c r="B11" s="21"/>
      <c r="C11" s="118"/>
      <c r="D11" s="29"/>
    </row>
    <row r="12" spans="1:4" x14ac:dyDescent="0.2">
      <c r="A12" s="23" t="s">
        <v>27</v>
      </c>
      <c r="B12" s="21" t="s">
        <v>109</v>
      </c>
      <c r="C12" s="118">
        <f>-SUM('4. Financial Data - To Complete'!F98:AF98)</f>
        <v>0</v>
      </c>
      <c r="D12" s="29" t="str">
        <f>IFERROR(-C12/'4. Financial Data - To Complete'!C96,"")</f>
        <v/>
      </c>
    </row>
    <row r="13" spans="1:4" x14ac:dyDescent="0.2">
      <c r="A13" s="23"/>
      <c r="B13" s="21"/>
      <c r="C13" s="118"/>
      <c r="D13" s="29"/>
    </row>
    <row r="14" spans="1:4" x14ac:dyDescent="0.2">
      <c r="A14" s="23" t="s">
        <v>28</v>
      </c>
      <c r="B14" s="21" t="s">
        <v>110</v>
      </c>
      <c r="C14" s="118">
        <f>-SUM('4. Financial Data - To Complete'!F107:AF107)</f>
        <v>0</v>
      </c>
      <c r="D14" s="29" t="str">
        <f>IFERROR(-C14/'4. Financial Data - To Complete'!C105,"")</f>
        <v/>
      </c>
    </row>
    <row r="15" spans="1:4" x14ac:dyDescent="0.2">
      <c r="A15" s="23"/>
      <c r="B15" s="21"/>
      <c r="C15" s="118"/>
      <c r="D15" s="29"/>
    </row>
    <row r="16" spans="1:4" x14ac:dyDescent="0.2">
      <c r="A16" s="23" t="s">
        <v>29</v>
      </c>
      <c r="B16" s="21" t="s">
        <v>111</v>
      </c>
      <c r="C16" s="118">
        <f>-SUM('4. Financial Data - To Complete'!F116:AF116)</f>
        <v>0</v>
      </c>
      <c r="D16" s="29" t="str">
        <f>IFERROR(-C16/'4. Financial Data - To Complete'!C114,"")</f>
        <v/>
      </c>
    </row>
    <row r="17" spans="1:4" x14ac:dyDescent="0.2">
      <c r="A17" s="23"/>
      <c r="B17" s="21"/>
      <c r="C17" s="118"/>
      <c r="D17" s="29"/>
    </row>
    <row r="18" spans="1:4" x14ac:dyDescent="0.2">
      <c r="A18" s="23" t="s">
        <v>30</v>
      </c>
      <c r="B18" s="21" t="s">
        <v>112</v>
      </c>
      <c r="C18" s="118">
        <f>-SUM('4. Financial Data - To Complete'!F125:AF125)</f>
        <v>0</v>
      </c>
      <c r="D18" s="29" t="str">
        <f>IFERROR(-C18/'4. Financial Data - To Complete'!C123,"")</f>
        <v/>
      </c>
    </row>
    <row r="19" spans="1:4" x14ac:dyDescent="0.2">
      <c r="A19" s="23"/>
      <c r="B19" s="21"/>
      <c r="C19" s="118"/>
      <c r="D19" s="29"/>
    </row>
    <row r="20" spans="1:4" x14ac:dyDescent="0.2">
      <c r="A20" s="23" t="s">
        <v>91</v>
      </c>
      <c r="B20" s="21" t="s">
        <v>113</v>
      </c>
      <c r="C20" s="118">
        <f>-SUM('4. Financial Data - To Complete'!F144:AF144)</f>
        <v>0</v>
      </c>
      <c r="D20" s="29" t="str">
        <f>IFERROR(-C20/'4. Financial Data - To Complete'!C142,"")</f>
        <v/>
      </c>
    </row>
    <row r="21" spans="1:4" x14ac:dyDescent="0.2">
      <c r="A21" s="23"/>
      <c r="B21" s="21"/>
      <c r="C21" s="118"/>
      <c r="D21" s="29"/>
    </row>
    <row r="22" spans="1:4" s="16" customFormat="1" ht="13.5" thickBot="1" x14ac:dyDescent="0.25">
      <c r="A22" s="24"/>
      <c r="B22" s="24" t="s">
        <v>204</v>
      </c>
      <c r="C22" s="119">
        <f>C10+C12+C14+C16+C18+C20</f>
        <v>0</v>
      </c>
      <c r="D22" s="35"/>
    </row>
    <row r="23" spans="1:4" s="16" customFormat="1" ht="12.75" x14ac:dyDescent="0.2">
      <c r="A23" s="24"/>
      <c r="B23" s="24"/>
      <c r="C23" s="120"/>
      <c r="D23" s="26"/>
    </row>
    <row r="24" spans="1:4" s="16" customFormat="1" ht="12.75" x14ac:dyDescent="0.2">
      <c r="A24" s="24"/>
      <c r="B24" s="33"/>
      <c r="C24" s="121"/>
      <c r="D24" s="26"/>
    </row>
    <row r="25" spans="1:4" s="16" customFormat="1" ht="12.75" x14ac:dyDescent="0.2">
      <c r="A25" s="24"/>
      <c r="B25" s="33"/>
      <c r="C25" s="121"/>
      <c r="D25" s="26"/>
    </row>
    <row r="26" spans="1:4" ht="12.75" hidden="1" x14ac:dyDescent="0.2">
      <c r="A26" s="23"/>
      <c r="B26" s="24" t="s">
        <v>127</v>
      </c>
      <c r="C26" s="156" t="str">
        <f>IF('3. Landfill Data - to Complete'!$C$11&gt;0,'3. Landfill Data - to Complete'!$C$11,"")</f>
        <v/>
      </c>
      <c r="D26" s="30"/>
    </row>
    <row r="27" spans="1:4" hidden="1" x14ac:dyDescent="0.2">
      <c r="A27" s="23"/>
      <c r="B27" s="21"/>
      <c r="C27" s="122"/>
      <c r="D27" s="22"/>
    </row>
    <row r="28" spans="1:4" hidden="1" x14ac:dyDescent="0.2">
      <c r="A28" s="23"/>
      <c r="B28" s="21" t="s">
        <v>119</v>
      </c>
      <c r="C28" s="123" t="str">
        <f>IFERROR(SMALL('3. Landfill Data - to Complete'!C12:C14,COUNTIF('3. Landfill Data - to Complete'!C12:C14,0)+1),"")</f>
        <v/>
      </c>
      <c r="D28" s="27">
        <v>1</v>
      </c>
    </row>
    <row r="29" spans="1:4" hidden="1" x14ac:dyDescent="0.2">
      <c r="A29" s="23"/>
      <c r="B29" s="21"/>
      <c r="C29" s="118"/>
      <c r="D29" s="22"/>
    </row>
    <row r="30" spans="1:4" hidden="1" x14ac:dyDescent="0.2">
      <c r="A30" s="23"/>
      <c r="B30" s="21" t="s">
        <v>74</v>
      </c>
      <c r="C30" s="124">
        <f>-SUM('4. Financial Data - To Complete'!D13:E13)</f>
        <v>0</v>
      </c>
      <c r="D30" s="28" t="str">
        <f>IFERROR(-C30/$C$28,"")</f>
        <v/>
      </c>
    </row>
    <row r="31" spans="1:4" hidden="1" x14ac:dyDescent="0.2">
      <c r="A31" s="23"/>
      <c r="B31" s="21"/>
      <c r="C31" s="125"/>
      <c r="D31" s="22"/>
    </row>
    <row r="32" spans="1:4" hidden="1" x14ac:dyDescent="0.2">
      <c r="A32" s="23"/>
      <c r="B32" s="21" t="s">
        <v>72</v>
      </c>
      <c r="C32" s="118">
        <f>SUM(C28:C30)</f>
        <v>0</v>
      </c>
      <c r="D32" s="29" t="str">
        <f>IFERROR(C32/$C$28,"")</f>
        <v/>
      </c>
    </row>
    <row r="33" spans="1:4" hidden="1" x14ac:dyDescent="0.2">
      <c r="A33" s="23"/>
      <c r="B33" s="21"/>
      <c r="C33" s="118"/>
      <c r="D33" s="22"/>
    </row>
    <row r="34" spans="1:4" hidden="1" x14ac:dyDescent="0.2">
      <c r="A34" s="23"/>
      <c r="B34" s="21" t="s">
        <v>73</v>
      </c>
      <c r="C34" s="118">
        <f>-SUM('4. Financial Data - To Complete'!F13:AF13)</f>
        <v>0</v>
      </c>
      <c r="D34" s="29" t="str">
        <f>IFERROR(-C34/$C$28,"")</f>
        <v/>
      </c>
    </row>
    <row r="35" spans="1:4" hidden="1" x14ac:dyDescent="0.2">
      <c r="A35" s="23"/>
      <c r="B35" s="21"/>
      <c r="C35" s="118"/>
      <c r="D35" s="22"/>
    </row>
    <row r="36" spans="1:4" ht="12.75" hidden="1" thickBot="1" x14ac:dyDescent="0.25">
      <c r="A36" s="23"/>
      <c r="B36" s="23" t="s">
        <v>86</v>
      </c>
      <c r="C36" s="126">
        <f>SUM(C32:C34)</f>
        <v>0</v>
      </c>
      <c r="D36" s="31" t="str">
        <f>IFERROR(C36/$C$28,"")</f>
        <v/>
      </c>
    </row>
    <row r="37" spans="1:4" hidden="1" x14ac:dyDescent="0.2">
      <c r="A37" s="23"/>
      <c r="B37" s="23"/>
      <c r="C37" s="127"/>
      <c r="D37" s="30"/>
    </row>
    <row r="38" spans="1:4" hidden="1" x14ac:dyDescent="0.2">
      <c r="A38" s="23"/>
      <c r="B38" s="23"/>
      <c r="C38" s="127"/>
      <c r="D38" s="30"/>
    </row>
    <row r="39" spans="1:4" ht="12.75" hidden="1" x14ac:dyDescent="0.2">
      <c r="A39" s="23"/>
      <c r="B39" s="24" t="s">
        <v>128</v>
      </c>
      <c r="C39" s="156" t="str">
        <f>IF('3. Landfill Data - to Complete'!$C$11&gt;0,'3. Landfill Data - to Complete'!$C$11,"")</f>
        <v/>
      </c>
      <c r="D39" s="30"/>
    </row>
    <row r="40" spans="1:4" hidden="1" x14ac:dyDescent="0.2">
      <c r="A40" s="23"/>
      <c r="B40" s="21"/>
      <c r="C40" s="122"/>
      <c r="D40" s="22"/>
    </row>
    <row r="41" spans="1:4" hidden="1" x14ac:dyDescent="0.2">
      <c r="A41" s="23"/>
      <c r="B41" s="21" t="s">
        <v>85</v>
      </c>
      <c r="C41" s="118">
        <f>'3. Landfill Data - to Complete'!C15</f>
        <v>0</v>
      </c>
      <c r="D41" s="27">
        <v>1</v>
      </c>
    </row>
    <row r="42" spans="1:4" hidden="1" x14ac:dyDescent="0.2">
      <c r="A42" s="23"/>
      <c r="B42" s="21"/>
      <c r="C42" s="122"/>
      <c r="D42" s="22"/>
    </row>
    <row r="43" spans="1:4" hidden="1" x14ac:dyDescent="0.2">
      <c r="A43" s="23"/>
      <c r="B43" s="21" t="s">
        <v>74</v>
      </c>
      <c r="C43" s="128">
        <f>C30</f>
        <v>0</v>
      </c>
      <c r="D43" s="28" t="str">
        <f>IFERROR(-C43/$C$41,"")</f>
        <v/>
      </c>
    </row>
    <row r="44" spans="1:4" hidden="1" x14ac:dyDescent="0.2">
      <c r="A44" s="23"/>
      <c r="B44" s="21"/>
      <c r="C44" s="122"/>
      <c r="D44" s="22"/>
    </row>
    <row r="45" spans="1:4" hidden="1" x14ac:dyDescent="0.2">
      <c r="A45" s="23"/>
      <c r="B45" s="21" t="s">
        <v>72</v>
      </c>
      <c r="C45" s="122">
        <f>SUM(C41:C43)</f>
        <v>0</v>
      </c>
      <c r="D45" s="30" t="str">
        <f>IFERROR(C45/$C$41,"")</f>
        <v/>
      </c>
    </row>
    <row r="46" spans="1:4" hidden="1" x14ac:dyDescent="0.2">
      <c r="A46" s="23"/>
      <c r="B46" s="21"/>
      <c r="C46" s="122"/>
      <c r="D46" s="37"/>
    </row>
    <row r="47" spans="1:4" hidden="1" x14ac:dyDescent="0.2">
      <c r="A47" s="23"/>
      <c r="B47" s="21" t="s">
        <v>73</v>
      </c>
      <c r="C47" s="122">
        <f>C34</f>
        <v>0</v>
      </c>
      <c r="D47" s="30" t="str">
        <f>IFERROR(-C47/$C$41,"")</f>
        <v/>
      </c>
    </row>
    <row r="48" spans="1:4" hidden="1" x14ac:dyDescent="0.2">
      <c r="A48" s="23"/>
      <c r="B48" s="21"/>
      <c r="C48" s="122"/>
      <c r="D48" s="37"/>
    </row>
    <row r="49" spans="1:4" ht="12.75" hidden="1" thickBot="1" x14ac:dyDescent="0.25">
      <c r="A49" s="23"/>
      <c r="B49" s="23" t="s">
        <v>87</v>
      </c>
      <c r="C49" s="129">
        <f>SUM(C45:C48)</f>
        <v>0</v>
      </c>
      <c r="D49" s="31" t="str">
        <f>IFERROR(C49/$C$41,"")</f>
        <v/>
      </c>
    </row>
    <row r="50" spans="1:4" hidden="1" x14ac:dyDescent="0.2">
      <c r="D50" s="19"/>
    </row>
  </sheetData>
  <sheetProtection password="8AEE" sheet="1" objects="1" scenarios="1" selectLockedCells="1"/>
  <pageMargins left="0.70866141732283472" right="0.70866141732283472" top="0.9055118110236221" bottom="0.74803149606299213" header="0.31496062992125984" footer="0.31496062992125984"/>
  <pageSetup paperSize="9" scale="84" orientation="landscape" verticalDpi="0" r:id="rId1"/>
  <headerFooter scaleWithDoc="0">
    <oddHeader>&amp;R&amp;G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39"/>
  <sheetViews>
    <sheetView showGridLines="0" showRowColHeaders="0" topLeftCell="A14" workbookViewId="0">
      <selection activeCell="D33" sqref="D33"/>
    </sheetView>
  </sheetViews>
  <sheetFormatPr defaultColWidth="0" defaultRowHeight="14.25" zeroHeight="1" x14ac:dyDescent="0.2"/>
  <cols>
    <col min="1" max="1" width="9.140625" style="2" customWidth="1"/>
    <col min="2" max="2" width="16.42578125" style="4" customWidth="1"/>
    <col min="3" max="3" width="33.7109375" style="2" customWidth="1"/>
    <col min="4" max="4" width="137.85546875" style="2" customWidth="1"/>
    <col min="5" max="16384" width="9.140625" style="2" hidden="1"/>
  </cols>
  <sheetData>
    <row r="1" spans="1:4" x14ac:dyDescent="0.2"/>
    <row r="2" spans="1:4" x14ac:dyDescent="0.2"/>
    <row r="3" spans="1:4" x14ac:dyDescent="0.2"/>
    <row r="4" spans="1:4" ht="18" x14ac:dyDescent="0.25">
      <c r="A4" s="3" t="s">
        <v>49</v>
      </c>
    </row>
    <row r="5" spans="1:4" x14ac:dyDescent="0.2"/>
    <row r="6" spans="1:4" x14ac:dyDescent="0.2"/>
    <row r="7" spans="1:4" ht="15" x14ac:dyDescent="0.25">
      <c r="A7" s="1" t="s">
        <v>42</v>
      </c>
      <c r="B7" s="36" t="s">
        <v>148</v>
      </c>
      <c r="C7" s="1" t="s">
        <v>40</v>
      </c>
      <c r="D7" s="1" t="s">
        <v>205</v>
      </c>
    </row>
    <row r="8" spans="1:4" x14ac:dyDescent="0.2"/>
    <row r="9" spans="1:4" ht="24.75" customHeight="1" x14ac:dyDescent="0.2">
      <c r="A9" s="4">
        <v>1</v>
      </c>
      <c r="B9" s="74"/>
      <c r="C9" s="75"/>
      <c r="D9" s="75"/>
    </row>
    <row r="10" spans="1:4" ht="24.75" customHeight="1" x14ac:dyDescent="0.2">
      <c r="A10" s="4">
        <v>2</v>
      </c>
      <c r="B10" s="74"/>
      <c r="C10" s="76"/>
      <c r="D10" s="76"/>
    </row>
    <row r="11" spans="1:4" ht="24.75" customHeight="1" x14ac:dyDescent="0.2">
      <c r="A11" s="4">
        <v>3</v>
      </c>
      <c r="B11" s="74"/>
      <c r="C11" s="76"/>
      <c r="D11" s="76"/>
    </row>
    <row r="12" spans="1:4" ht="24.75" customHeight="1" x14ac:dyDescent="0.2">
      <c r="A12" s="4">
        <v>4</v>
      </c>
      <c r="B12" s="74"/>
      <c r="C12" s="76"/>
      <c r="D12" s="76"/>
    </row>
    <row r="13" spans="1:4" ht="24.75" customHeight="1" x14ac:dyDescent="0.2">
      <c r="A13" s="4">
        <v>5</v>
      </c>
      <c r="B13" s="74"/>
      <c r="C13" s="76"/>
      <c r="D13" s="76"/>
    </row>
    <row r="14" spans="1:4" ht="24.75" customHeight="1" x14ac:dyDescent="0.2">
      <c r="A14" s="4">
        <v>6</v>
      </c>
      <c r="B14" s="74"/>
      <c r="C14" s="76"/>
      <c r="D14" s="76"/>
    </row>
    <row r="15" spans="1:4" ht="24.75" customHeight="1" x14ac:dyDescent="0.2">
      <c r="A15" s="4">
        <v>7</v>
      </c>
      <c r="B15" s="74"/>
      <c r="C15" s="76"/>
      <c r="D15" s="76"/>
    </row>
    <row r="16" spans="1:4" ht="24.75" customHeight="1" x14ac:dyDescent="0.2">
      <c r="A16" s="4">
        <v>8</v>
      </c>
      <c r="B16" s="74"/>
      <c r="C16" s="76"/>
      <c r="D16" s="76"/>
    </row>
    <row r="17" spans="1:4" ht="24.75" customHeight="1" x14ac:dyDescent="0.2">
      <c r="A17" s="4">
        <v>9</v>
      </c>
      <c r="B17" s="74"/>
      <c r="C17" s="76"/>
      <c r="D17" s="76"/>
    </row>
    <row r="18" spans="1:4" ht="24.75" customHeight="1" x14ac:dyDescent="0.2">
      <c r="A18" s="4">
        <v>10</v>
      </c>
      <c r="B18" s="74"/>
      <c r="C18" s="76"/>
      <c r="D18" s="76"/>
    </row>
    <row r="19" spans="1:4" ht="24.75" customHeight="1" x14ac:dyDescent="0.2">
      <c r="A19" s="4">
        <v>11</v>
      </c>
      <c r="B19" s="74"/>
      <c r="C19" s="76"/>
      <c r="D19" s="76"/>
    </row>
    <row r="20" spans="1:4" ht="24.75" customHeight="1" x14ac:dyDescent="0.2">
      <c r="A20" s="4">
        <v>12</v>
      </c>
      <c r="B20" s="74"/>
      <c r="C20" s="76"/>
      <c r="D20" s="76"/>
    </row>
    <row r="21" spans="1:4" ht="24.75" customHeight="1" x14ac:dyDescent="0.2">
      <c r="A21" s="4">
        <v>13</v>
      </c>
      <c r="B21" s="74"/>
      <c r="C21" s="76"/>
      <c r="D21" s="76"/>
    </row>
    <row r="22" spans="1:4" ht="24.75" customHeight="1" x14ac:dyDescent="0.2">
      <c r="A22" s="4">
        <v>14</v>
      </c>
      <c r="B22" s="74"/>
      <c r="C22" s="76"/>
      <c r="D22" s="76"/>
    </row>
    <row r="23" spans="1:4" ht="24.75" customHeight="1" x14ac:dyDescent="0.2">
      <c r="A23" s="4">
        <v>15</v>
      </c>
      <c r="B23" s="74"/>
      <c r="C23" s="76"/>
      <c r="D23" s="76"/>
    </row>
    <row r="24" spans="1:4" ht="24.75" customHeight="1" x14ac:dyDescent="0.2">
      <c r="A24" s="4">
        <v>16</v>
      </c>
      <c r="B24" s="74"/>
      <c r="C24" s="76"/>
      <c r="D24" s="76"/>
    </row>
    <row r="25" spans="1:4" ht="24.75" customHeight="1" x14ac:dyDescent="0.2">
      <c r="A25" s="4">
        <v>17</v>
      </c>
      <c r="B25" s="74"/>
      <c r="C25" s="76"/>
      <c r="D25" s="76"/>
    </row>
    <row r="26" spans="1:4" ht="24.75" customHeight="1" x14ac:dyDescent="0.2">
      <c r="A26" s="4">
        <v>18</v>
      </c>
      <c r="B26" s="74"/>
      <c r="C26" s="76"/>
      <c r="D26" s="76"/>
    </row>
    <row r="27" spans="1:4" ht="24.75" customHeight="1" x14ac:dyDescent="0.2">
      <c r="A27" s="4">
        <v>19</v>
      </c>
      <c r="B27" s="74"/>
      <c r="C27" s="76"/>
      <c r="D27" s="76"/>
    </row>
    <row r="28" spans="1:4" ht="24.75" customHeight="1" x14ac:dyDescent="0.2">
      <c r="A28" s="4">
        <v>20</v>
      </c>
      <c r="B28" s="74"/>
      <c r="C28" s="76"/>
      <c r="D28" s="76"/>
    </row>
    <row r="29" spans="1:4" ht="24.75" customHeight="1" x14ac:dyDescent="0.2">
      <c r="A29" s="4">
        <v>21</v>
      </c>
      <c r="B29" s="74"/>
      <c r="C29" s="76"/>
      <c r="D29" s="76"/>
    </row>
    <row r="30" spans="1:4" ht="24.75" customHeight="1" x14ac:dyDescent="0.2">
      <c r="A30" s="4">
        <v>22</v>
      </c>
      <c r="B30" s="74"/>
      <c r="C30" s="76"/>
      <c r="D30" s="76"/>
    </row>
    <row r="31" spans="1:4" ht="24.75" customHeight="1" x14ac:dyDescent="0.2">
      <c r="A31" s="4">
        <v>23</v>
      </c>
      <c r="B31" s="74"/>
      <c r="C31" s="76"/>
      <c r="D31" s="76"/>
    </row>
    <row r="32" spans="1:4" ht="24.75" customHeight="1" x14ac:dyDescent="0.2">
      <c r="A32" s="4">
        <v>24</v>
      </c>
      <c r="B32" s="74"/>
      <c r="C32" s="76"/>
      <c r="D32" s="76"/>
    </row>
    <row r="33" spans="1:4" ht="24.75" customHeight="1" x14ac:dyDescent="0.2">
      <c r="A33" s="4">
        <v>25</v>
      </c>
      <c r="B33" s="74"/>
      <c r="C33" s="76"/>
      <c r="D33" s="76"/>
    </row>
    <row r="34" spans="1:4" hidden="1" x14ac:dyDescent="0.2">
      <c r="A34" s="4"/>
    </row>
    <row r="35" spans="1:4" x14ac:dyDescent="0.2"/>
    <row r="36" spans="1:4" hidden="1" x14ac:dyDescent="0.2"/>
    <row r="37" spans="1:4" hidden="1" x14ac:dyDescent="0.2"/>
    <row r="38" spans="1:4" hidden="1" x14ac:dyDescent="0.2"/>
    <row r="39" spans="1:4" hidden="1" x14ac:dyDescent="0.2"/>
  </sheetData>
  <sheetProtection password="8AEE" sheet="1" objects="1" scenarios="1" selectLockedCells="1"/>
  <pageMargins left="0.70866141732283472" right="0.70866141732283472" top="0.86" bottom="0.86614173228346458" header="0.2" footer="0.39370078740157483"/>
  <pageSetup paperSize="9" scale="66" fitToHeight="3" orientation="landscape" verticalDpi="0" r:id="rId1"/>
  <headerFooter scaleWithDoc="0">
    <oddHeader>&amp;R&amp;G</oddHead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errorTitle="Invalid entry" error="Please enter: 4, 5, 6 or Other">
          <x14:formula1>
            <xm:f>'7. Data Sheet'!$D$5:$D$10</xm:f>
          </x14:formula1>
          <xm:sqref>B9:B33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44"/>
  <sheetViews>
    <sheetView showGridLines="0" showRowColHeaders="0" workbookViewId="0">
      <selection activeCell="D10" sqref="D10"/>
    </sheetView>
  </sheetViews>
  <sheetFormatPr defaultRowHeight="14.25" x14ac:dyDescent="0.2"/>
  <cols>
    <col min="1" max="1" width="9.140625" style="38"/>
    <col min="2" max="2" width="9.140625" style="40"/>
    <col min="3" max="3" width="18.7109375" style="40" customWidth="1"/>
    <col min="4" max="4" width="15.140625" style="41" customWidth="1"/>
    <col min="5" max="16384" width="9.140625" style="38"/>
  </cols>
  <sheetData>
    <row r="1" spans="1:4" ht="15" x14ac:dyDescent="0.25">
      <c r="A1" s="39" t="s">
        <v>54</v>
      </c>
    </row>
    <row r="4" spans="1:4" s="42" customFormat="1" ht="30" x14ac:dyDescent="0.25">
      <c r="A4" s="42" t="s">
        <v>50</v>
      </c>
      <c r="B4" s="43" t="s">
        <v>53</v>
      </c>
      <c r="C4" s="43" t="s">
        <v>56</v>
      </c>
      <c r="D4" s="44" t="s">
        <v>146</v>
      </c>
    </row>
    <row r="5" spans="1:4" x14ac:dyDescent="0.2">
      <c r="A5" s="38" t="s">
        <v>51</v>
      </c>
      <c r="B5" s="40">
        <v>2011</v>
      </c>
      <c r="C5" s="40" t="s">
        <v>57</v>
      </c>
      <c r="D5" s="40">
        <v>1</v>
      </c>
    </row>
    <row r="6" spans="1:4" x14ac:dyDescent="0.2">
      <c r="A6" s="38" t="s">
        <v>52</v>
      </c>
      <c r="B6" s="40">
        <v>2012</v>
      </c>
      <c r="C6" s="40" t="s">
        <v>58</v>
      </c>
      <c r="D6" s="40">
        <v>2</v>
      </c>
    </row>
    <row r="7" spans="1:4" x14ac:dyDescent="0.2">
      <c r="B7" s="40">
        <v>2013</v>
      </c>
      <c r="D7" s="40">
        <v>3</v>
      </c>
    </row>
    <row r="8" spans="1:4" x14ac:dyDescent="0.2">
      <c r="B8" s="40">
        <v>2014</v>
      </c>
      <c r="D8" s="40">
        <v>4</v>
      </c>
    </row>
    <row r="9" spans="1:4" x14ac:dyDescent="0.2">
      <c r="B9" s="40">
        <v>2015</v>
      </c>
      <c r="D9" s="40">
        <v>5</v>
      </c>
    </row>
    <row r="10" spans="1:4" x14ac:dyDescent="0.2">
      <c r="B10" s="40">
        <v>2016</v>
      </c>
      <c r="D10" s="40" t="s">
        <v>147</v>
      </c>
    </row>
    <row r="11" spans="1:4" x14ac:dyDescent="0.2">
      <c r="B11" s="40">
        <v>2017</v>
      </c>
    </row>
    <row r="12" spans="1:4" x14ac:dyDescent="0.2">
      <c r="B12" s="40">
        <v>2018</v>
      </c>
    </row>
    <row r="13" spans="1:4" x14ac:dyDescent="0.2">
      <c r="B13" s="40">
        <v>2019</v>
      </c>
    </row>
    <row r="14" spans="1:4" x14ac:dyDescent="0.2">
      <c r="B14" s="40">
        <v>2020</v>
      </c>
    </row>
    <row r="15" spans="1:4" x14ac:dyDescent="0.2">
      <c r="B15" s="40">
        <v>2021</v>
      </c>
    </row>
    <row r="16" spans="1:4" x14ac:dyDescent="0.2">
      <c r="B16" s="40">
        <v>2022</v>
      </c>
    </row>
    <row r="17" spans="2:2" x14ac:dyDescent="0.2">
      <c r="B17" s="40">
        <v>2023</v>
      </c>
    </row>
    <row r="18" spans="2:2" x14ac:dyDescent="0.2">
      <c r="B18" s="40">
        <v>2024</v>
      </c>
    </row>
    <row r="19" spans="2:2" x14ac:dyDescent="0.2">
      <c r="B19" s="40">
        <v>2025</v>
      </c>
    </row>
    <row r="20" spans="2:2" x14ac:dyDescent="0.2">
      <c r="B20" s="40">
        <v>2026</v>
      </c>
    </row>
    <row r="21" spans="2:2" x14ac:dyDescent="0.2">
      <c r="B21" s="40">
        <v>2027</v>
      </c>
    </row>
    <row r="22" spans="2:2" x14ac:dyDescent="0.2">
      <c r="B22" s="40">
        <v>2028</v>
      </c>
    </row>
    <row r="23" spans="2:2" x14ac:dyDescent="0.2">
      <c r="B23" s="40">
        <v>2029</v>
      </c>
    </row>
    <row r="24" spans="2:2" x14ac:dyDescent="0.2">
      <c r="B24" s="40">
        <v>2030</v>
      </c>
    </row>
    <row r="25" spans="2:2" x14ac:dyDescent="0.2">
      <c r="B25" s="40">
        <v>2031</v>
      </c>
    </row>
    <row r="26" spans="2:2" x14ac:dyDescent="0.2">
      <c r="B26" s="40">
        <v>2032</v>
      </c>
    </row>
    <row r="27" spans="2:2" x14ac:dyDescent="0.2">
      <c r="B27" s="40">
        <v>2033</v>
      </c>
    </row>
    <row r="28" spans="2:2" x14ac:dyDescent="0.2">
      <c r="B28" s="40">
        <v>2034</v>
      </c>
    </row>
    <row r="29" spans="2:2" x14ac:dyDescent="0.2">
      <c r="B29" s="40">
        <v>2035</v>
      </c>
    </row>
    <row r="30" spans="2:2" x14ac:dyDescent="0.2">
      <c r="B30" s="40">
        <v>2036</v>
      </c>
    </row>
    <row r="31" spans="2:2" x14ac:dyDescent="0.2">
      <c r="B31" s="40">
        <v>2037</v>
      </c>
    </row>
    <row r="32" spans="2:2" x14ac:dyDescent="0.2">
      <c r="B32" s="40">
        <v>2038</v>
      </c>
    </row>
    <row r="33" spans="2:2" x14ac:dyDescent="0.2">
      <c r="B33" s="40">
        <v>2039</v>
      </c>
    </row>
    <row r="34" spans="2:2" x14ac:dyDescent="0.2">
      <c r="B34" s="40">
        <v>2040</v>
      </c>
    </row>
    <row r="35" spans="2:2" x14ac:dyDescent="0.2">
      <c r="B35" s="40">
        <v>2041</v>
      </c>
    </row>
    <row r="36" spans="2:2" x14ac:dyDescent="0.2">
      <c r="B36" s="40">
        <v>2042</v>
      </c>
    </row>
    <row r="37" spans="2:2" x14ac:dyDescent="0.2">
      <c r="B37" s="40">
        <v>2043</v>
      </c>
    </row>
    <row r="38" spans="2:2" x14ac:dyDescent="0.2">
      <c r="B38" s="40">
        <v>2044</v>
      </c>
    </row>
    <row r="39" spans="2:2" x14ac:dyDescent="0.2">
      <c r="B39" s="40">
        <v>2045</v>
      </c>
    </row>
    <row r="40" spans="2:2" x14ac:dyDescent="0.2">
      <c r="B40" s="40">
        <v>2046</v>
      </c>
    </row>
    <row r="41" spans="2:2" x14ac:dyDescent="0.2">
      <c r="B41" s="40">
        <v>2047</v>
      </c>
    </row>
    <row r="42" spans="2:2" x14ac:dyDescent="0.2">
      <c r="B42" s="40">
        <v>2048</v>
      </c>
    </row>
    <row r="43" spans="2:2" x14ac:dyDescent="0.2">
      <c r="B43" s="40">
        <v>2049</v>
      </c>
    </row>
    <row r="44" spans="2:2" x14ac:dyDescent="0.2">
      <c r="B44" s="40">
        <v>2050</v>
      </c>
    </row>
  </sheetData>
  <sheetProtection selectLockedCells="1" selectUnlockedCells="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Menu</vt:lpstr>
      <vt:lpstr>1. Declaration under S53A</vt:lpstr>
      <vt:lpstr>2. Notes to Complete Analysis</vt:lpstr>
      <vt:lpstr>3. Landfill Data - to Complete</vt:lpstr>
      <vt:lpstr>4. Financial Data - To Complete</vt:lpstr>
      <vt:lpstr>5. Section 53A Analysis</vt:lpstr>
      <vt:lpstr>6. Comments - To Complete</vt:lpstr>
      <vt:lpstr>7. Data Sheet</vt:lpstr>
      <vt:lpstr>'1. Declaration under S53A'!Print_Area</vt:lpstr>
      <vt:lpstr>'2. Notes to Complete Analysis'!Print_Area</vt:lpstr>
      <vt:lpstr>'3. Landfill Data - to Complete'!Print_Area</vt:lpstr>
      <vt:lpstr>'4. Financial Data - To Complete'!Print_Area</vt:lpstr>
      <vt:lpstr>'5. Section 53A Analysis'!Print_Area</vt:lpstr>
      <vt:lpstr>'6. Comments - To Complete'!Print_Area</vt:lpstr>
      <vt:lpstr>'4. Financial Data - To Complete'!Print_Titles</vt:lpstr>
      <vt:lpstr>'6. Comments - To Complete'!Print_Titles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Leahy</dc:creator>
  <cp:lastModifiedBy>Eileen Butler</cp:lastModifiedBy>
  <cp:lastPrinted>2012-03-09T13:02:24Z</cp:lastPrinted>
  <dcterms:created xsi:type="dcterms:W3CDTF">2011-12-05T14:13:46Z</dcterms:created>
  <dcterms:modified xsi:type="dcterms:W3CDTF">2013-02-26T12:08:58Z</dcterms:modified>
</cp:coreProperties>
</file>