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ir Emissions\Annual Inventory Compilation\2018data\Outputs\UNFCCC Reports\NIR Report 2020\Annexes\Website annexes\"/>
    </mc:Choice>
  </mc:AlternateContent>
  <xr:revisionPtr revIDLastSave="0" documentId="13_ncr:1_{C79DD92C-0591-464E-977A-6DF08B388C37}" xr6:coauthVersionLast="36" xr6:coauthVersionMax="36" xr10:uidLastSave="{00000000-0000-0000-0000-000000000000}"/>
  <bookViews>
    <workbookView xWindow="-15" yWindow="3750" windowWidth="19230" windowHeight="7650" tabRatio="735" xr2:uid="{00000000-000D-0000-FFFF-FFFF00000000}"/>
  </bookViews>
  <sheets>
    <sheet name="Table 3.1.9" sheetId="7" r:id="rId1"/>
    <sheet name="Table 3.1.10" sheetId="11" r:id="rId2"/>
    <sheet name="Table 3.1.11" sheetId="10" r:id="rId3"/>
    <sheet name="Table 3.1.12" sheetId="2" r:id="rId4"/>
  </sheets>
  <definedNames>
    <definedName name="_____RESULTS____" localSheetId="1">#REF!</definedName>
    <definedName name="_____RESULTS____">#REF!</definedName>
    <definedName name="___INPUT_DATA___" localSheetId="1">#REF!</definedName>
    <definedName name="___INPUT_DATA___">#REF!</definedName>
    <definedName name="_xlnm._FilterDatabase" localSheetId="2" hidden="1">'Table 3.1.11'!#REF!</definedName>
    <definedName name="Mileage_km_per_year" localSheetId="1">#REF!</definedName>
    <definedName name="Mileage_km_per_year">#REF!</definedName>
    <definedName name="Population">'Table 3.1.12'!$B$3:$H$178</definedName>
    <definedName name="_xlnm.Print_Area" localSheetId="3">'Table 3.1.12'!$B$3:$I$178</definedName>
    <definedName name="_xlnm.Print_Titles" localSheetId="3">'Table 3.1.12'!$3:$3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18" i="7" l="1"/>
  <c r="AE20" i="7"/>
  <c r="AE22" i="7"/>
  <c r="AE24" i="7"/>
  <c r="AE26" i="7"/>
  <c r="Z22" i="7"/>
  <c r="V18" i="7"/>
  <c r="S18" i="7"/>
  <c r="R18" i="7"/>
  <c r="N18" i="7"/>
  <c r="J22" i="7"/>
  <c r="F26" i="7"/>
  <c r="AA24" i="7"/>
  <c r="W24" i="7"/>
  <c r="S24" i="7"/>
  <c r="P24" i="7"/>
  <c r="O24" i="7"/>
  <c r="K24" i="7"/>
  <c r="H24" i="7"/>
  <c r="G24" i="7"/>
  <c r="AB23" i="7"/>
  <c r="AA23" i="7"/>
  <c r="Z23" i="7"/>
  <c r="X23" i="7"/>
  <c r="W23" i="7"/>
  <c r="V23" i="7"/>
  <c r="T23" i="7"/>
  <c r="S23" i="7"/>
  <c r="R23" i="7"/>
  <c r="P23" i="7"/>
  <c r="O23" i="7"/>
  <c r="N23" i="7"/>
  <c r="L23" i="7"/>
  <c r="J23" i="7"/>
  <c r="H23" i="7"/>
  <c r="F23" i="7"/>
  <c r="D23" i="7"/>
  <c r="AB20" i="7"/>
  <c r="AA20" i="7"/>
  <c r="W20" i="7"/>
  <c r="S20" i="7"/>
  <c r="O20" i="7"/>
  <c r="K20" i="7"/>
  <c r="G20" i="7"/>
  <c r="AB19" i="7"/>
  <c r="AA19" i="7"/>
  <c r="Z19" i="7"/>
  <c r="X19" i="7"/>
  <c r="W19" i="7"/>
  <c r="V19" i="7"/>
  <c r="T19" i="7"/>
  <c r="S19" i="7"/>
  <c r="P19" i="7"/>
  <c r="N19" i="7"/>
  <c r="L19" i="7"/>
  <c r="K19" i="7"/>
  <c r="J19" i="7"/>
  <c r="H19" i="7"/>
  <c r="G19" i="7"/>
  <c r="F19" i="7"/>
  <c r="D19" i="7"/>
  <c r="AA18" i="7"/>
  <c r="H18" i="7"/>
  <c r="S22" i="7"/>
  <c r="O19" i="7"/>
  <c r="R19" i="7"/>
  <c r="G23" i="7"/>
  <c r="K23" i="7"/>
  <c r="J18" i="7" l="1"/>
  <c r="R22" i="7"/>
  <c r="R26" i="7"/>
  <c r="G17" i="7"/>
  <c r="K17" i="7"/>
  <c r="O17" i="7"/>
  <c r="S17" i="7"/>
  <c r="W17" i="7"/>
  <c r="AA17" i="7"/>
  <c r="F20" i="7"/>
  <c r="J20" i="7"/>
  <c r="N20" i="7"/>
  <c r="R20" i="7"/>
  <c r="V20" i="7"/>
  <c r="Z20" i="7"/>
  <c r="G21" i="7"/>
  <c r="K21" i="7"/>
  <c r="O21" i="7"/>
  <c r="S21" i="7"/>
  <c r="W21" i="7"/>
  <c r="AA21" i="7"/>
  <c r="F24" i="7"/>
  <c r="J24" i="7"/>
  <c r="N24" i="7"/>
  <c r="R24" i="7"/>
  <c r="V24" i="7"/>
  <c r="Z24" i="7"/>
  <c r="G25" i="7"/>
  <c r="K25" i="7"/>
  <c r="O25" i="7"/>
  <c r="S25" i="7"/>
  <c r="W25" i="7"/>
  <c r="AA25" i="7"/>
  <c r="E21" i="7"/>
  <c r="I17" i="7"/>
  <c r="M21" i="7"/>
  <c r="Q17" i="7"/>
  <c r="U21" i="7"/>
  <c r="Y17" i="7"/>
  <c r="AC25" i="7"/>
  <c r="G18" i="7"/>
  <c r="K18" i="7"/>
  <c r="K28" i="7" s="1"/>
  <c r="O18" i="7"/>
  <c r="O28" i="7" s="1"/>
  <c r="W18" i="7"/>
  <c r="G22" i="7"/>
  <c r="K22" i="7"/>
  <c r="O22" i="7"/>
  <c r="W22" i="7"/>
  <c r="AA22" i="7"/>
  <c r="G26" i="7"/>
  <c r="G28" i="7" s="1"/>
  <c r="K26" i="7"/>
  <c r="O26" i="7"/>
  <c r="S26" i="7"/>
  <c r="W26" i="7"/>
  <c r="AA26" i="7"/>
  <c r="AA28" i="7" s="1"/>
  <c r="AC21" i="7"/>
  <c r="N26" i="7"/>
  <c r="F18" i="7"/>
  <c r="V22" i="7"/>
  <c r="Z18" i="7"/>
  <c r="F17" i="7"/>
  <c r="Z17" i="7"/>
  <c r="J26" i="7"/>
  <c r="N22" i="7"/>
  <c r="Z26" i="7"/>
  <c r="U25" i="7"/>
  <c r="F22" i="7"/>
  <c r="F28" i="7" s="1"/>
  <c r="J17" i="7"/>
  <c r="N17" i="7"/>
  <c r="R17" i="7"/>
  <c r="V17" i="7"/>
  <c r="I20" i="7"/>
  <c r="V21" i="7"/>
  <c r="J25" i="7"/>
  <c r="H20" i="7"/>
  <c r="AD23" i="7"/>
  <c r="AD21" i="7"/>
  <c r="AD17" i="7"/>
  <c r="M25" i="7"/>
  <c r="Y24" i="7"/>
  <c r="V26" i="7"/>
  <c r="Q21" i="7"/>
  <c r="AD26" i="7"/>
  <c r="AD24" i="7"/>
  <c r="AD22" i="7"/>
  <c r="AD20" i="7"/>
  <c r="AD18" i="7"/>
  <c r="AD25" i="7"/>
  <c r="AD19" i="7"/>
  <c r="E25" i="7"/>
  <c r="E20" i="7"/>
  <c r="M20" i="7"/>
  <c r="U20" i="7"/>
  <c r="Y20" i="7"/>
  <c r="AC20" i="7"/>
  <c r="F21" i="7"/>
  <c r="J21" i="7"/>
  <c r="N21" i="7"/>
  <c r="R21" i="7"/>
  <c r="Z21" i="7"/>
  <c r="E24" i="7"/>
  <c r="I24" i="7"/>
  <c r="Q24" i="7"/>
  <c r="U24" i="7"/>
  <c r="F25" i="7"/>
  <c r="N25" i="7"/>
  <c r="R25" i="7"/>
  <c r="V25" i="7"/>
  <c r="Z25" i="7"/>
  <c r="D26" i="7"/>
  <c r="T26" i="7"/>
  <c r="X18" i="7"/>
  <c r="AE25" i="7"/>
  <c r="AE23" i="7"/>
  <c r="AE21" i="7"/>
  <c r="AE19" i="7"/>
  <c r="AE17" i="7"/>
  <c r="T22" i="7"/>
  <c r="S28" i="7"/>
  <c r="D20" i="7"/>
  <c r="L20" i="7"/>
  <c r="T20" i="7"/>
  <c r="X20" i="7"/>
  <c r="D24" i="7"/>
  <c r="T24" i="7"/>
  <c r="X24" i="7"/>
  <c r="D18" i="7"/>
  <c r="L18" i="7"/>
  <c r="P18" i="7"/>
  <c r="T18" i="7"/>
  <c r="AB18" i="7"/>
  <c r="D22" i="7"/>
  <c r="H22" i="7"/>
  <c r="L22" i="7"/>
  <c r="P22" i="7"/>
  <c r="X22" i="7"/>
  <c r="AB22" i="7"/>
  <c r="H26" i="7"/>
  <c r="L26" i="7"/>
  <c r="P26" i="7"/>
  <c r="X26" i="7"/>
  <c r="AB26" i="7"/>
  <c r="W28" i="7"/>
  <c r="AC18" i="7"/>
  <c r="AC22" i="7"/>
  <c r="AC26" i="7"/>
  <c r="U18" i="7"/>
  <c r="U22" i="7"/>
  <c r="U26" i="7"/>
  <c r="M18" i="7"/>
  <c r="M22" i="7"/>
  <c r="M26" i="7"/>
  <c r="AC23" i="7"/>
  <c r="U23" i="7"/>
  <c r="M23" i="7"/>
  <c r="E23" i="7"/>
  <c r="Y19" i="7"/>
  <c r="Q19" i="7"/>
  <c r="M19" i="7"/>
  <c r="E19" i="7"/>
  <c r="M24" i="7"/>
  <c r="T17" i="7"/>
  <c r="T21" i="7"/>
  <c r="T25" i="7"/>
  <c r="L17" i="7"/>
  <c r="L21" i="7"/>
  <c r="L25" i="7"/>
  <c r="D17" i="7"/>
  <c r="D21" i="7"/>
  <c r="D25" i="7"/>
  <c r="Y18" i="7"/>
  <c r="Y22" i="7"/>
  <c r="Y26" i="7"/>
  <c r="Q18" i="7"/>
  <c r="Q22" i="7"/>
  <c r="Q26" i="7"/>
  <c r="I18" i="7"/>
  <c r="I22" i="7"/>
  <c r="I26" i="7"/>
  <c r="E18" i="7"/>
  <c r="E22" i="7"/>
  <c r="E26" i="7"/>
  <c r="Y23" i="7"/>
  <c r="Q23" i="7"/>
  <c r="I23" i="7"/>
  <c r="AC19" i="7"/>
  <c r="U19" i="7"/>
  <c r="I19" i="7"/>
  <c r="AC24" i="7"/>
  <c r="Y21" i="7"/>
  <c r="I21" i="7"/>
  <c r="Q20" i="7"/>
  <c r="AB17" i="7"/>
  <c r="AB21" i="7"/>
  <c r="AB25" i="7"/>
  <c r="X17" i="7"/>
  <c r="X21" i="7"/>
  <c r="X25" i="7"/>
  <c r="P17" i="7"/>
  <c r="P21" i="7"/>
  <c r="P25" i="7"/>
  <c r="H17" i="7"/>
  <c r="H21" i="7"/>
  <c r="H25" i="7"/>
  <c r="Y25" i="7"/>
  <c r="Q25" i="7"/>
  <c r="I25" i="7"/>
  <c r="AB24" i="7"/>
  <c r="L24" i="7"/>
  <c r="P20" i="7"/>
  <c r="AC17" i="7"/>
  <c r="U17" i="7"/>
  <c r="M17" i="7"/>
  <c r="E17" i="7"/>
  <c r="J28" i="7" l="1"/>
  <c r="N28" i="7"/>
  <c r="V28" i="7"/>
  <c r="Z28" i="7"/>
  <c r="AE28" i="7"/>
  <c r="R28" i="7"/>
  <c r="AD28" i="7"/>
  <c r="M28" i="7"/>
  <c r="AB28" i="7"/>
  <c r="I28" i="7"/>
  <c r="Y28" i="7"/>
  <c r="Q28" i="7"/>
  <c r="U28" i="7"/>
  <c r="T28" i="7"/>
  <c r="AC28" i="7"/>
  <c r="P28" i="7"/>
  <c r="L28" i="7"/>
  <c r="X28" i="7"/>
  <c r="E28" i="7"/>
  <c r="H28" i="7"/>
  <c r="D28" i="7"/>
  <c r="F217" i="2" l="1"/>
  <c r="I217" i="2" s="1"/>
  <c r="F218" i="2"/>
  <c r="I218" i="2" s="1"/>
  <c r="F219" i="2"/>
  <c r="I219" i="2" s="1"/>
  <c r="F220" i="2"/>
  <c r="I220" i="2" s="1"/>
  <c r="F183" i="2" l="1"/>
  <c r="I183" i="2" s="1"/>
  <c r="F184" i="2"/>
  <c r="I184" i="2" s="1"/>
  <c r="F185" i="2"/>
  <c r="I185" i="2" s="1"/>
  <c r="F186" i="2"/>
  <c r="I186" i="2" s="1"/>
  <c r="F187" i="2"/>
  <c r="I187" i="2" s="1"/>
  <c r="F188" i="2"/>
  <c r="I188" i="2" s="1"/>
  <c r="F189" i="2"/>
  <c r="I189" i="2" s="1"/>
  <c r="F190" i="2"/>
  <c r="I190" i="2" s="1"/>
  <c r="F191" i="2"/>
  <c r="I191" i="2" s="1"/>
  <c r="F192" i="2"/>
  <c r="I192" i="2" s="1"/>
  <c r="F193" i="2"/>
  <c r="I193" i="2" s="1"/>
  <c r="F194" i="2"/>
  <c r="I194" i="2" s="1"/>
  <c r="F195" i="2"/>
  <c r="I195" i="2" s="1"/>
  <c r="F196" i="2"/>
  <c r="I196" i="2" s="1"/>
  <c r="F197" i="2"/>
  <c r="I197" i="2" s="1"/>
  <c r="F198" i="2"/>
  <c r="I198" i="2" s="1"/>
  <c r="F199" i="2"/>
  <c r="I199" i="2" s="1"/>
  <c r="F200" i="2"/>
  <c r="I200" i="2" s="1"/>
  <c r="F201" i="2"/>
  <c r="I201" i="2" s="1"/>
  <c r="F202" i="2"/>
  <c r="I202" i="2" s="1"/>
  <c r="F203" i="2"/>
  <c r="I203" i="2" s="1"/>
  <c r="F204" i="2"/>
  <c r="I204" i="2" s="1"/>
  <c r="F205" i="2"/>
  <c r="I205" i="2" s="1"/>
  <c r="F206" i="2"/>
  <c r="I206" i="2" s="1"/>
  <c r="F207" i="2"/>
  <c r="I207" i="2" s="1"/>
  <c r="F208" i="2"/>
  <c r="I208" i="2" s="1"/>
  <c r="F209" i="2"/>
  <c r="I209" i="2" s="1"/>
  <c r="F210" i="2"/>
  <c r="I210" i="2" s="1"/>
  <c r="F211" i="2"/>
  <c r="I211" i="2" s="1"/>
  <c r="F212" i="2"/>
  <c r="I212" i="2" s="1"/>
  <c r="F213" i="2"/>
  <c r="I213" i="2" s="1"/>
  <c r="F214" i="2"/>
  <c r="I214" i="2" s="1"/>
  <c r="F215" i="2"/>
  <c r="I215" i="2" s="1"/>
  <c r="F216" i="2"/>
  <c r="I216" i="2" s="1"/>
  <c r="F5" i="2" l="1"/>
  <c r="I5" i="2" s="1"/>
  <c r="F6" i="2"/>
  <c r="I6" i="2" s="1"/>
  <c r="F7" i="2"/>
  <c r="I7" i="2" s="1"/>
  <c r="F8" i="2"/>
  <c r="I8" i="2" s="1"/>
  <c r="F9" i="2"/>
  <c r="I9" i="2" s="1"/>
  <c r="F10" i="2"/>
  <c r="I10" i="2" s="1"/>
  <c r="F11" i="2"/>
  <c r="I11" i="2" s="1"/>
  <c r="F12" i="2"/>
  <c r="I12" i="2" s="1"/>
  <c r="F13" i="2"/>
  <c r="I13" i="2" s="1"/>
  <c r="F14" i="2"/>
  <c r="I14" i="2" s="1"/>
  <c r="F15" i="2"/>
  <c r="I15" i="2" s="1"/>
  <c r="F16" i="2"/>
  <c r="I16" i="2" s="1"/>
  <c r="F17" i="2"/>
  <c r="I17" i="2" s="1"/>
  <c r="F18" i="2"/>
  <c r="I18" i="2" s="1"/>
  <c r="F19" i="2"/>
  <c r="I19" i="2" s="1"/>
  <c r="F20" i="2"/>
  <c r="I20" i="2" s="1"/>
  <c r="F21" i="2"/>
  <c r="I21" i="2" s="1"/>
  <c r="F22" i="2"/>
  <c r="I22" i="2" s="1"/>
  <c r="F23" i="2"/>
  <c r="I23" i="2" s="1"/>
  <c r="F24" i="2"/>
  <c r="I24" i="2" s="1"/>
  <c r="F25" i="2"/>
  <c r="I25" i="2" s="1"/>
  <c r="F26" i="2"/>
  <c r="I26" i="2" s="1"/>
  <c r="F27" i="2"/>
  <c r="I27" i="2" s="1"/>
  <c r="F28" i="2"/>
  <c r="I28" i="2" s="1"/>
  <c r="F29" i="2"/>
  <c r="I29" i="2" s="1"/>
  <c r="F30" i="2"/>
  <c r="I30" i="2" s="1"/>
  <c r="F31" i="2"/>
  <c r="I31" i="2" s="1"/>
  <c r="F32" i="2"/>
  <c r="I32" i="2" s="1"/>
  <c r="F33" i="2"/>
  <c r="I33" i="2" s="1"/>
  <c r="F34" i="2"/>
  <c r="I34" i="2" s="1"/>
  <c r="F35" i="2"/>
  <c r="I35" i="2" s="1"/>
  <c r="F36" i="2"/>
  <c r="I36" i="2" s="1"/>
  <c r="F37" i="2"/>
  <c r="I37" i="2" s="1"/>
  <c r="F38" i="2"/>
  <c r="I38" i="2" s="1"/>
  <c r="F39" i="2"/>
  <c r="I39" i="2" s="1"/>
  <c r="F40" i="2"/>
  <c r="I40" i="2" s="1"/>
  <c r="F41" i="2"/>
  <c r="I41" i="2" s="1"/>
  <c r="F42" i="2"/>
  <c r="I42" i="2" s="1"/>
  <c r="F43" i="2"/>
  <c r="I43" i="2" s="1"/>
  <c r="F44" i="2"/>
  <c r="I44" i="2" s="1"/>
  <c r="F45" i="2"/>
  <c r="I45" i="2" s="1"/>
  <c r="F46" i="2"/>
  <c r="I46" i="2" s="1"/>
  <c r="F47" i="2"/>
  <c r="I47" i="2" s="1"/>
  <c r="F48" i="2"/>
  <c r="I48" i="2" s="1"/>
  <c r="F49" i="2"/>
  <c r="I49" i="2" s="1"/>
  <c r="F50" i="2"/>
  <c r="I50" i="2" s="1"/>
  <c r="F51" i="2"/>
  <c r="I51" i="2" s="1"/>
  <c r="F52" i="2"/>
  <c r="I52" i="2" s="1"/>
  <c r="F53" i="2"/>
  <c r="I53" i="2" s="1"/>
  <c r="F54" i="2"/>
  <c r="I54" i="2" s="1"/>
  <c r="F55" i="2"/>
  <c r="I55" i="2" s="1"/>
  <c r="F56" i="2"/>
  <c r="I56" i="2" s="1"/>
  <c r="F57" i="2"/>
  <c r="I57" i="2" s="1"/>
  <c r="F58" i="2"/>
  <c r="I58" i="2" s="1"/>
  <c r="F59" i="2"/>
  <c r="I59" i="2" s="1"/>
  <c r="F60" i="2"/>
  <c r="I60" i="2" s="1"/>
  <c r="F61" i="2"/>
  <c r="I61" i="2" s="1"/>
  <c r="F62" i="2"/>
  <c r="I62" i="2" s="1"/>
  <c r="F63" i="2"/>
  <c r="I63" i="2" s="1"/>
  <c r="F64" i="2"/>
  <c r="I64" i="2" s="1"/>
  <c r="F65" i="2"/>
  <c r="I65" i="2" s="1"/>
  <c r="F66" i="2"/>
  <c r="I66" i="2" s="1"/>
  <c r="F67" i="2"/>
  <c r="I67" i="2" s="1"/>
  <c r="F68" i="2"/>
  <c r="I68" i="2" s="1"/>
  <c r="F69" i="2"/>
  <c r="I69" i="2" s="1"/>
  <c r="F70" i="2"/>
  <c r="I70" i="2" s="1"/>
  <c r="F71" i="2"/>
  <c r="I71" i="2" s="1"/>
  <c r="F72" i="2"/>
  <c r="I72" i="2" s="1"/>
  <c r="F73" i="2"/>
  <c r="I73" i="2" s="1"/>
  <c r="F74" i="2"/>
  <c r="I74" i="2" s="1"/>
  <c r="F75" i="2"/>
  <c r="I75" i="2" s="1"/>
  <c r="F76" i="2"/>
  <c r="I76" i="2" s="1"/>
  <c r="F77" i="2"/>
  <c r="I77" i="2" s="1"/>
  <c r="F78" i="2"/>
  <c r="I78" i="2" s="1"/>
  <c r="F79" i="2"/>
  <c r="I79" i="2" s="1"/>
  <c r="F80" i="2"/>
  <c r="I80" i="2" s="1"/>
  <c r="F81" i="2"/>
  <c r="I81" i="2" s="1"/>
  <c r="F82" i="2"/>
  <c r="I82" i="2" s="1"/>
  <c r="F83" i="2"/>
  <c r="I83" i="2" s="1"/>
  <c r="F84" i="2"/>
  <c r="I84" i="2" s="1"/>
  <c r="F85" i="2"/>
  <c r="I85" i="2" s="1"/>
  <c r="F86" i="2"/>
  <c r="I86" i="2" s="1"/>
  <c r="F87" i="2"/>
  <c r="I87" i="2" s="1"/>
  <c r="F88" i="2"/>
  <c r="I88" i="2" s="1"/>
  <c r="F89" i="2"/>
  <c r="I89" i="2" s="1"/>
  <c r="F90" i="2"/>
  <c r="I90" i="2" s="1"/>
  <c r="F91" i="2"/>
  <c r="I91" i="2" s="1"/>
  <c r="F92" i="2"/>
  <c r="I92" i="2" s="1"/>
  <c r="F93" i="2"/>
  <c r="I93" i="2" s="1"/>
  <c r="F94" i="2"/>
  <c r="I94" i="2" s="1"/>
  <c r="F95" i="2"/>
  <c r="I95" i="2" s="1"/>
  <c r="F96" i="2"/>
  <c r="I96" i="2" s="1"/>
  <c r="F97" i="2"/>
  <c r="I97" i="2" s="1"/>
  <c r="F98" i="2"/>
  <c r="I98" i="2" s="1"/>
  <c r="F99" i="2"/>
  <c r="I99" i="2" s="1"/>
  <c r="F100" i="2"/>
  <c r="I100" i="2" s="1"/>
  <c r="F101" i="2"/>
  <c r="I101" i="2" s="1"/>
  <c r="F102" i="2"/>
  <c r="I102" i="2" s="1"/>
  <c r="F103" i="2"/>
  <c r="I103" i="2" s="1"/>
  <c r="F104" i="2"/>
  <c r="I104" i="2" s="1"/>
  <c r="F105" i="2"/>
  <c r="I105" i="2" s="1"/>
  <c r="F106" i="2"/>
  <c r="I106" i="2" s="1"/>
  <c r="F107" i="2"/>
  <c r="I107" i="2" s="1"/>
  <c r="F108" i="2"/>
  <c r="I108" i="2" s="1"/>
  <c r="F109" i="2"/>
  <c r="I109" i="2" s="1"/>
  <c r="F110" i="2"/>
  <c r="I110" i="2" s="1"/>
  <c r="F111" i="2"/>
  <c r="I111" i="2" s="1"/>
  <c r="F112" i="2"/>
  <c r="I112" i="2" s="1"/>
  <c r="F113" i="2"/>
  <c r="I113" i="2" s="1"/>
  <c r="F114" i="2"/>
  <c r="I114" i="2" s="1"/>
  <c r="F115" i="2"/>
  <c r="I115" i="2" s="1"/>
  <c r="F116" i="2"/>
  <c r="I116" i="2" s="1"/>
  <c r="F117" i="2"/>
  <c r="I117" i="2" s="1"/>
  <c r="F118" i="2"/>
  <c r="I118" i="2" s="1"/>
  <c r="F119" i="2"/>
  <c r="I119" i="2" s="1"/>
  <c r="F120" i="2"/>
  <c r="I120" i="2" s="1"/>
  <c r="F121" i="2"/>
  <c r="I121" i="2" s="1"/>
  <c r="F122" i="2"/>
  <c r="I122" i="2" s="1"/>
  <c r="F123" i="2"/>
  <c r="I123" i="2" s="1"/>
  <c r="F124" i="2"/>
  <c r="I124" i="2" s="1"/>
  <c r="F125" i="2"/>
  <c r="I125" i="2" s="1"/>
  <c r="F126" i="2"/>
  <c r="I126" i="2" s="1"/>
  <c r="F127" i="2"/>
  <c r="I127" i="2" s="1"/>
  <c r="F128" i="2"/>
  <c r="I128" i="2" s="1"/>
  <c r="F129" i="2"/>
  <c r="I129" i="2" s="1"/>
  <c r="F130" i="2"/>
  <c r="I130" i="2" s="1"/>
  <c r="F131" i="2"/>
  <c r="I131" i="2" s="1"/>
  <c r="F132" i="2"/>
  <c r="I132" i="2" s="1"/>
  <c r="F133" i="2"/>
  <c r="I133" i="2" s="1"/>
  <c r="F134" i="2"/>
  <c r="I134" i="2" s="1"/>
  <c r="F135" i="2"/>
  <c r="I135" i="2" s="1"/>
  <c r="F136" i="2"/>
  <c r="I136" i="2" s="1"/>
  <c r="F137" i="2"/>
  <c r="I137" i="2" s="1"/>
  <c r="F138" i="2"/>
  <c r="I138" i="2" s="1"/>
  <c r="F139" i="2"/>
  <c r="I139" i="2" s="1"/>
  <c r="F140" i="2"/>
  <c r="I140" i="2" s="1"/>
  <c r="F141" i="2"/>
  <c r="I141" i="2" s="1"/>
  <c r="F142" i="2"/>
  <c r="I142" i="2" s="1"/>
  <c r="F143" i="2"/>
  <c r="I143" i="2" s="1"/>
  <c r="F144" i="2"/>
  <c r="I144" i="2" s="1"/>
  <c r="F145" i="2"/>
  <c r="I145" i="2" s="1"/>
  <c r="F146" i="2"/>
  <c r="I146" i="2" s="1"/>
  <c r="F147" i="2"/>
  <c r="I147" i="2" s="1"/>
  <c r="F148" i="2"/>
  <c r="I148" i="2" s="1"/>
  <c r="F149" i="2"/>
  <c r="I149" i="2" s="1"/>
  <c r="F150" i="2"/>
  <c r="I150" i="2" s="1"/>
  <c r="F151" i="2"/>
  <c r="I151" i="2" s="1"/>
  <c r="F152" i="2"/>
  <c r="I152" i="2" s="1"/>
  <c r="F153" i="2"/>
  <c r="I153" i="2" s="1"/>
  <c r="F154" i="2"/>
  <c r="I154" i="2" s="1"/>
  <c r="F155" i="2"/>
  <c r="I155" i="2" s="1"/>
  <c r="F156" i="2"/>
  <c r="I156" i="2" s="1"/>
  <c r="F157" i="2"/>
  <c r="I157" i="2" s="1"/>
  <c r="F158" i="2"/>
  <c r="I158" i="2" s="1"/>
  <c r="F159" i="2"/>
  <c r="I159" i="2" s="1"/>
  <c r="F160" i="2"/>
  <c r="I160" i="2" s="1"/>
  <c r="F161" i="2"/>
  <c r="I161" i="2" s="1"/>
  <c r="F162" i="2"/>
  <c r="I162" i="2" s="1"/>
  <c r="F163" i="2"/>
  <c r="I163" i="2" s="1"/>
  <c r="F164" i="2"/>
  <c r="I164" i="2" s="1"/>
  <c r="F165" i="2"/>
  <c r="I165" i="2" s="1"/>
  <c r="F166" i="2"/>
  <c r="I166" i="2" s="1"/>
  <c r="F167" i="2"/>
  <c r="I167" i="2" s="1"/>
  <c r="F168" i="2"/>
  <c r="I168" i="2" s="1"/>
  <c r="F169" i="2"/>
  <c r="I169" i="2" s="1"/>
  <c r="F170" i="2"/>
  <c r="I170" i="2" s="1"/>
  <c r="F171" i="2"/>
  <c r="I171" i="2" s="1"/>
  <c r="F172" i="2"/>
  <c r="I172" i="2" s="1"/>
  <c r="F173" i="2"/>
  <c r="I173" i="2" s="1"/>
  <c r="F174" i="2"/>
  <c r="I174" i="2" s="1"/>
  <c r="F175" i="2"/>
  <c r="I175" i="2" s="1"/>
  <c r="F176" i="2"/>
  <c r="I176" i="2" s="1"/>
  <c r="F177" i="2"/>
  <c r="I177" i="2" s="1"/>
  <c r="F178" i="2"/>
  <c r="I178" i="2" s="1"/>
  <c r="F179" i="2"/>
  <c r="I179" i="2" s="1"/>
  <c r="F180" i="2"/>
  <c r="I180" i="2" s="1"/>
  <c r="F181" i="2"/>
  <c r="I181" i="2" s="1"/>
  <c r="F182" i="2"/>
  <c r="I182" i="2" s="1"/>
  <c r="F4" i="2"/>
  <c r="I4" i="2" s="1"/>
  <c r="C17" i="7" l="1"/>
  <c r="C24" i="7" l="1"/>
  <c r="C23" i="7"/>
  <c r="C26" i="7"/>
  <c r="C21" i="7"/>
  <c r="C19" i="7"/>
  <c r="C18" i="7"/>
  <c r="C22" i="7"/>
  <c r="C20" i="7"/>
  <c r="C25" i="7"/>
  <c r="C28" i="7" l="1"/>
</calcChain>
</file>

<file path=xl/sharedStrings.xml><?xml version="1.0" encoding="utf-8"?>
<sst xmlns="http://schemas.openxmlformats.org/spreadsheetml/2006/main" count="1361" uniqueCount="135">
  <si>
    <t>ex Dublin</t>
  </si>
  <si>
    <t>ex Cork</t>
  </si>
  <si>
    <t>ex Shannon</t>
  </si>
  <si>
    <t>ex Galway</t>
  </si>
  <si>
    <t>ex Sligo</t>
  </si>
  <si>
    <t>ex Donegal</t>
  </si>
  <si>
    <t>ex Knock</t>
  </si>
  <si>
    <t>ex Kerry</t>
  </si>
  <si>
    <t>ex Waterford</t>
  </si>
  <si>
    <t>ex Other</t>
  </si>
  <si>
    <t>Total</t>
  </si>
  <si>
    <t xml:space="preserve">Domestic LTOs (%) </t>
  </si>
  <si>
    <t>Domestic LTOs (number)</t>
  </si>
  <si>
    <t>Table 3.1.9 Number of Domestic LTOs by departure airport</t>
  </si>
  <si>
    <t>Average</t>
  </si>
  <si>
    <t>Airport</t>
  </si>
  <si>
    <t>PRE ECE</t>
  </si>
  <si>
    <t>ECE 15/00-01</t>
  </si>
  <si>
    <t>ECE 15/02</t>
  </si>
  <si>
    <t>ECE 15/03</t>
  </si>
  <si>
    <t>ECE 15/04</t>
  </si>
  <si>
    <t>Conventional</t>
  </si>
  <si>
    <t>PC</t>
  </si>
  <si>
    <t>E Standard</t>
  </si>
  <si>
    <t>E 1</t>
  </si>
  <si>
    <t>E 2</t>
  </si>
  <si>
    <t>E 3</t>
  </si>
  <si>
    <t>E 4</t>
  </si>
  <si>
    <t>E 5</t>
  </si>
  <si>
    <t>E 6</t>
  </si>
  <si>
    <t>E I</t>
  </si>
  <si>
    <t>E II</t>
  </si>
  <si>
    <t>E III</t>
  </si>
  <si>
    <t>E IV</t>
  </si>
  <si>
    <t>E V</t>
  </si>
  <si>
    <t>E VI</t>
  </si>
  <si>
    <t>LDV</t>
  </si>
  <si>
    <t>HDV</t>
  </si>
  <si>
    <t>*PC=Passenger Cars (Large PCs are SUV-Executive ); LDV= Light Duty/Commercial Vehicle &amp; HDV= Heavy Duty Vehicle/Truck; E= Euro Standard</t>
  </si>
  <si>
    <t>Vehicle by Sector, Subsector, Technology)*</t>
  </si>
  <si>
    <t>Euro standard</t>
  </si>
  <si>
    <t>E 6 b</t>
  </si>
  <si>
    <t>E 6 d-Temp</t>
  </si>
  <si>
    <t>E1</t>
  </si>
  <si>
    <t>E2</t>
  </si>
  <si>
    <t>E3</t>
  </si>
  <si>
    <t>E4</t>
  </si>
  <si>
    <t>E5</t>
  </si>
  <si>
    <t>Table 3.1.10 Weighted LTO fuel (kg fuel/LTO) use per flight (IEF) by departure airport 1990-2018</t>
  </si>
  <si>
    <t>Table 3.1.11 Weighted Cruise fuel (kg fuel/cruise) use per flight (IEF) by departure airport 1990-2018</t>
  </si>
  <si>
    <t>NA</t>
  </si>
  <si>
    <t>Table 3.1.12 Vehicle numbers, by technology class 1990-2018</t>
  </si>
  <si>
    <t>Category</t>
  </si>
  <si>
    <t>Fuel</t>
  </si>
  <si>
    <t>Segment</t>
  </si>
  <si>
    <t>Passenger Cars</t>
  </si>
  <si>
    <t>Petrol</t>
  </si>
  <si>
    <t>Small</t>
  </si>
  <si>
    <t>Euro 1</t>
  </si>
  <si>
    <t>Euro 2</t>
  </si>
  <si>
    <t>Euro 3</t>
  </si>
  <si>
    <t>Euro 4</t>
  </si>
  <si>
    <t>Euro 5</t>
  </si>
  <si>
    <t>Euro 6 up to 2016</t>
  </si>
  <si>
    <t>Euro 6 2017-2019</t>
  </si>
  <si>
    <t>Medium</t>
  </si>
  <si>
    <t>Large-SUV-Executive</t>
  </si>
  <si>
    <t>Diesel</t>
  </si>
  <si>
    <t>Petrol Hybrid</t>
  </si>
  <si>
    <t>Mini</t>
  </si>
  <si>
    <t>LPG Bifuel</t>
  </si>
  <si>
    <t>Euro 6</t>
  </si>
  <si>
    <t>Light Commercial Vehicles</t>
  </si>
  <si>
    <t>N1-I</t>
  </si>
  <si>
    <t>N1-II</t>
  </si>
  <si>
    <t>Euro 6 up to 2017</t>
  </si>
  <si>
    <t>Euro 6 2018-2020</t>
  </si>
  <si>
    <t>N1-III</t>
  </si>
  <si>
    <t>Heavy Duty Trucks</t>
  </si>
  <si>
    <t>&gt;3,5 t</t>
  </si>
  <si>
    <t>Rigid &lt;=7,5 t</t>
  </si>
  <si>
    <t>Euro I</t>
  </si>
  <si>
    <t>Euro II</t>
  </si>
  <si>
    <t>Euro III</t>
  </si>
  <si>
    <t>Euro IV</t>
  </si>
  <si>
    <t>Euro V</t>
  </si>
  <si>
    <t>Euro VI</t>
  </si>
  <si>
    <t>Rigid 7,5 - 12 t</t>
  </si>
  <si>
    <t>Rigid 12 - 14 t</t>
  </si>
  <si>
    <t>Rigid 14 - 20 t</t>
  </si>
  <si>
    <t>Rigid 20 - 26 t</t>
  </si>
  <si>
    <t>Rigid 26 - 28 t</t>
  </si>
  <si>
    <t>Rigid 28 - 32 t</t>
  </si>
  <si>
    <t>Rigid &gt;32 t</t>
  </si>
  <si>
    <t>Articulated 40 - 50 t</t>
  </si>
  <si>
    <t>Articulated 50 - 60 t</t>
  </si>
  <si>
    <t>Buses</t>
  </si>
  <si>
    <t>Urban Buses Standard 15 - 18 t</t>
  </si>
  <si>
    <t>Coaches Standard &lt;=18 t</t>
  </si>
  <si>
    <t>L-Category</t>
  </si>
  <si>
    <t>Mopeds 2-stroke &lt;50 cm³</t>
  </si>
  <si>
    <t>Mopeds 4-stroke &lt;50 cm³</t>
  </si>
  <si>
    <t>Motorcycles 2-stroke &gt;50 cm³</t>
  </si>
  <si>
    <t>Motorcycles 4-stroke &lt;250 cm³</t>
  </si>
  <si>
    <t>Motorcycles 4-stroke 250 - 750 cm³</t>
  </si>
  <si>
    <t>Motorcycles 4-stroke &gt;750 cm³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</si>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</sst>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%"/>
  </numFmts>
  <fonts count="13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1" applyFont="1" applyFill="1"/>
    <xf numFmtId="0" fontId="5" fillId="0" borderId="0" xfId="1" applyFont="1" applyFill="1"/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 applyAlignment="1">
      <alignment horizontal="center"/>
    </xf>
    <xf numFmtId="0" fontId="1" fillId="0" borderId="0" xfId="1" applyFont="1" applyFill="1" applyBorder="1"/>
    <xf numFmtId="3" fontId="1" fillId="0" borderId="0" xfId="1" applyNumberFormat="1" applyFont="1" applyFill="1" applyBorder="1" applyAlignment="1">
      <alignment horizontal="right"/>
    </xf>
    <xf numFmtId="0" fontId="4" fillId="0" borderId="2" xfId="1" applyFont="1" applyFill="1" applyBorder="1"/>
    <xf numFmtId="3" fontId="4" fillId="0" borderId="2" xfId="1" applyNumberFormat="1" applyFont="1" applyFill="1" applyBorder="1"/>
    <xf numFmtId="0" fontId="6" fillId="0" borderId="0" xfId="1" applyFont="1" applyFill="1" applyBorder="1"/>
    <xf numFmtId="165" fontId="6" fillId="0" borderId="0" xfId="2" applyNumberFormat="1" applyFont="1" applyFill="1" applyBorder="1"/>
    <xf numFmtId="0" fontId="6" fillId="0" borderId="2" xfId="1" applyFont="1" applyFill="1" applyBorder="1"/>
    <xf numFmtId="165" fontId="6" fillId="0" borderId="2" xfId="2" applyNumberFormat="1" applyFont="1" applyFill="1" applyBorder="1"/>
    <xf numFmtId="9" fontId="6" fillId="0" borderId="0" xfId="2" applyFont="1" applyFill="1" applyBorder="1"/>
    <xf numFmtId="0" fontId="4" fillId="0" borderId="0" xfId="1" applyFont="1" applyFill="1"/>
    <xf numFmtId="0" fontId="7" fillId="0" borderId="0" xfId="1" applyFont="1" applyFill="1" applyBorder="1"/>
    <xf numFmtId="9" fontId="4" fillId="0" borderId="0" xfId="1" applyNumberFormat="1" applyFont="1" applyFill="1" applyBorder="1"/>
    <xf numFmtId="0" fontId="3" fillId="0" borderId="0" xfId="1" applyFont="1" applyFill="1"/>
    <xf numFmtId="43" fontId="3" fillId="0" borderId="0" xfId="3" applyFont="1" applyFill="1"/>
    <xf numFmtId="0" fontId="8" fillId="0" borderId="0" xfId="1" applyFont="1" applyFill="1" applyBorder="1"/>
    <xf numFmtId="0" fontId="9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/>
    </xf>
    <xf numFmtId="0" fontId="9" fillId="0" borderId="0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right" vertical="center"/>
    </xf>
    <xf numFmtId="164" fontId="8" fillId="0" borderId="0" xfId="1" applyNumberFormat="1" applyFont="1" applyFill="1" applyBorder="1" applyAlignment="1">
      <alignment horizontal="left" vertical="center"/>
    </xf>
    <xf numFmtId="164" fontId="8" fillId="0" borderId="0" xfId="1" applyNumberFormat="1" applyFont="1" applyFill="1" applyBorder="1" applyAlignment="1">
      <alignment horizontal="right" vertical="center"/>
    </xf>
    <xf numFmtId="0" fontId="10" fillId="0" borderId="2" xfId="1" applyFont="1" applyFill="1" applyBorder="1" applyAlignment="1">
      <alignment horizontal="left" vertical="center"/>
    </xf>
    <xf numFmtId="164" fontId="10" fillId="0" borderId="2" xfId="1" applyNumberFormat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right" vertical="center"/>
    </xf>
    <xf numFmtId="2" fontId="1" fillId="0" borderId="0" xfId="1" applyNumberFormat="1" applyFont="1" applyFill="1" applyBorder="1" applyAlignment="1">
      <alignment horizontal="right" vertical="center"/>
    </xf>
    <xf numFmtId="2" fontId="4" fillId="0" borderId="0" xfId="1" applyNumberFormat="1" applyFont="1" applyFill="1" applyBorder="1" applyAlignment="1">
      <alignment horizontal="right" vertical="center"/>
    </xf>
    <xf numFmtId="0" fontId="8" fillId="0" borderId="0" xfId="0" applyFont="1" applyFill="1" applyBorder="1"/>
    <xf numFmtId="0" fontId="9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10" fillId="0" borderId="0" xfId="0" applyFont="1" applyFill="1" applyBorder="1"/>
    <xf numFmtId="1" fontId="11" fillId="0" borderId="0" xfId="0" applyNumberFormat="1" applyFont="1" applyFill="1" applyBorder="1"/>
    <xf numFmtId="1" fontId="8" fillId="0" borderId="0" xfId="0" applyNumberFormat="1" applyFont="1" applyFill="1" applyBorder="1"/>
    <xf numFmtId="1" fontId="12" fillId="0" borderId="0" xfId="0" applyNumberFormat="1" applyFont="1" applyFill="1" applyBorder="1"/>
    <xf numFmtId="1" fontId="8" fillId="0" borderId="0" xfId="0" quotePrefix="1" applyNumberFormat="1" applyFont="1" applyFill="1" applyBorder="1"/>
    <xf numFmtId="1" fontId="8" fillId="0" borderId="0" xfId="0" quotePrefix="1" applyNumberFormat="1" applyFont="1" applyFill="1" applyBorder="1" applyAlignment="1">
      <alignment horizontal="right"/>
    </xf>
    <xf numFmtId="1" fontId="10" fillId="0" borderId="3" xfId="0" applyNumberFormat="1" applyFont="1" applyFill="1" applyBorder="1"/>
    <xf numFmtId="1" fontId="10" fillId="0" borderId="3" xfId="0" applyNumberFormat="1" applyFont="1" applyFill="1" applyBorder="1" applyAlignment="1">
      <alignment horizontal="center"/>
    </xf>
    <xf numFmtId="3" fontId="8" fillId="0" borderId="0" xfId="0" applyNumberFormat="1" applyFont="1" applyFill="1" applyBorder="1"/>
    <xf numFmtId="1" fontId="8" fillId="0" borderId="0" xfId="0" applyNumberFormat="1" applyFont="1" applyFill="1" applyBorder="1" applyAlignment="1">
      <alignment horizontal="right"/>
    </xf>
  </cellXfs>
  <cellStyles count="4">
    <cellStyle name="Comma 2" xfId="3" xr:uid="{00000000-0005-0000-0000-000000000000}"/>
    <cellStyle name="Normal" xfId="0" builtinId="0"/>
    <cellStyle name="Normal 2" xfId="1" xr:uid="{00000000-0005-0000-0000-000002000000}"/>
    <cellStyle name="Percent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AE37"/>
  <sheetViews>
    <sheetView tabSelected="1" zoomScale="75" zoomScaleNormal="75" workbookViewId="0">
      <selection activeCell="T243" sqref="T243"/>
    </sheetView>
  </sheetViews>
  <sheetFormatPr defaultRowHeight="15" x14ac:dyDescent="0.25"/>
  <cols>
    <col min="1" max="1" width="5.7109375" style="1" customWidth="1"/>
    <col min="2" max="2" width="36.42578125" style="1" customWidth="1"/>
    <col min="3" max="32" width="8.5703125" style="1" customWidth="1"/>
    <col min="33" max="16384" width="9.140625" style="1"/>
  </cols>
  <sheetData>
    <row r="1" spans="2:31" x14ac:dyDescent="0.25">
      <c r="B1" s="2" t="s">
        <v>13</v>
      </c>
    </row>
    <row r="3" spans="2:31" x14ac:dyDescent="0.25">
      <c r="B3" s="3" t="s">
        <v>12</v>
      </c>
      <c r="C3" s="4">
        <v>1990</v>
      </c>
      <c r="D3" s="4">
        <v>1991</v>
      </c>
      <c r="E3" s="4">
        <v>1992</v>
      </c>
      <c r="F3" s="4">
        <v>1993</v>
      </c>
      <c r="G3" s="4">
        <v>1994</v>
      </c>
      <c r="H3" s="4">
        <v>1995</v>
      </c>
      <c r="I3" s="4">
        <v>1996</v>
      </c>
      <c r="J3" s="4">
        <v>1997</v>
      </c>
      <c r="K3" s="4">
        <v>1998</v>
      </c>
      <c r="L3" s="4">
        <v>1999</v>
      </c>
      <c r="M3" s="4">
        <v>2000</v>
      </c>
      <c r="N3" s="4">
        <v>2001</v>
      </c>
      <c r="O3" s="4">
        <v>2002</v>
      </c>
      <c r="P3" s="4">
        <v>2003</v>
      </c>
      <c r="Q3" s="4">
        <v>2004</v>
      </c>
      <c r="R3" s="4">
        <v>2005</v>
      </c>
      <c r="S3" s="4">
        <v>2006</v>
      </c>
      <c r="T3" s="4">
        <v>2007</v>
      </c>
      <c r="U3" s="4">
        <v>2008</v>
      </c>
      <c r="V3" s="4">
        <v>2009</v>
      </c>
      <c r="W3" s="4">
        <v>2010</v>
      </c>
      <c r="X3" s="4">
        <v>2011</v>
      </c>
      <c r="Y3" s="4">
        <v>2012</v>
      </c>
      <c r="Z3" s="4">
        <v>2013</v>
      </c>
      <c r="AA3" s="4">
        <v>2014</v>
      </c>
      <c r="AB3" s="4">
        <v>2015</v>
      </c>
      <c r="AC3" s="4">
        <v>2016</v>
      </c>
      <c r="AD3" s="4">
        <v>2017</v>
      </c>
      <c r="AE3" s="4">
        <v>2018</v>
      </c>
    </row>
    <row r="4" spans="2:31" x14ac:dyDescent="0.25">
      <c r="B4" s="5" t="s">
        <v>0</v>
      </c>
      <c r="C4" s="6">
        <v>6058</v>
      </c>
      <c r="D4" s="6">
        <v>5494</v>
      </c>
      <c r="E4" s="6">
        <v>5447</v>
      </c>
      <c r="F4" s="6">
        <v>4684</v>
      </c>
      <c r="G4" s="6">
        <v>4868</v>
      </c>
      <c r="H4" s="6">
        <v>5724</v>
      </c>
      <c r="I4" s="6">
        <v>6125</v>
      </c>
      <c r="J4" s="6">
        <v>6435</v>
      </c>
      <c r="K4" s="6">
        <v>7113</v>
      </c>
      <c r="L4" s="6">
        <v>8056</v>
      </c>
      <c r="M4" s="6">
        <v>8717</v>
      </c>
      <c r="N4" s="6">
        <v>8661</v>
      </c>
      <c r="O4" s="6">
        <v>8583</v>
      </c>
      <c r="P4" s="6">
        <v>8909</v>
      </c>
      <c r="Q4" s="6">
        <v>9101</v>
      </c>
      <c r="R4" s="6">
        <v>9904</v>
      </c>
      <c r="S4" s="6">
        <v>10361</v>
      </c>
      <c r="T4" s="6">
        <v>10810</v>
      </c>
      <c r="U4" s="6">
        <v>9635</v>
      </c>
      <c r="V4" s="6">
        <v>7855</v>
      </c>
      <c r="W4" s="6">
        <v>6123</v>
      </c>
      <c r="X4" s="6">
        <v>3400</v>
      </c>
      <c r="Y4" s="6">
        <v>2245</v>
      </c>
      <c r="Z4" s="6">
        <v>2160</v>
      </c>
      <c r="AA4" s="6">
        <v>2106</v>
      </c>
      <c r="AB4" s="6">
        <v>2048</v>
      </c>
      <c r="AC4" s="6">
        <v>2196</v>
      </c>
      <c r="AD4" s="6">
        <v>2162</v>
      </c>
      <c r="AE4" s="6">
        <v>2062</v>
      </c>
    </row>
    <row r="5" spans="2:31" x14ac:dyDescent="0.25">
      <c r="B5" s="5" t="s">
        <v>1</v>
      </c>
      <c r="C5" s="6">
        <v>2254</v>
      </c>
      <c r="D5" s="6">
        <v>2044</v>
      </c>
      <c r="E5" s="6">
        <v>2026</v>
      </c>
      <c r="F5" s="6">
        <v>1743</v>
      </c>
      <c r="G5" s="6">
        <v>1811</v>
      </c>
      <c r="H5" s="6">
        <v>2130</v>
      </c>
      <c r="I5" s="6">
        <v>2279</v>
      </c>
      <c r="J5" s="6">
        <v>2394</v>
      </c>
      <c r="K5" s="6">
        <v>2646</v>
      </c>
      <c r="L5" s="6">
        <v>2997</v>
      </c>
      <c r="M5" s="6">
        <v>3243</v>
      </c>
      <c r="N5" s="6">
        <v>3222</v>
      </c>
      <c r="O5" s="6">
        <v>3193</v>
      </c>
      <c r="P5" s="6">
        <v>3314</v>
      </c>
      <c r="Q5" s="6">
        <v>3291</v>
      </c>
      <c r="R5" s="6">
        <v>3547</v>
      </c>
      <c r="S5" s="6">
        <v>3652</v>
      </c>
      <c r="T5" s="6">
        <v>4625</v>
      </c>
      <c r="U5" s="6">
        <v>3908</v>
      </c>
      <c r="V5" s="6">
        <v>2869</v>
      </c>
      <c r="W5" s="6">
        <v>1840</v>
      </c>
      <c r="X5" s="6">
        <v>844</v>
      </c>
      <c r="Y5" s="6">
        <v>887</v>
      </c>
      <c r="Z5" s="6">
        <v>1861</v>
      </c>
      <c r="AA5" s="6">
        <v>1368</v>
      </c>
      <c r="AB5" s="6">
        <v>1555</v>
      </c>
      <c r="AC5" s="6">
        <v>1376</v>
      </c>
      <c r="AD5" s="6">
        <v>2227</v>
      </c>
      <c r="AE5" s="6">
        <v>1612</v>
      </c>
    </row>
    <row r="6" spans="2:31" x14ac:dyDescent="0.25">
      <c r="B6" s="5" t="s">
        <v>2</v>
      </c>
      <c r="C6" s="6">
        <v>1322</v>
      </c>
      <c r="D6" s="6">
        <v>1199</v>
      </c>
      <c r="E6" s="6">
        <v>1188</v>
      </c>
      <c r="F6" s="6">
        <v>1022</v>
      </c>
      <c r="G6" s="6">
        <v>1062</v>
      </c>
      <c r="H6" s="6">
        <v>1249</v>
      </c>
      <c r="I6" s="6">
        <v>1336</v>
      </c>
      <c r="J6" s="6">
        <v>1404</v>
      </c>
      <c r="K6" s="6">
        <v>1552</v>
      </c>
      <c r="L6" s="6">
        <v>1758</v>
      </c>
      <c r="M6" s="6">
        <v>1902</v>
      </c>
      <c r="N6" s="6">
        <v>1890</v>
      </c>
      <c r="O6" s="6">
        <v>1873</v>
      </c>
      <c r="P6" s="6">
        <v>1944</v>
      </c>
      <c r="Q6" s="6">
        <v>1409</v>
      </c>
      <c r="R6" s="6">
        <v>2822</v>
      </c>
      <c r="S6" s="6">
        <v>2908</v>
      </c>
      <c r="T6" s="6">
        <v>2361</v>
      </c>
      <c r="U6" s="6">
        <v>1922</v>
      </c>
      <c r="V6" s="6">
        <v>1402</v>
      </c>
      <c r="W6" s="6">
        <v>1093</v>
      </c>
      <c r="X6" s="6">
        <v>844</v>
      </c>
      <c r="Y6" s="6">
        <v>796</v>
      </c>
      <c r="Z6" s="6">
        <v>852</v>
      </c>
      <c r="AA6" s="6">
        <v>783</v>
      </c>
      <c r="AB6" s="6">
        <v>681</v>
      </c>
      <c r="AC6" s="6">
        <v>656</v>
      </c>
      <c r="AD6" s="6">
        <v>690</v>
      </c>
      <c r="AE6" s="6">
        <v>567</v>
      </c>
    </row>
    <row r="7" spans="2:31" x14ac:dyDescent="0.25">
      <c r="B7" s="5" t="s">
        <v>3</v>
      </c>
      <c r="C7" s="6">
        <v>1123</v>
      </c>
      <c r="D7" s="6">
        <v>1019</v>
      </c>
      <c r="E7" s="6">
        <v>1010</v>
      </c>
      <c r="F7" s="6">
        <v>869</v>
      </c>
      <c r="G7" s="6">
        <v>903</v>
      </c>
      <c r="H7" s="6">
        <v>1061</v>
      </c>
      <c r="I7" s="6">
        <v>1136</v>
      </c>
      <c r="J7" s="6">
        <v>1193</v>
      </c>
      <c r="K7" s="6">
        <v>1319</v>
      </c>
      <c r="L7" s="6">
        <v>1494</v>
      </c>
      <c r="M7" s="6">
        <v>1616</v>
      </c>
      <c r="N7" s="6">
        <v>1606</v>
      </c>
      <c r="O7" s="6">
        <v>1591</v>
      </c>
      <c r="P7" s="6">
        <v>1652</v>
      </c>
      <c r="Q7" s="6">
        <v>1771</v>
      </c>
      <c r="R7" s="6">
        <v>1589</v>
      </c>
      <c r="S7" s="6">
        <v>1578</v>
      </c>
      <c r="T7" s="6">
        <v>1786</v>
      </c>
      <c r="U7" s="6">
        <v>1818</v>
      </c>
      <c r="V7" s="6">
        <v>1548</v>
      </c>
      <c r="W7" s="6">
        <v>1738</v>
      </c>
      <c r="X7" s="6">
        <v>1249</v>
      </c>
      <c r="Y7" s="6">
        <v>43</v>
      </c>
      <c r="Z7" s="6">
        <v>19</v>
      </c>
      <c r="AA7" s="6">
        <v>1</v>
      </c>
      <c r="AB7" s="6">
        <v>6</v>
      </c>
      <c r="AC7" s="6">
        <v>0</v>
      </c>
      <c r="AD7" s="6">
        <v>0</v>
      </c>
      <c r="AE7" s="6">
        <v>0</v>
      </c>
    </row>
    <row r="8" spans="2:31" x14ac:dyDescent="0.25">
      <c r="B8" s="5" t="s">
        <v>4</v>
      </c>
      <c r="C8" s="6">
        <v>494</v>
      </c>
      <c r="D8" s="6">
        <v>448</v>
      </c>
      <c r="E8" s="6">
        <v>444</v>
      </c>
      <c r="F8" s="6">
        <v>382</v>
      </c>
      <c r="G8" s="6">
        <v>397</v>
      </c>
      <c r="H8" s="6">
        <v>467</v>
      </c>
      <c r="I8" s="6">
        <v>500</v>
      </c>
      <c r="J8" s="6">
        <v>525</v>
      </c>
      <c r="K8" s="6">
        <v>580</v>
      </c>
      <c r="L8" s="6">
        <v>657</v>
      </c>
      <c r="M8" s="6">
        <v>711</v>
      </c>
      <c r="N8" s="6">
        <v>706</v>
      </c>
      <c r="O8" s="6">
        <v>700</v>
      </c>
      <c r="P8" s="6">
        <v>727</v>
      </c>
      <c r="Q8" s="6">
        <v>755</v>
      </c>
      <c r="R8" s="6">
        <v>758</v>
      </c>
      <c r="S8" s="6">
        <v>755</v>
      </c>
      <c r="T8" s="6">
        <v>767</v>
      </c>
      <c r="U8" s="6">
        <v>767</v>
      </c>
      <c r="V8" s="6">
        <v>734</v>
      </c>
      <c r="W8" s="6">
        <v>667</v>
      </c>
      <c r="X8" s="6">
        <v>372</v>
      </c>
      <c r="Y8" s="6">
        <v>19</v>
      </c>
      <c r="Z8" s="6">
        <v>15</v>
      </c>
      <c r="AA8" s="6">
        <v>9</v>
      </c>
      <c r="AB8" s="6">
        <v>8</v>
      </c>
      <c r="AC8" s="6">
        <v>3</v>
      </c>
      <c r="AD8" s="6">
        <v>3</v>
      </c>
      <c r="AE8" s="6">
        <v>7</v>
      </c>
    </row>
    <row r="9" spans="2:31" x14ac:dyDescent="0.25">
      <c r="B9" s="5" t="s">
        <v>5</v>
      </c>
      <c r="C9" s="6">
        <v>483</v>
      </c>
      <c r="D9" s="6">
        <v>438</v>
      </c>
      <c r="E9" s="6">
        <v>435</v>
      </c>
      <c r="F9" s="6">
        <v>374</v>
      </c>
      <c r="G9" s="6">
        <v>388</v>
      </c>
      <c r="H9" s="6">
        <v>457</v>
      </c>
      <c r="I9" s="6">
        <v>489</v>
      </c>
      <c r="J9" s="6">
        <v>513</v>
      </c>
      <c r="K9" s="6">
        <v>567</v>
      </c>
      <c r="L9" s="6">
        <v>643</v>
      </c>
      <c r="M9" s="6">
        <v>695</v>
      </c>
      <c r="N9" s="6">
        <v>691</v>
      </c>
      <c r="O9" s="6">
        <v>685</v>
      </c>
      <c r="P9" s="6">
        <v>711</v>
      </c>
      <c r="Q9" s="6">
        <v>785</v>
      </c>
      <c r="R9" s="6">
        <v>662</v>
      </c>
      <c r="S9" s="6">
        <v>729</v>
      </c>
      <c r="T9" s="6">
        <v>744</v>
      </c>
      <c r="U9" s="6">
        <v>747</v>
      </c>
      <c r="V9" s="6">
        <v>732</v>
      </c>
      <c r="W9" s="6">
        <v>690</v>
      </c>
      <c r="X9" s="6">
        <v>705</v>
      </c>
      <c r="Y9" s="6">
        <v>725</v>
      </c>
      <c r="Z9" s="6">
        <v>717</v>
      </c>
      <c r="AA9" s="6">
        <v>784</v>
      </c>
      <c r="AB9" s="6">
        <v>724</v>
      </c>
      <c r="AC9" s="6">
        <v>722</v>
      </c>
      <c r="AD9" s="6">
        <v>725</v>
      </c>
      <c r="AE9" s="6">
        <v>714</v>
      </c>
    </row>
    <row r="10" spans="2:31" x14ac:dyDescent="0.25">
      <c r="B10" s="5" t="s">
        <v>6</v>
      </c>
      <c r="C10" s="6">
        <v>317</v>
      </c>
      <c r="D10" s="6">
        <v>287</v>
      </c>
      <c r="E10" s="6">
        <v>285</v>
      </c>
      <c r="F10" s="6">
        <v>245</v>
      </c>
      <c r="G10" s="6">
        <v>255</v>
      </c>
      <c r="H10" s="6">
        <v>299</v>
      </c>
      <c r="I10" s="6">
        <v>320</v>
      </c>
      <c r="J10" s="6">
        <v>337</v>
      </c>
      <c r="K10" s="6">
        <v>372</v>
      </c>
      <c r="L10" s="6">
        <v>421</v>
      </c>
      <c r="M10" s="6">
        <v>456</v>
      </c>
      <c r="N10" s="6">
        <v>453</v>
      </c>
      <c r="O10" s="6">
        <v>449</v>
      </c>
      <c r="P10" s="6">
        <v>466</v>
      </c>
      <c r="Q10" s="6">
        <v>484</v>
      </c>
      <c r="R10" s="6">
        <v>499</v>
      </c>
      <c r="S10" s="6">
        <v>507</v>
      </c>
      <c r="T10" s="6">
        <v>528</v>
      </c>
      <c r="U10" s="6">
        <v>430</v>
      </c>
      <c r="V10" s="6">
        <v>474</v>
      </c>
      <c r="W10" s="6">
        <v>415</v>
      </c>
      <c r="X10" s="6">
        <v>235</v>
      </c>
      <c r="Y10" s="6">
        <v>56</v>
      </c>
      <c r="Z10" s="6">
        <v>46</v>
      </c>
      <c r="AA10" s="6">
        <v>48</v>
      </c>
      <c r="AB10" s="6">
        <v>40</v>
      </c>
      <c r="AC10" s="6">
        <v>48</v>
      </c>
      <c r="AD10" s="6">
        <v>41</v>
      </c>
      <c r="AE10" s="6">
        <v>42</v>
      </c>
    </row>
    <row r="11" spans="2:31" x14ac:dyDescent="0.25">
      <c r="B11" s="5" t="s">
        <v>7</v>
      </c>
      <c r="C11" s="6">
        <v>884</v>
      </c>
      <c r="D11" s="6">
        <v>802</v>
      </c>
      <c r="E11" s="6">
        <v>795</v>
      </c>
      <c r="F11" s="6">
        <v>684</v>
      </c>
      <c r="G11" s="6">
        <v>711</v>
      </c>
      <c r="H11" s="6">
        <v>836</v>
      </c>
      <c r="I11" s="6">
        <v>894</v>
      </c>
      <c r="J11" s="6">
        <v>939</v>
      </c>
      <c r="K11" s="6">
        <v>1038</v>
      </c>
      <c r="L11" s="6">
        <v>1176</v>
      </c>
      <c r="M11" s="6">
        <v>1273</v>
      </c>
      <c r="N11" s="6">
        <v>1264</v>
      </c>
      <c r="O11" s="6">
        <v>1253</v>
      </c>
      <c r="P11" s="6">
        <v>1301</v>
      </c>
      <c r="Q11" s="6">
        <v>1322</v>
      </c>
      <c r="R11" s="6">
        <v>1459</v>
      </c>
      <c r="S11" s="6">
        <v>1478</v>
      </c>
      <c r="T11" s="6">
        <v>1476</v>
      </c>
      <c r="U11" s="6">
        <v>1388</v>
      </c>
      <c r="V11" s="6">
        <v>1159</v>
      </c>
      <c r="W11" s="6">
        <v>1030</v>
      </c>
      <c r="X11" s="6">
        <v>445</v>
      </c>
      <c r="Y11" s="6">
        <v>761</v>
      </c>
      <c r="Z11" s="6">
        <v>749</v>
      </c>
      <c r="AA11" s="6">
        <v>756</v>
      </c>
      <c r="AB11" s="6">
        <v>752</v>
      </c>
      <c r="AC11" s="6">
        <v>771</v>
      </c>
      <c r="AD11" s="6">
        <v>776</v>
      </c>
      <c r="AE11" s="6">
        <v>778</v>
      </c>
    </row>
    <row r="12" spans="2:31" x14ac:dyDescent="0.25">
      <c r="B12" s="5" t="s">
        <v>8</v>
      </c>
      <c r="C12" s="6">
        <v>268</v>
      </c>
      <c r="D12" s="6">
        <v>243</v>
      </c>
      <c r="E12" s="6">
        <v>241</v>
      </c>
      <c r="F12" s="6">
        <v>207</v>
      </c>
      <c r="G12" s="6">
        <v>215</v>
      </c>
      <c r="H12" s="6">
        <v>253</v>
      </c>
      <c r="I12" s="6">
        <v>271</v>
      </c>
      <c r="J12" s="6">
        <v>285</v>
      </c>
      <c r="K12" s="6">
        <v>315</v>
      </c>
      <c r="L12" s="6">
        <v>357</v>
      </c>
      <c r="M12" s="6">
        <v>386</v>
      </c>
      <c r="N12" s="6">
        <v>383</v>
      </c>
      <c r="O12" s="6">
        <v>380</v>
      </c>
      <c r="P12" s="6">
        <v>394</v>
      </c>
      <c r="Q12" s="6">
        <v>486</v>
      </c>
      <c r="R12" s="6">
        <v>214</v>
      </c>
      <c r="S12" s="6">
        <v>255</v>
      </c>
      <c r="T12" s="6">
        <v>339</v>
      </c>
      <c r="U12" s="6">
        <v>601</v>
      </c>
      <c r="V12" s="6">
        <v>372</v>
      </c>
      <c r="W12" s="6">
        <v>556</v>
      </c>
      <c r="X12" s="6">
        <v>763</v>
      </c>
      <c r="Y12" s="6">
        <v>189</v>
      </c>
      <c r="Z12" s="6">
        <v>140</v>
      </c>
      <c r="AA12" s="6">
        <v>37</v>
      </c>
      <c r="AB12" s="6">
        <v>38</v>
      </c>
      <c r="AC12" s="6">
        <v>38</v>
      </c>
      <c r="AD12" s="6">
        <v>33</v>
      </c>
      <c r="AE12" s="6">
        <v>40</v>
      </c>
    </row>
    <row r="13" spans="2:31" x14ac:dyDescent="0.25">
      <c r="B13" s="5" t="s">
        <v>9</v>
      </c>
      <c r="C13" s="6">
        <v>254</v>
      </c>
      <c r="D13" s="6">
        <v>230</v>
      </c>
      <c r="E13" s="6">
        <v>228</v>
      </c>
      <c r="F13" s="6">
        <v>196</v>
      </c>
      <c r="G13" s="6">
        <v>204</v>
      </c>
      <c r="H13" s="6">
        <v>240</v>
      </c>
      <c r="I13" s="6">
        <v>257</v>
      </c>
      <c r="J13" s="6">
        <v>270</v>
      </c>
      <c r="K13" s="6">
        <v>298</v>
      </c>
      <c r="L13" s="6">
        <v>337</v>
      </c>
      <c r="M13" s="6">
        <v>365</v>
      </c>
      <c r="N13" s="6">
        <v>363</v>
      </c>
      <c r="O13" s="6">
        <v>360</v>
      </c>
      <c r="P13" s="6">
        <v>373</v>
      </c>
      <c r="Q13" s="6">
        <v>387</v>
      </c>
      <c r="R13" s="6">
        <v>467</v>
      </c>
      <c r="S13" s="6">
        <v>479</v>
      </c>
      <c r="T13" s="6">
        <v>397</v>
      </c>
      <c r="U13" s="6">
        <v>404</v>
      </c>
      <c r="V13" s="6">
        <v>298</v>
      </c>
      <c r="W13" s="6">
        <v>240</v>
      </c>
      <c r="X13" s="6">
        <v>182</v>
      </c>
      <c r="Y13" s="6">
        <v>196</v>
      </c>
      <c r="Z13" s="6">
        <v>175</v>
      </c>
      <c r="AA13" s="6">
        <v>97</v>
      </c>
      <c r="AB13" s="6">
        <v>53</v>
      </c>
      <c r="AC13" s="6">
        <v>108</v>
      </c>
      <c r="AD13" s="6">
        <v>84</v>
      </c>
      <c r="AE13" s="6">
        <v>84</v>
      </c>
    </row>
    <row r="14" spans="2:31" x14ac:dyDescent="0.25">
      <c r="B14" s="7" t="s">
        <v>10</v>
      </c>
      <c r="C14" s="8">
        <v>13457</v>
      </c>
      <c r="D14" s="8">
        <v>12204</v>
      </c>
      <c r="E14" s="8">
        <v>12099</v>
      </c>
      <c r="F14" s="8">
        <v>10406</v>
      </c>
      <c r="G14" s="8">
        <v>10814</v>
      </c>
      <c r="H14" s="8">
        <v>12716</v>
      </c>
      <c r="I14" s="8">
        <v>13607</v>
      </c>
      <c r="J14" s="8">
        <v>14295</v>
      </c>
      <c r="K14" s="8">
        <v>15800</v>
      </c>
      <c r="L14" s="8">
        <v>17896</v>
      </c>
      <c r="M14" s="8">
        <v>19364</v>
      </c>
      <c r="N14" s="8">
        <v>19239</v>
      </c>
      <c r="O14" s="8">
        <v>19067</v>
      </c>
      <c r="P14" s="8">
        <v>19791</v>
      </c>
      <c r="Q14" s="8">
        <v>19791</v>
      </c>
      <c r="R14" s="8">
        <v>21921</v>
      </c>
      <c r="S14" s="8">
        <v>22702</v>
      </c>
      <c r="T14" s="8">
        <v>23833</v>
      </c>
      <c r="U14" s="8">
        <v>21620</v>
      </c>
      <c r="V14" s="8">
        <v>17443</v>
      </c>
      <c r="W14" s="8">
        <v>14392</v>
      </c>
      <c r="X14" s="8">
        <v>9039</v>
      </c>
      <c r="Y14" s="8">
        <v>5917</v>
      </c>
      <c r="Z14" s="8">
        <v>6734</v>
      </c>
      <c r="AA14" s="8">
        <v>5989</v>
      </c>
      <c r="AB14" s="8">
        <v>5905</v>
      </c>
      <c r="AC14" s="8">
        <v>5918</v>
      </c>
      <c r="AD14" s="8">
        <v>6741</v>
      </c>
      <c r="AE14" s="8">
        <v>5906</v>
      </c>
    </row>
    <row r="15" spans="2:31" x14ac:dyDescent="0.25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2:31" x14ac:dyDescent="0.25">
      <c r="B16" s="3" t="s">
        <v>11</v>
      </c>
      <c r="C16" s="4">
        <v>1990</v>
      </c>
      <c r="D16" s="4">
        <v>1991</v>
      </c>
      <c r="E16" s="4">
        <v>1992</v>
      </c>
      <c r="F16" s="4">
        <v>1993</v>
      </c>
      <c r="G16" s="4">
        <v>1994</v>
      </c>
      <c r="H16" s="4">
        <v>1995</v>
      </c>
      <c r="I16" s="4">
        <v>1996</v>
      </c>
      <c r="J16" s="4">
        <v>1997</v>
      </c>
      <c r="K16" s="4">
        <v>1998</v>
      </c>
      <c r="L16" s="4">
        <v>1999</v>
      </c>
      <c r="M16" s="4">
        <v>2000</v>
      </c>
      <c r="N16" s="4">
        <v>2001</v>
      </c>
      <c r="O16" s="4">
        <v>2002</v>
      </c>
      <c r="P16" s="4">
        <v>2003</v>
      </c>
      <c r="Q16" s="4">
        <v>2004</v>
      </c>
      <c r="R16" s="4">
        <v>2005</v>
      </c>
      <c r="S16" s="4">
        <v>2006</v>
      </c>
      <c r="T16" s="4">
        <v>2007</v>
      </c>
      <c r="U16" s="4">
        <v>2008</v>
      </c>
      <c r="V16" s="4">
        <v>2009</v>
      </c>
      <c r="W16" s="4">
        <v>2010</v>
      </c>
      <c r="X16" s="4">
        <v>2011</v>
      </c>
      <c r="Y16" s="4">
        <v>2012</v>
      </c>
      <c r="Z16" s="4">
        <v>2013</v>
      </c>
      <c r="AA16" s="4">
        <v>2014</v>
      </c>
      <c r="AB16" s="4">
        <v>2015</v>
      </c>
      <c r="AC16" s="4">
        <v>2016</v>
      </c>
      <c r="AD16" s="4">
        <v>2017</v>
      </c>
      <c r="AE16" s="4">
        <v>2018</v>
      </c>
    </row>
    <row r="17" spans="2:31" x14ac:dyDescent="0.25">
      <c r="B17" s="9" t="s">
        <v>0</v>
      </c>
      <c r="C17" s="10">
        <f t="shared" ref="C17" si="0">C4/C$14</f>
        <v>0.45017463030393107</v>
      </c>
      <c r="D17" s="10">
        <f t="shared" ref="D17:AC17" si="1">D4/D$14</f>
        <v>0.45018026876433959</v>
      </c>
      <c r="E17" s="10">
        <f t="shared" si="1"/>
        <v>0.45020249607405571</v>
      </c>
      <c r="F17" s="10">
        <f t="shared" si="1"/>
        <v>0.45012492792619641</v>
      </c>
      <c r="G17" s="10">
        <f t="shared" si="1"/>
        <v>0.45015720362493067</v>
      </c>
      <c r="H17" s="10">
        <f t="shared" si="1"/>
        <v>0.45014155394778232</v>
      </c>
      <c r="I17" s="10">
        <f t="shared" si="1"/>
        <v>0.45013595943264495</v>
      </c>
      <c r="J17" s="10">
        <f t="shared" si="1"/>
        <v>0.45015739769150054</v>
      </c>
      <c r="K17" s="10">
        <f t="shared" si="1"/>
        <v>0.45018987341772154</v>
      </c>
      <c r="L17" s="10">
        <f t="shared" si="1"/>
        <v>0.45015645954403216</v>
      </c>
      <c r="M17" s="10">
        <f t="shared" si="1"/>
        <v>0.45016525511258004</v>
      </c>
      <c r="N17" s="10">
        <f t="shared" si="1"/>
        <v>0.45017932324964915</v>
      </c>
      <c r="O17" s="10">
        <f t="shared" si="1"/>
        <v>0.45014947291131274</v>
      </c>
      <c r="P17" s="10">
        <f t="shared" si="1"/>
        <v>0.45015411045424686</v>
      </c>
      <c r="Q17" s="10">
        <f t="shared" si="1"/>
        <v>0.45985548986913244</v>
      </c>
      <c r="R17" s="10">
        <f t="shared" si="1"/>
        <v>0.45180420601249943</v>
      </c>
      <c r="S17" s="10">
        <f t="shared" si="1"/>
        <v>0.45639150735618006</v>
      </c>
      <c r="T17" s="10">
        <f t="shared" si="1"/>
        <v>0.45357277724163975</v>
      </c>
      <c r="U17" s="10">
        <f t="shared" si="1"/>
        <v>0.44565217391304346</v>
      </c>
      <c r="V17" s="10">
        <f t="shared" si="1"/>
        <v>0.45032391217107148</v>
      </c>
      <c r="W17" s="10">
        <f t="shared" si="1"/>
        <v>0.42544469149527514</v>
      </c>
      <c r="X17" s="10">
        <f t="shared" si="1"/>
        <v>0.37614780396061509</v>
      </c>
      <c r="Y17" s="10">
        <f t="shared" si="1"/>
        <v>0.37941524421159373</v>
      </c>
      <c r="Z17" s="10">
        <f t="shared" si="1"/>
        <v>0.32076032076032074</v>
      </c>
      <c r="AA17" s="10">
        <f t="shared" si="1"/>
        <v>0.35164468191684756</v>
      </c>
      <c r="AB17" s="10">
        <f t="shared" si="1"/>
        <v>0.34682472480948351</v>
      </c>
      <c r="AC17" s="10">
        <f t="shared" si="1"/>
        <v>0.37107130787428183</v>
      </c>
      <c r="AD17" s="10">
        <f t="shared" ref="AD17:AE17" si="2">AD4/AD$14</f>
        <v>0.32072392820056372</v>
      </c>
      <c r="AE17" s="10">
        <f t="shared" si="2"/>
        <v>0.34913647138503218</v>
      </c>
    </row>
    <row r="18" spans="2:31" x14ac:dyDescent="0.25">
      <c r="B18" s="9" t="s">
        <v>1</v>
      </c>
      <c r="C18" s="10">
        <f t="shared" ref="C18" si="3">C5/C$14</f>
        <v>0.16749647023853756</v>
      </c>
      <c r="D18" s="10">
        <f t="shared" ref="D18:AC18" si="4">D5/D$14</f>
        <v>0.16748607014093739</v>
      </c>
      <c r="E18" s="10">
        <f t="shared" si="4"/>
        <v>0.16745185552525002</v>
      </c>
      <c r="F18" s="10">
        <f t="shared" si="4"/>
        <v>0.16749951950797617</v>
      </c>
      <c r="G18" s="10">
        <f t="shared" si="4"/>
        <v>0.16746809691141112</v>
      </c>
      <c r="H18" s="10">
        <f t="shared" si="4"/>
        <v>0.16750550487574709</v>
      </c>
      <c r="I18" s="10">
        <f t="shared" si="4"/>
        <v>0.16748732270155067</v>
      </c>
      <c r="J18" s="10">
        <f t="shared" si="4"/>
        <v>0.16747114375655825</v>
      </c>
      <c r="K18" s="10">
        <f t="shared" si="4"/>
        <v>0.16746835443037975</v>
      </c>
      <c r="L18" s="10">
        <f t="shared" si="4"/>
        <v>0.1674675905230219</v>
      </c>
      <c r="M18" s="10">
        <f t="shared" si="4"/>
        <v>0.16747572815533981</v>
      </c>
      <c r="N18" s="10">
        <f t="shared" si="4"/>
        <v>0.1674723218462498</v>
      </c>
      <c r="O18" s="10">
        <f t="shared" si="4"/>
        <v>0.16746210730581634</v>
      </c>
      <c r="P18" s="10">
        <f t="shared" si="4"/>
        <v>0.16744985094234754</v>
      </c>
      <c r="Q18" s="10">
        <f t="shared" si="4"/>
        <v>0.16628770653327271</v>
      </c>
      <c r="R18" s="10">
        <f t="shared" si="4"/>
        <v>0.16180831166461385</v>
      </c>
      <c r="S18" s="10">
        <f t="shared" si="4"/>
        <v>0.16086688397498017</v>
      </c>
      <c r="T18" s="10">
        <f t="shared" si="4"/>
        <v>0.19405865816305123</v>
      </c>
      <c r="U18" s="10">
        <f t="shared" si="4"/>
        <v>0.18075855689176687</v>
      </c>
      <c r="V18" s="10">
        <f t="shared" si="4"/>
        <v>0.1644785873989566</v>
      </c>
      <c r="W18" s="10">
        <f t="shared" si="4"/>
        <v>0.12784880489160644</v>
      </c>
      <c r="X18" s="10">
        <f t="shared" si="4"/>
        <v>9.3373160747870346E-2</v>
      </c>
      <c r="Y18" s="10">
        <f t="shared" si="4"/>
        <v>0.14990704749028225</v>
      </c>
      <c r="Z18" s="10">
        <f t="shared" si="4"/>
        <v>0.27635877635877637</v>
      </c>
      <c r="AA18" s="10">
        <f t="shared" si="4"/>
        <v>0.22841876774085823</v>
      </c>
      <c r="AB18" s="10">
        <f t="shared" si="4"/>
        <v>0.26333615580016934</v>
      </c>
      <c r="AC18" s="10">
        <f t="shared" si="4"/>
        <v>0.23251098344035148</v>
      </c>
      <c r="AD18" s="10">
        <f t="shared" ref="AD18:AE18" si="5">AD5/AD$14</f>
        <v>0.33036641447856402</v>
      </c>
      <c r="AE18" s="10">
        <f t="shared" si="5"/>
        <v>0.27294277006434137</v>
      </c>
    </row>
    <row r="19" spans="2:31" x14ac:dyDescent="0.25">
      <c r="B19" s="9" t="s">
        <v>2</v>
      </c>
      <c r="C19" s="10">
        <f t="shared" ref="C19" si="6">C6/C$14</f>
        <v>9.8238834807163555E-2</v>
      </c>
      <c r="D19" s="10">
        <f t="shared" ref="D19:AC19" si="7">D6/D$14</f>
        <v>9.8246476565060636E-2</v>
      </c>
      <c r="E19" s="10">
        <f t="shared" si="7"/>
        <v>9.8189933052318379E-2</v>
      </c>
      <c r="F19" s="10">
        <f t="shared" si="7"/>
        <v>9.8212569671343453E-2</v>
      </c>
      <c r="G19" s="10">
        <f t="shared" si="7"/>
        <v>9.8206029221379693E-2</v>
      </c>
      <c r="H19" s="10">
        <f t="shared" si="7"/>
        <v>9.8222711544510857E-2</v>
      </c>
      <c r="I19" s="10">
        <f t="shared" si="7"/>
        <v>9.8184757845226719E-2</v>
      </c>
      <c r="J19" s="10">
        <f t="shared" si="7"/>
        <v>9.8216159496327393E-2</v>
      </c>
      <c r="K19" s="10">
        <f t="shared" si="7"/>
        <v>9.8227848101265822E-2</v>
      </c>
      <c r="L19" s="10">
        <f t="shared" si="7"/>
        <v>9.8234242288779611E-2</v>
      </c>
      <c r="M19" s="10">
        <f t="shared" si="7"/>
        <v>9.8223507539764512E-2</v>
      </c>
      <c r="N19" s="10">
        <f t="shared" si="7"/>
        <v>9.8237954155621393E-2</v>
      </c>
      <c r="O19" s="10">
        <f t="shared" si="7"/>
        <v>9.8232548382021292E-2</v>
      </c>
      <c r="P19" s="10">
        <f t="shared" si="7"/>
        <v>9.8226466575716237E-2</v>
      </c>
      <c r="Q19" s="10">
        <f t="shared" si="7"/>
        <v>7.1193977060279925E-2</v>
      </c>
      <c r="R19" s="10">
        <f t="shared" si="7"/>
        <v>0.12873500296519319</v>
      </c>
      <c r="S19" s="10">
        <f t="shared" si="7"/>
        <v>0.12809444101841247</v>
      </c>
      <c r="T19" s="10">
        <f t="shared" si="7"/>
        <v>9.9064322577938152E-2</v>
      </c>
      <c r="U19" s="10">
        <f t="shared" si="7"/>
        <v>8.8899167437557811E-2</v>
      </c>
      <c r="V19" s="10">
        <f t="shared" si="7"/>
        <v>8.0376082095969734E-2</v>
      </c>
      <c r="W19" s="10">
        <f t="shared" si="7"/>
        <v>7.5944969427459694E-2</v>
      </c>
      <c r="X19" s="10">
        <f t="shared" si="7"/>
        <v>9.3373160747870346E-2</v>
      </c>
      <c r="Y19" s="10">
        <f t="shared" si="7"/>
        <v>0.13452763224607064</v>
      </c>
      <c r="Z19" s="10">
        <f t="shared" si="7"/>
        <v>0.12652212652212652</v>
      </c>
      <c r="AA19" s="10">
        <f t="shared" si="7"/>
        <v>0.13073968943062281</v>
      </c>
      <c r="AB19" s="10">
        <f t="shared" si="7"/>
        <v>0.11532599491955969</v>
      </c>
      <c r="AC19" s="10">
        <f t="shared" si="7"/>
        <v>0.11084825954714431</v>
      </c>
      <c r="AD19" s="10">
        <f t="shared" ref="AD19:AE19" si="8">AD6/AD$14</f>
        <v>0.10235870048954161</v>
      </c>
      <c r="AE19" s="10">
        <f t="shared" si="8"/>
        <v>9.6004063664070438E-2</v>
      </c>
    </row>
    <row r="20" spans="2:31" x14ac:dyDescent="0.25">
      <c r="B20" s="9" t="s">
        <v>3</v>
      </c>
      <c r="C20" s="10">
        <f t="shared" ref="C20" si="9">C7/C$14</f>
        <v>8.3450992048747868E-2</v>
      </c>
      <c r="D20" s="10">
        <f t="shared" ref="D20:AC20" si="10">D7/D$14</f>
        <v>8.349721402818748E-2</v>
      </c>
      <c r="E20" s="10">
        <f t="shared" si="10"/>
        <v>8.3477973386230267E-2</v>
      </c>
      <c r="F20" s="10">
        <f t="shared" si="10"/>
        <v>8.3509513742071884E-2</v>
      </c>
      <c r="G20" s="10">
        <f t="shared" si="10"/>
        <v>8.3502866654336969E-2</v>
      </c>
      <c r="H20" s="10">
        <f t="shared" si="10"/>
        <v>8.3438188109468389E-2</v>
      </c>
      <c r="I20" s="10">
        <f t="shared" si="10"/>
        <v>8.3486440802528109E-2</v>
      </c>
      <c r="J20" s="10">
        <f t="shared" si="10"/>
        <v>8.345575376005597E-2</v>
      </c>
      <c r="K20" s="10">
        <f t="shared" si="10"/>
        <v>8.3481012658227854E-2</v>
      </c>
      <c r="L20" s="10">
        <f t="shared" si="10"/>
        <v>8.3482342422887795E-2</v>
      </c>
      <c r="M20" s="10">
        <f t="shared" si="10"/>
        <v>8.3453831852922947E-2</v>
      </c>
      <c r="N20" s="10">
        <f t="shared" si="10"/>
        <v>8.3476272155517436E-2</v>
      </c>
      <c r="O20" s="10">
        <f t="shared" si="10"/>
        <v>8.3442597157392356E-2</v>
      </c>
      <c r="P20" s="10">
        <f t="shared" si="10"/>
        <v>8.3472285382244452E-2</v>
      </c>
      <c r="Q20" s="10">
        <f t="shared" si="10"/>
        <v>8.9485119498762061E-2</v>
      </c>
      <c r="R20" s="10">
        <f t="shared" si="10"/>
        <v>7.2487568997764706E-2</v>
      </c>
      <c r="S20" s="10">
        <f t="shared" si="10"/>
        <v>6.9509294335300856E-2</v>
      </c>
      <c r="T20" s="10">
        <f t="shared" si="10"/>
        <v>7.4938111022531784E-2</v>
      </c>
      <c r="U20" s="10">
        <f t="shared" si="10"/>
        <v>8.4088806660499532E-2</v>
      </c>
      <c r="V20" s="10">
        <f t="shared" si="10"/>
        <v>8.8746201914808226E-2</v>
      </c>
      <c r="W20" s="10">
        <f t="shared" si="10"/>
        <v>0.1207615341856587</v>
      </c>
      <c r="X20" s="10">
        <f t="shared" si="10"/>
        <v>0.13817900210200243</v>
      </c>
      <c r="Y20" s="10">
        <f t="shared" si="10"/>
        <v>7.2671962142977862E-3</v>
      </c>
      <c r="Z20" s="10">
        <f t="shared" si="10"/>
        <v>2.8215028215028215E-3</v>
      </c>
      <c r="AA20" s="10">
        <f t="shared" si="10"/>
        <v>1.669727834362999E-4</v>
      </c>
      <c r="AB20" s="10">
        <f t="shared" si="10"/>
        <v>1.0160880609652837E-3</v>
      </c>
      <c r="AC20" s="10">
        <f t="shared" si="10"/>
        <v>0</v>
      </c>
      <c r="AD20" s="10">
        <f t="shared" ref="AD20:AE20" si="11">AD7/AD$14</f>
        <v>0</v>
      </c>
      <c r="AE20" s="10">
        <f t="shared" si="11"/>
        <v>0</v>
      </c>
    </row>
    <row r="21" spans="2:31" x14ac:dyDescent="0.25">
      <c r="B21" s="9" t="s">
        <v>4</v>
      </c>
      <c r="C21" s="10">
        <f t="shared" ref="C21" si="12">C8/C$14</f>
        <v>3.6709519209333435E-2</v>
      </c>
      <c r="D21" s="10">
        <f t="shared" ref="D21:AC21" si="13">D8/D$14</f>
        <v>3.6709275647328746E-2</v>
      </c>
      <c r="E21" s="10">
        <f t="shared" si="13"/>
        <v>3.669724770642202E-2</v>
      </c>
      <c r="F21" s="10">
        <f t="shared" si="13"/>
        <v>3.6709590620795693E-2</v>
      </c>
      <c r="G21" s="10">
        <f t="shared" si="13"/>
        <v>3.6711670057333085E-2</v>
      </c>
      <c r="H21" s="10">
        <f t="shared" si="13"/>
        <v>3.6725385341302298E-2</v>
      </c>
      <c r="I21" s="10">
        <f t="shared" si="13"/>
        <v>3.6745792606746527E-2</v>
      </c>
      <c r="J21" s="10">
        <f t="shared" si="13"/>
        <v>3.6726128016789088E-2</v>
      </c>
      <c r="K21" s="10">
        <f t="shared" si="13"/>
        <v>3.6708860759493672E-2</v>
      </c>
      <c r="L21" s="10">
        <f t="shared" si="13"/>
        <v>3.6712114438980779E-2</v>
      </c>
      <c r="M21" s="10">
        <f t="shared" si="13"/>
        <v>3.6717620326378847E-2</v>
      </c>
      <c r="N21" s="10">
        <f t="shared" si="13"/>
        <v>3.6696293986173918E-2</v>
      </c>
      <c r="O21" s="10">
        <f t="shared" si="13"/>
        <v>3.6712644883830706E-2</v>
      </c>
      <c r="P21" s="10">
        <f t="shared" si="13"/>
        <v>3.6733868930321864E-2</v>
      </c>
      <c r="Q21" s="10">
        <f t="shared" si="13"/>
        <v>3.8148653428326004E-2</v>
      </c>
      <c r="R21" s="10">
        <f t="shared" si="13"/>
        <v>3.4578714474704619E-2</v>
      </c>
      <c r="S21" s="10">
        <f t="shared" si="13"/>
        <v>3.3256981763721258E-2</v>
      </c>
      <c r="T21" s="10">
        <f t="shared" si="13"/>
        <v>3.2182268283472495E-2</v>
      </c>
      <c r="U21" s="10">
        <f t="shared" si="13"/>
        <v>3.5476410730804812E-2</v>
      </c>
      <c r="V21" s="10">
        <f t="shared" si="13"/>
        <v>4.2079917445393571E-2</v>
      </c>
      <c r="W21" s="10">
        <f t="shared" si="13"/>
        <v>4.6345191773207339E-2</v>
      </c>
      <c r="X21" s="10">
        <f t="shared" si="13"/>
        <v>4.1154995021573181E-2</v>
      </c>
      <c r="Y21" s="10">
        <f t="shared" si="13"/>
        <v>3.2110866993408822E-3</v>
      </c>
      <c r="Z21" s="10">
        <f t="shared" si="13"/>
        <v>2.2275022275022277E-3</v>
      </c>
      <c r="AA21" s="10">
        <f t="shared" si="13"/>
        <v>1.502755050926699E-3</v>
      </c>
      <c r="AB21" s="10">
        <f t="shared" si="13"/>
        <v>1.354784081287045E-3</v>
      </c>
      <c r="AC21" s="10">
        <f t="shared" si="13"/>
        <v>5.0692801622169653E-4</v>
      </c>
      <c r="AD21" s="10">
        <f t="shared" ref="AD21:AE21" si="14">AD8/AD$14</f>
        <v>4.450378282153983E-4</v>
      </c>
      <c r="AE21" s="10">
        <f t="shared" si="14"/>
        <v>1.1852353538774128E-3</v>
      </c>
    </row>
    <row r="22" spans="2:31" x14ac:dyDescent="0.25">
      <c r="B22" s="9" t="s">
        <v>5</v>
      </c>
      <c r="C22" s="10">
        <f t="shared" ref="C22" si="15">C9/C$14</f>
        <v>3.5892100765400906E-2</v>
      </c>
      <c r="D22" s="10">
        <f t="shared" ref="D22:AC22" si="16">D9/D$14</f>
        <v>3.5889872173058016E-2</v>
      </c>
      <c r="E22" s="10">
        <f t="shared" si="16"/>
        <v>3.595338457723779E-2</v>
      </c>
      <c r="F22" s="10">
        <f t="shared" si="16"/>
        <v>3.5940803382663845E-2</v>
      </c>
      <c r="G22" s="10">
        <f t="shared" si="16"/>
        <v>3.5879415572406141E-2</v>
      </c>
      <c r="H22" s="10">
        <f t="shared" si="16"/>
        <v>3.59389745202894E-2</v>
      </c>
      <c r="I22" s="10">
        <f t="shared" si="16"/>
        <v>3.5937385169398102E-2</v>
      </c>
      <c r="J22" s="10">
        <f t="shared" si="16"/>
        <v>3.5886673662119624E-2</v>
      </c>
      <c r="K22" s="10">
        <f t="shared" si="16"/>
        <v>3.5886075949367088E-2</v>
      </c>
      <c r="L22" s="10">
        <f t="shared" si="16"/>
        <v>3.5929816718819847E-2</v>
      </c>
      <c r="M22" s="10">
        <f t="shared" si="16"/>
        <v>3.5891344763478619E-2</v>
      </c>
      <c r="N22" s="10">
        <f t="shared" si="16"/>
        <v>3.5916627683351528E-2</v>
      </c>
      <c r="O22" s="10">
        <f t="shared" si="16"/>
        <v>3.592594535060576E-2</v>
      </c>
      <c r="P22" s="10">
        <f t="shared" si="16"/>
        <v>3.5925420645748066E-2</v>
      </c>
      <c r="Q22" s="10">
        <f t="shared" si="16"/>
        <v>3.9664493961901873E-2</v>
      </c>
      <c r="R22" s="10">
        <f t="shared" si="16"/>
        <v>3.0199352219333061E-2</v>
      </c>
      <c r="S22" s="10">
        <f t="shared" si="16"/>
        <v>3.2111708219540132E-2</v>
      </c>
      <c r="T22" s="10">
        <f t="shared" si="16"/>
        <v>3.1217219821256241E-2</v>
      </c>
      <c r="U22" s="10">
        <f t="shared" si="16"/>
        <v>3.4551341350601297E-2</v>
      </c>
      <c r="V22" s="10">
        <f t="shared" si="16"/>
        <v>4.196525826979304E-2</v>
      </c>
      <c r="W22" s="10">
        <f t="shared" si="16"/>
        <v>4.7943301834352421E-2</v>
      </c>
      <c r="X22" s="10">
        <f t="shared" si="16"/>
        <v>7.799535346830401E-2</v>
      </c>
      <c r="Y22" s="10">
        <f t="shared" si="16"/>
        <v>0.12252830826432314</v>
      </c>
      <c r="Z22" s="10">
        <f t="shared" si="16"/>
        <v>0.10647460647460648</v>
      </c>
      <c r="AA22" s="10">
        <f t="shared" si="16"/>
        <v>0.13090666221405911</v>
      </c>
      <c r="AB22" s="10">
        <f t="shared" si="16"/>
        <v>0.12260795935647756</v>
      </c>
      <c r="AC22" s="10">
        <f t="shared" si="16"/>
        <v>0.12200067590402162</v>
      </c>
      <c r="AD22" s="10">
        <f t="shared" ref="AD22:AE22" si="17">AD9/AD$14</f>
        <v>0.10755080848538792</v>
      </c>
      <c r="AE22" s="10">
        <f t="shared" si="17"/>
        <v>0.12089400609549611</v>
      </c>
    </row>
    <row r="23" spans="2:31" x14ac:dyDescent="0.25">
      <c r="B23" s="9" t="s">
        <v>6</v>
      </c>
      <c r="C23" s="10">
        <f t="shared" ref="C23" si="18">C10/C$14</f>
        <v>2.3556513338782791E-2</v>
      </c>
      <c r="D23" s="10">
        <f t="shared" ref="D23:AC23" si="19">D10/D$14</f>
        <v>2.3516879711569978E-2</v>
      </c>
      <c r="E23" s="10">
        <f t="shared" si="19"/>
        <v>2.3555665757500621E-2</v>
      </c>
      <c r="F23" s="10">
        <f t="shared" si="19"/>
        <v>2.3544109167787815E-2</v>
      </c>
      <c r="G23" s="10">
        <f t="shared" si="19"/>
        <v>2.358054373959682E-2</v>
      </c>
      <c r="H23" s="10">
        <f t="shared" si="19"/>
        <v>2.3513683548285626E-2</v>
      </c>
      <c r="I23" s="10">
        <f t="shared" si="19"/>
        <v>2.3517307268317779E-2</v>
      </c>
      <c r="J23" s="10">
        <f t="shared" si="19"/>
        <v>2.3574676460300804E-2</v>
      </c>
      <c r="K23" s="10">
        <f t="shared" si="19"/>
        <v>2.3544303797468354E-2</v>
      </c>
      <c r="L23" s="10">
        <f t="shared" si="19"/>
        <v>2.3524810013410818E-2</v>
      </c>
      <c r="M23" s="10">
        <f t="shared" si="19"/>
        <v>2.3548853542656477E-2</v>
      </c>
      <c r="N23" s="10">
        <f t="shared" si="19"/>
        <v>2.3545922345236239E-2</v>
      </c>
      <c r="O23" s="10">
        <f t="shared" si="19"/>
        <v>2.354853936119998E-2</v>
      </c>
      <c r="P23" s="10">
        <f t="shared" si="19"/>
        <v>2.3546056288211815E-2</v>
      </c>
      <c r="Q23" s="10">
        <f t="shared" si="19"/>
        <v>2.4455560608357334E-2</v>
      </c>
      <c r="R23" s="10">
        <f t="shared" si="19"/>
        <v>2.2763560056566764E-2</v>
      </c>
      <c r="S23" s="10">
        <f t="shared" si="19"/>
        <v>2.2332834111532023E-2</v>
      </c>
      <c r="T23" s="10">
        <f t="shared" si="19"/>
        <v>2.215415600218185E-2</v>
      </c>
      <c r="U23" s="10">
        <f t="shared" si="19"/>
        <v>1.9888991674375578E-2</v>
      </c>
      <c r="V23" s="10">
        <f t="shared" si="19"/>
        <v>2.7174224617325E-2</v>
      </c>
      <c r="W23" s="10">
        <f t="shared" si="19"/>
        <v>2.8835464146748195E-2</v>
      </c>
      <c r="X23" s="10">
        <f t="shared" si="19"/>
        <v>2.5998451156101339E-2</v>
      </c>
      <c r="Y23" s="10">
        <f t="shared" si="19"/>
        <v>9.464255534899442E-3</v>
      </c>
      <c r="Z23" s="10">
        <f t="shared" si="19"/>
        <v>6.8310068310068308E-3</v>
      </c>
      <c r="AA23" s="10">
        <f t="shared" si="19"/>
        <v>8.0146936049423946E-3</v>
      </c>
      <c r="AB23" s="10">
        <f t="shared" si="19"/>
        <v>6.7739204064352241E-3</v>
      </c>
      <c r="AC23" s="10">
        <f t="shared" si="19"/>
        <v>8.1108482595471446E-3</v>
      </c>
      <c r="AD23" s="10">
        <f t="shared" ref="AD23:AE23" si="20">AD10/AD$14</f>
        <v>6.0821836522771105E-3</v>
      </c>
      <c r="AE23" s="10">
        <f t="shared" si="20"/>
        <v>7.1114121232644769E-3</v>
      </c>
    </row>
    <row r="24" spans="2:31" x14ac:dyDescent="0.25">
      <c r="B24" s="9" t="s">
        <v>7</v>
      </c>
      <c r="C24" s="10">
        <f t="shared" ref="C24" si="21">C11/C$14</f>
        <v>6.5690718585122987E-2</v>
      </c>
      <c r="D24" s="10">
        <f t="shared" ref="D24:AC24" si="22">D11/D$14</f>
        <v>6.5716158636512617E-2</v>
      </c>
      <c r="E24" s="10">
        <f t="shared" si="22"/>
        <v>6.5707909744606996E-2</v>
      </c>
      <c r="F24" s="10">
        <f t="shared" si="22"/>
        <v>6.5731308860272925E-2</v>
      </c>
      <c r="G24" s="10">
        <f t="shared" si="22"/>
        <v>6.5748104309228783E-2</v>
      </c>
      <c r="H24" s="10">
        <f t="shared" si="22"/>
        <v>6.5743944636678195E-2</v>
      </c>
      <c r="I24" s="10">
        <f t="shared" si="22"/>
        <v>6.5701477180862791E-2</v>
      </c>
      <c r="J24" s="10">
        <f t="shared" si="22"/>
        <v>6.5687303252885618E-2</v>
      </c>
      <c r="K24" s="10">
        <f t="shared" si="22"/>
        <v>6.569620253164557E-2</v>
      </c>
      <c r="L24" s="10">
        <f t="shared" si="22"/>
        <v>6.5713008493518105E-2</v>
      </c>
      <c r="M24" s="10">
        <f t="shared" si="22"/>
        <v>6.5740549473249324E-2</v>
      </c>
      <c r="N24" s="10">
        <f t="shared" si="22"/>
        <v>6.5699880451166898E-2</v>
      </c>
      <c r="O24" s="10">
        <f t="shared" si="22"/>
        <v>6.5715634342056961E-2</v>
      </c>
      <c r="P24" s="10">
        <f t="shared" si="22"/>
        <v>6.5736951139406807E-2</v>
      </c>
      <c r="Q24" s="10">
        <f t="shared" si="22"/>
        <v>6.6798039512909912E-2</v>
      </c>
      <c r="R24" s="10">
        <f t="shared" si="22"/>
        <v>6.6557182610282373E-2</v>
      </c>
      <c r="S24" s="10">
        <f t="shared" si="22"/>
        <v>6.5104396088450353E-2</v>
      </c>
      <c r="T24" s="10">
        <f t="shared" si="22"/>
        <v>6.1930936097008352E-2</v>
      </c>
      <c r="U24" s="10">
        <f t="shared" si="22"/>
        <v>6.4199814986123954E-2</v>
      </c>
      <c r="V24" s="10">
        <f t="shared" si="22"/>
        <v>6.6444992260505653E-2</v>
      </c>
      <c r="W24" s="10">
        <f t="shared" si="22"/>
        <v>7.1567537520844909E-2</v>
      </c>
      <c r="X24" s="10">
        <f t="shared" si="22"/>
        <v>4.9231109636021682E-2</v>
      </c>
      <c r="Y24" s="10">
        <f t="shared" si="22"/>
        <v>0.1286124725367585</v>
      </c>
      <c r="Z24" s="10">
        <f t="shared" si="22"/>
        <v>0.11122661122661123</v>
      </c>
      <c r="AA24" s="10">
        <f t="shared" si="22"/>
        <v>0.1262314242778427</v>
      </c>
      <c r="AB24" s="10">
        <f t="shared" si="22"/>
        <v>0.12734970364098222</v>
      </c>
      <c r="AC24" s="10">
        <f t="shared" si="22"/>
        <v>0.13028050016897599</v>
      </c>
      <c r="AD24" s="10">
        <f t="shared" ref="AD24:AE24" si="23">AD11/AD$14</f>
        <v>0.1151164515650497</v>
      </c>
      <c r="AE24" s="10">
        <f t="shared" si="23"/>
        <v>0.13173044361666103</v>
      </c>
    </row>
    <row r="25" spans="2:31" x14ac:dyDescent="0.25">
      <c r="B25" s="9" t="s">
        <v>8</v>
      </c>
      <c r="C25" s="10">
        <f t="shared" ref="C25" si="24">C12/C$14</f>
        <v>1.9915285724901539E-2</v>
      </c>
      <c r="D25" s="10">
        <f t="shared" ref="D25:AC25" si="25">D12/D$14</f>
        <v>1.9911504424778761E-2</v>
      </c>
      <c r="E25" s="10">
        <f t="shared" si="25"/>
        <v>1.9919001570377716E-2</v>
      </c>
      <c r="F25" s="10">
        <f t="shared" si="25"/>
        <v>1.9892369786661541E-2</v>
      </c>
      <c r="G25" s="10">
        <f t="shared" si="25"/>
        <v>1.988163491769928E-2</v>
      </c>
      <c r="H25" s="10">
        <f t="shared" si="25"/>
        <v>1.9896193771626297E-2</v>
      </c>
      <c r="I25" s="10">
        <f t="shared" si="25"/>
        <v>1.9916219592856617E-2</v>
      </c>
      <c r="J25" s="10">
        <f t="shared" si="25"/>
        <v>1.993704092339979E-2</v>
      </c>
      <c r="K25" s="10">
        <f t="shared" si="25"/>
        <v>1.9936708860759492E-2</v>
      </c>
      <c r="L25" s="10">
        <f t="shared" si="25"/>
        <v>1.994859186410371E-2</v>
      </c>
      <c r="M25" s="10">
        <f t="shared" si="25"/>
        <v>1.9933897954967982E-2</v>
      </c>
      <c r="N25" s="10">
        <f t="shared" si="25"/>
        <v>1.9907479598731743E-2</v>
      </c>
      <c r="O25" s="10">
        <f t="shared" si="25"/>
        <v>1.992972150836524E-2</v>
      </c>
      <c r="P25" s="10">
        <f t="shared" si="25"/>
        <v>1.9908039007629729E-2</v>
      </c>
      <c r="Q25" s="10">
        <f t="shared" si="25"/>
        <v>2.4556616643929059E-2</v>
      </c>
      <c r="R25" s="10">
        <f t="shared" si="25"/>
        <v>9.7623283609324391E-3</v>
      </c>
      <c r="S25" s="10">
        <f t="shared" si="25"/>
        <v>1.1232490529468769E-2</v>
      </c>
      <c r="T25" s="10">
        <f t="shared" si="25"/>
        <v>1.4223975160491755E-2</v>
      </c>
      <c r="U25" s="10">
        <f t="shared" si="25"/>
        <v>2.7798334875115634E-2</v>
      </c>
      <c r="V25" s="10">
        <f t="shared" si="25"/>
        <v>2.1326606661698104E-2</v>
      </c>
      <c r="W25" s="10">
        <f t="shared" si="25"/>
        <v>3.8632573652028906E-2</v>
      </c>
      <c r="X25" s="10">
        <f t="shared" si="25"/>
        <v>8.4411992477043923E-2</v>
      </c>
      <c r="Y25" s="10">
        <f t="shared" si="25"/>
        <v>3.1941862430285621E-2</v>
      </c>
      <c r="Z25" s="10">
        <f t="shared" si="25"/>
        <v>2.0790020790020791E-2</v>
      </c>
      <c r="AA25" s="10">
        <f t="shared" si="25"/>
        <v>6.1779929871430958E-3</v>
      </c>
      <c r="AB25" s="10">
        <f t="shared" si="25"/>
        <v>6.4352243861134631E-3</v>
      </c>
      <c r="AC25" s="10">
        <f t="shared" si="25"/>
        <v>6.4210882054748222E-3</v>
      </c>
      <c r="AD25" s="10">
        <f t="shared" ref="AD25:AE25" si="26">AD12/AD$14</f>
        <v>4.8954161103693817E-3</v>
      </c>
      <c r="AE25" s="10">
        <f t="shared" si="26"/>
        <v>6.7727734507280731E-3</v>
      </c>
    </row>
    <row r="26" spans="2:31" x14ac:dyDescent="0.25">
      <c r="B26" s="11" t="s">
        <v>9</v>
      </c>
      <c r="C26" s="12">
        <f t="shared" ref="C26" si="27">C13/C$14</f>
        <v>1.8874934978078323E-2</v>
      </c>
      <c r="D26" s="12">
        <f t="shared" ref="D26:AC26" si="28">D13/D$14</f>
        <v>1.884627990822681E-2</v>
      </c>
      <c r="E26" s="12">
        <f t="shared" si="28"/>
        <v>1.8844532606000497E-2</v>
      </c>
      <c r="F26" s="12">
        <f t="shared" si="28"/>
        <v>1.883528733423025E-2</v>
      </c>
      <c r="G26" s="12">
        <f t="shared" si="28"/>
        <v>1.8864434991677455E-2</v>
      </c>
      <c r="H26" s="12">
        <f t="shared" si="28"/>
        <v>1.8873859704309531E-2</v>
      </c>
      <c r="I26" s="12">
        <f t="shared" si="28"/>
        <v>1.8887337399867716E-2</v>
      </c>
      <c r="J26" s="12">
        <f t="shared" si="28"/>
        <v>1.888772298006296E-2</v>
      </c>
      <c r="K26" s="12">
        <f t="shared" si="28"/>
        <v>1.8860759493670887E-2</v>
      </c>
      <c r="L26" s="12">
        <f t="shared" si="28"/>
        <v>1.8831023692445239E-2</v>
      </c>
      <c r="M26" s="12">
        <f t="shared" si="28"/>
        <v>1.8849411278661434E-2</v>
      </c>
      <c r="N26" s="12">
        <f t="shared" si="28"/>
        <v>1.8867924528301886E-2</v>
      </c>
      <c r="O26" s="12">
        <f t="shared" si="28"/>
        <v>1.8880788797398646E-2</v>
      </c>
      <c r="P26" s="12">
        <f t="shared" si="28"/>
        <v>1.8846950634126624E-2</v>
      </c>
      <c r="Q26" s="12">
        <f t="shared" si="28"/>
        <v>1.9554342883128694E-2</v>
      </c>
      <c r="R26" s="12">
        <f t="shared" si="28"/>
        <v>2.1303772638109574E-2</v>
      </c>
      <c r="S26" s="12">
        <f t="shared" si="28"/>
        <v>2.1099462602413886E-2</v>
      </c>
      <c r="T26" s="12">
        <f t="shared" si="28"/>
        <v>1.6657575630428398E-2</v>
      </c>
      <c r="U26" s="12">
        <f t="shared" si="28"/>
        <v>1.8686401480111008E-2</v>
      </c>
      <c r="V26" s="12">
        <f t="shared" si="28"/>
        <v>1.7084217164478586E-2</v>
      </c>
      <c r="W26" s="12">
        <f t="shared" si="28"/>
        <v>1.6675931072818232E-2</v>
      </c>
      <c r="X26" s="12">
        <f t="shared" si="28"/>
        <v>2.0134970682597633E-2</v>
      </c>
      <c r="Y26" s="12">
        <f t="shared" si="28"/>
        <v>3.312489437214805E-2</v>
      </c>
      <c r="Z26" s="12">
        <f t="shared" si="28"/>
        <v>2.5987525987525989E-2</v>
      </c>
      <c r="AA26" s="12">
        <f t="shared" si="28"/>
        <v>1.6196359993321089E-2</v>
      </c>
      <c r="AB26" s="12">
        <f t="shared" si="28"/>
        <v>8.975444538526672E-3</v>
      </c>
      <c r="AC26" s="12">
        <f t="shared" si="28"/>
        <v>1.8249408583981074E-2</v>
      </c>
      <c r="AD26" s="12">
        <f t="shared" ref="AD26:AE26" si="29">AD13/AD$14</f>
        <v>1.2461059190031152E-2</v>
      </c>
      <c r="AE26" s="12">
        <f t="shared" si="29"/>
        <v>1.4222824246528954E-2</v>
      </c>
    </row>
    <row r="27" spans="2:31" x14ac:dyDescent="0.25">
      <c r="B27" s="9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</row>
    <row r="28" spans="2:31" s="14" customFormat="1" x14ac:dyDescent="0.25">
      <c r="B28" s="15" t="s">
        <v>10</v>
      </c>
      <c r="C28" s="16">
        <f t="shared" ref="C28" si="30">SUM(C17:C26)</f>
        <v>1</v>
      </c>
      <c r="D28" s="16">
        <f t="shared" ref="D28:AC28" si="31">SUM(D17:D26)</f>
        <v>1</v>
      </c>
      <c r="E28" s="16">
        <f t="shared" si="31"/>
        <v>1</v>
      </c>
      <c r="F28" s="16">
        <f t="shared" si="31"/>
        <v>0.99999999999999978</v>
      </c>
      <c r="G28" s="16">
        <f t="shared" si="31"/>
        <v>1</v>
      </c>
      <c r="H28" s="16">
        <f t="shared" si="31"/>
        <v>1</v>
      </c>
      <c r="I28" s="16">
        <f t="shared" si="31"/>
        <v>1</v>
      </c>
      <c r="J28" s="16">
        <f t="shared" si="31"/>
        <v>1</v>
      </c>
      <c r="K28" s="16">
        <f t="shared" si="31"/>
        <v>1</v>
      </c>
      <c r="L28" s="16">
        <f t="shared" si="31"/>
        <v>1</v>
      </c>
      <c r="M28" s="16">
        <f t="shared" si="31"/>
        <v>1</v>
      </c>
      <c r="N28" s="16">
        <f t="shared" si="31"/>
        <v>1.0000000000000002</v>
      </c>
      <c r="O28" s="16">
        <f t="shared" si="31"/>
        <v>1.0000000000000002</v>
      </c>
      <c r="P28" s="16">
        <f t="shared" si="31"/>
        <v>1</v>
      </c>
      <c r="Q28" s="16">
        <f t="shared" si="31"/>
        <v>0.99999999999999989</v>
      </c>
      <c r="R28" s="16">
        <f t="shared" si="31"/>
        <v>1</v>
      </c>
      <c r="S28" s="16">
        <f t="shared" si="31"/>
        <v>0.99999999999999989</v>
      </c>
      <c r="T28" s="16">
        <f t="shared" si="31"/>
        <v>1.0000000000000002</v>
      </c>
      <c r="U28" s="16">
        <f t="shared" si="31"/>
        <v>1</v>
      </c>
      <c r="V28" s="16">
        <f t="shared" si="31"/>
        <v>0.99999999999999978</v>
      </c>
      <c r="W28" s="16">
        <f t="shared" si="31"/>
        <v>1</v>
      </c>
      <c r="X28" s="16">
        <f t="shared" si="31"/>
        <v>0.99999999999999989</v>
      </c>
      <c r="Y28" s="16">
        <f t="shared" si="31"/>
        <v>1.0000000000000002</v>
      </c>
      <c r="Z28" s="16">
        <f t="shared" si="31"/>
        <v>1.0000000000000002</v>
      </c>
      <c r="AA28" s="16">
        <f t="shared" si="31"/>
        <v>0.99999999999999989</v>
      </c>
      <c r="AB28" s="16">
        <f t="shared" si="31"/>
        <v>1</v>
      </c>
      <c r="AC28" s="16">
        <f t="shared" si="31"/>
        <v>0.99999999999999989</v>
      </c>
      <c r="AD28" s="16">
        <f t="shared" ref="AD28:AE28" si="32">SUM(AD17:AD26)</f>
        <v>0.99999999999999989</v>
      </c>
      <c r="AE28" s="16">
        <f t="shared" si="32"/>
        <v>1</v>
      </c>
    </row>
    <row r="30" spans="2:31" s="17" customFormat="1" x14ac:dyDescent="0.25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7" spans="18:20" x14ac:dyDescent="0.25">
      <c r="R37" s="17"/>
      <c r="S37" s="17"/>
      <c r="T37" s="1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B1:AE17"/>
  <sheetViews>
    <sheetView zoomScale="75" zoomScaleNormal="75" workbookViewId="0">
      <selection activeCell="T243" sqref="T243"/>
    </sheetView>
  </sheetViews>
  <sheetFormatPr defaultRowHeight="15" x14ac:dyDescent="0.25"/>
  <cols>
    <col min="1" max="1" width="4.28515625" style="19" customWidth="1"/>
    <col min="2" max="2" width="28.5703125" style="21" customWidth="1"/>
    <col min="3" max="7" width="9.85546875" style="21" customWidth="1"/>
    <col min="8" max="31" width="9.85546875" style="19" customWidth="1"/>
    <col min="32" max="16384" width="9.140625" style="19"/>
  </cols>
  <sheetData>
    <row r="1" spans="2:31" x14ac:dyDescent="0.25">
      <c r="B1" s="20" t="s">
        <v>48</v>
      </c>
    </row>
    <row r="2" spans="2:31" x14ac:dyDescent="0.25">
      <c r="B2" s="22"/>
    </row>
    <row r="3" spans="2:31" x14ac:dyDescent="0.25">
      <c r="B3" s="23" t="s">
        <v>15</v>
      </c>
      <c r="C3" s="24">
        <v>1990</v>
      </c>
      <c r="D3" s="24">
        <v>1991</v>
      </c>
      <c r="E3" s="24">
        <v>1992</v>
      </c>
      <c r="F3" s="24">
        <v>1993</v>
      </c>
      <c r="G3" s="24">
        <v>1994</v>
      </c>
      <c r="H3" s="24">
        <v>1995</v>
      </c>
      <c r="I3" s="24">
        <v>1996</v>
      </c>
      <c r="J3" s="24">
        <v>1997</v>
      </c>
      <c r="K3" s="24">
        <v>1998</v>
      </c>
      <c r="L3" s="24">
        <v>1999</v>
      </c>
      <c r="M3" s="24">
        <v>2000</v>
      </c>
      <c r="N3" s="24">
        <v>2001</v>
      </c>
      <c r="O3" s="24">
        <v>2002</v>
      </c>
      <c r="P3" s="24">
        <v>2003</v>
      </c>
      <c r="Q3" s="24">
        <v>2004</v>
      </c>
      <c r="R3" s="24">
        <v>2005</v>
      </c>
      <c r="S3" s="24">
        <v>2006</v>
      </c>
      <c r="T3" s="24">
        <v>2007</v>
      </c>
      <c r="U3" s="24">
        <v>2008</v>
      </c>
      <c r="V3" s="24">
        <v>2009</v>
      </c>
      <c r="W3" s="24">
        <v>2010</v>
      </c>
      <c r="X3" s="24">
        <v>2011</v>
      </c>
      <c r="Y3" s="24">
        <v>2012</v>
      </c>
      <c r="Z3" s="24">
        <v>2013</v>
      </c>
      <c r="AA3" s="24">
        <v>2014</v>
      </c>
      <c r="AB3" s="24">
        <v>2015</v>
      </c>
      <c r="AC3" s="24">
        <v>2016</v>
      </c>
      <c r="AD3" s="24">
        <v>2017</v>
      </c>
      <c r="AE3" s="24">
        <v>2018</v>
      </c>
    </row>
    <row r="4" spans="2:31" x14ac:dyDescent="0.25">
      <c r="B4" s="25" t="s">
        <v>0</v>
      </c>
      <c r="C4" s="26">
        <v>493.38025761082019</v>
      </c>
      <c r="D4" s="26">
        <v>493.38025761082019</v>
      </c>
      <c r="E4" s="26">
        <v>493.38025761082019</v>
      </c>
      <c r="F4" s="26">
        <v>493.38025761082014</v>
      </c>
      <c r="G4" s="26">
        <v>493.38025761082025</v>
      </c>
      <c r="H4" s="26">
        <v>493.38025761082019</v>
      </c>
      <c r="I4" s="26">
        <v>493.38025761082014</v>
      </c>
      <c r="J4" s="26">
        <v>493.38025761082014</v>
      </c>
      <c r="K4" s="26">
        <v>493.38025761082014</v>
      </c>
      <c r="L4" s="26">
        <v>493.38025761082019</v>
      </c>
      <c r="M4" s="26">
        <v>493.38025761082014</v>
      </c>
      <c r="N4" s="26">
        <v>493.38025761082014</v>
      </c>
      <c r="O4" s="26">
        <v>493.38025761082014</v>
      </c>
      <c r="P4" s="26">
        <v>493.38025761082014</v>
      </c>
      <c r="Q4" s="26">
        <v>493.38025761082008</v>
      </c>
      <c r="R4" s="26">
        <v>456.80386092386863</v>
      </c>
      <c r="S4" s="26">
        <v>560.71877717208736</v>
      </c>
      <c r="T4" s="26">
        <v>510.33080788899167</v>
      </c>
      <c r="U4" s="26">
        <v>519.51447808614466</v>
      </c>
      <c r="V4" s="26">
        <v>519.11914040229169</v>
      </c>
      <c r="W4" s="26">
        <v>482.50197652294588</v>
      </c>
      <c r="X4" s="26">
        <v>404.6727622794117</v>
      </c>
      <c r="Y4" s="26">
        <v>372.90347526503342</v>
      </c>
      <c r="Z4" s="26">
        <v>351.19947395833299</v>
      </c>
      <c r="AA4" s="26">
        <v>346.7695949050331</v>
      </c>
      <c r="AB4" s="26">
        <v>374.9640158691405</v>
      </c>
      <c r="AC4" s="26">
        <v>391.69119559198532</v>
      </c>
      <c r="AD4" s="26">
        <v>396.77982333024994</v>
      </c>
      <c r="AE4" s="26">
        <v>432.47476711930159</v>
      </c>
    </row>
    <row r="5" spans="2:31" x14ac:dyDescent="0.25">
      <c r="B5" s="25" t="s">
        <v>1</v>
      </c>
      <c r="C5" s="26">
        <v>377.72792092681647</v>
      </c>
      <c r="D5" s="26">
        <v>377.72792092681647</v>
      </c>
      <c r="E5" s="26">
        <v>377.72792092681647</v>
      </c>
      <c r="F5" s="26">
        <v>377.72792092681647</v>
      </c>
      <c r="G5" s="26">
        <v>377.72792092681647</v>
      </c>
      <c r="H5" s="26">
        <v>377.72792092681652</v>
      </c>
      <c r="I5" s="26">
        <v>377.72792092681647</v>
      </c>
      <c r="J5" s="26">
        <v>377.72792092681652</v>
      </c>
      <c r="K5" s="26">
        <v>377.72792092681652</v>
      </c>
      <c r="L5" s="26">
        <v>377.72792092681647</v>
      </c>
      <c r="M5" s="26">
        <v>377.72792092681652</v>
      </c>
      <c r="N5" s="26">
        <v>377.72792092681652</v>
      </c>
      <c r="O5" s="26">
        <v>377.72792092681647</v>
      </c>
      <c r="P5" s="26">
        <v>377.72792092681652</v>
      </c>
      <c r="Q5" s="26">
        <v>377.72792092681652</v>
      </c>
      <c r="R5" s="26">
        <v>208.35174656611221</v>
      </c>
      <c r="S5" s="26">
        <v>362.48551690306675</v>
      </c>
      <c r="T5" s="26">
        <v>370.30433934270258</v>
      </c>
      <c r="U5" s="26">
        <v>396.08928522006124</v>
      </c>
      <c r="V5" s="26">
        <v>451.56031502614121</v>
      </c>
      <c r="W5" s="26">
        <v>484.60722941304385</v>
      </c>
      <c r="X5" s="26">
        <v>370.69701401658739</v>
      </c>
      <c r="Y5" s="26">
        <v>102.74220015783538</v>
      </c>
      <c r="Z5" s="26">
        <v>72.765727501343392</v>
      </c>
      <c r="AA5" s="26">
        <v>71.777520321637454</v>
      </c>
      <c r="AB5" s="26">
        <v>61.016145209003206</v>
      </c>
      <c r="AC5" s="26">
        <v>65.955486984011628</v>
      </c>
      <c r="AD5" s="26">
        <v>36.224774934889965</v>
      </c>
      <c r="AE5" s="26">
        <v>41.938112171215892</v>
      </c>
    </row>
    <row r="6" spans="2:31" x14ac:dyDescent="0.25">
      <c r="B6" s="25" t="s">
        <v>2</v>
      </c>
      <c r="C6" s="26">
        <v>1015.1320285384464</v>
      </c>
      <c r="D6" s="26">
        <v>1015.1320285384462</v>
      </c>
      <c r="E6" s="26">
        <v>1015.1320285384462</v>
      </c>
      <c r="F6" s="26">
        <v>1015.1320285384462</v>
      </c>
      <c r="G6" s="26">
        <v>1015.1320285384462</v>
      </c>
      <c r="H6" s="26">
        <v>1015.1320285384462</v>
      </c>
      <c r="I6" s="26">
        <v>1015.1320285384462</v>
      </c>
      <c r="J6" s="26">
        <v>1015.1320285384462</v>
      </c>
      <c r="K6" s="26">
        <v>1015.1320285384462</v>
      </c>
      <c r="L6" s="26">
        <v>1015.1320285384462</v>
      </c>
      <c r="M6" s="26">
        <v>1015.1320285384462</v>
      </c>
      <c r="N6" s="26">
        <v>1015.1320285384462</v>
      </c>
      <c r="O6" s="26">
        <v>1015.1320285384462</v>
      </c>
      <c r="P6" s="26">
        <v>1015.1320285384462</v>
      </c>
      <c r="Q6" s="26">
        <v>1015.1320285384462</v>
      </c>
      <c r="R6" s="26">
        <v>1200.2823183982971</v>
      </c>
      <c r="S6" s="26">
        <v>1183.6075252922972</v>
      </c>
      <c r="T6" s="26">
        <v>1076.105751622194</v>
      </c>
      <c r="U6" s="26">
        <v>1070.9870718158168</v>
      </c>
      <c r="V6" s="26">
        <v>984.75257044935711</v>
      </c>
      <c r="W6" s="26">
        <v>910.84195265324684</v>
      </c>
      <c r="X6" s="26">
        <v>679.34700953791457</v>
      </c>
      <c r="Y6" s="26">
        <v>688.35329631909497</v>
      </c>
      <c r="Z6" s="26">
        <v>626.24815247652577</v>
      </c>
      <c r="AA6" s="26">
        <v>661.34528849297567</v>
      </c>
      <c r="AB6" s="26">
        <v>817.4520061233477</v>
      </c>
      <c r="AC6" s="26">
        <v>888.43062373475573</v>
      </c>
      <c r="AD6" s="26">
        <v>850.12027492753634</v>
      </c>
      <c r="AE6" s="26">
        <v>1030.0197536155201</v>
      </c>
    </row>
    <row r="7" spans="2:31" x14ac:dyDescent="0.25">
      <c r="B7" s="25" t="s">
        <v>3</v>
      </c>
      <c r="C7" s="26">
        <v>127.07676548432481</v>
      </c>
      <c r="D7" s="26">
        <v>127.07676548432481</v>
      </c>
      <c r="E7" s="26">
        <v>127.07676548432481</v>
      </c>
      <c r="F7" s="26">
        <v>127.07676548432481</v>
      </c>
      <c r="G7" s="26">
        <v>127.07676548432478</v>
      </c>
      <c r="H7" s="26">
        <v>127.07676548432481</v>
      </c>
      <c r="I7" s="26">
        <v>127.07676548432481</v>
      </c>
      <c r="J7" s="26">
        <v>127.07676548432481</v>
      </c>
      <c r="K7" s="26">
        <v>127.07676548432481</v>
      </c>
      <c r="L7" s="26">
        <v>127.07676548432481</v>
      </c>
      <c r="M7" s="26">
        <v>127.07676548432481</v>
      </c>
      <c r="N7" s="26">
        <v>127.07676548432481</v>
      </c>
      <c r="O7" s="26">
        <v>127.07676548432481</v>
      </c>
      <c r="P7" s="26">
        <v>127.07676548432481</v>
      </c>
      <c r="Q7" s="26">
        <v>127.07676548432481</v>
      </c>
      <c r="R7" s="26">
        <v>119.65934932662054</v>
      </c>
      <c r="S7" s="26">
        <v>121.30116278833967</v>
      </c>
      <c r="T7" s="26">
        <v>135.82154165173577</v>
      </c>
      <c r="U7" s="26">
        <v>157.44704237073691</v>
      </c>
      <c r="V7" s="26">
        <v>120.09792304909564</v>
      </c>
      <c r="W7" s="26">
        <v>117.1180641196778</v>
      </c>
      <c r="X7" s="26">
        <v>118.09227508406727</v>
      </c>
      <c r="Y7" s="26">
        <v>80.886290930232548</v>
      </c>
      <c r="Z7" s="26">
        <v>59.592751578947379</v>
      </c>
      <c r="AA7" s="26">
        <v>3.3936000000000002</v>
      </c>
      <c r="AB7" s="26">
        <v>133.21104500000001</v>
      </c>
      <c r="AC7" s="26" t="s">
        <v>50</v>
      </c>
      <c r="AD7" s="26" t="s">
        <v>50</v>
      </c>
      <c r="AE7" s="26" t="s">
        <v>50</v>
      </c>
    </row>
    <row r="8" spans="2:31" x14ac:dyDescent="0.25">
      <c r="B8" s="25" t="s">
        <v>4</v>
      </c>
      <c r="C8" s="26">
        <v>113.43281652274938</v>
      </c>
      <c r="D8" s="26">
        <v>113.43281652274938</v>
      </c>
      <c r="E8" s="26">
        <v>113.43281652274939</v>
      </c>
      <c r="F8" s="26">
        <v>113.43281652274939</v>
      </c>
      <c r="G8" s="26">
        <v>113.43281652274938</v>
      </c>
      <c r="H8" s="26">
        <v>113.43281652274936</v>
      </c>
      <c r="I8" s="26">
        <v>113.43281652274938</v>
      </c>
      <c r="J8" s="26">
        <v>113.43281652274939</v>
      </c>
      <c r="K8" s="26">
        <v>113.43281652274939</v>
      </c>
      <c r="L8" s="26">
        <v>113.43281652274936</v>
      </c>
      <c r="M8" s="26">
        <v>113.43281652274938</v>
      </c>
      <c r="N8" s="26">
        <v>113.43281652274938</v>
      </c>
      <c r="O8" s="26">
        <v>113.43281652274939</v>
      </c>
      <c r="P8" s="26">
        <v>113.43281652274938</v>
      </c>
      <c r="Q8" s="26">
        <v>113.43281652274938</v>
      </c>
      <c r="R8" s="26">
        <v>118.75534432717679</v>
      </c>
      <c r="S8" s="26">
        <v>117.08866063576158</v>
      </c>
      <c r="T8" s="26">
        <v>118.52108704041726</v>
      </c>
      <c r="U8" s="26">
        <v>107.86174800521516</v>
      </c>
      <c r="V8" s="26">
        <v>107.96985743869215</v>
      </c>
      <c r="W8" s="26">
        <v>108.77841259370312</v>
      </c>
      <c r="X8" s="26">
        <v>115.05460561827957</v>
      </c>
      <c r="Y8" s="26">
        <v>42.264242105263158</v>
      </c>
      <c r="Z8" s="26">
        <v>44.555373333333335</v>
      </c>
      <c r="AA8" s="26">
        <v>38.784599999999998</v>
      </c>
      <c r="AB8" s="26">
        <v>20.690925</v>
      </c>
      <c r="AC8" s="26">
        <v>4.5564666666666662</v>
      </c>
      <c r="AD8" s="26">
        <v>20.759</v>
      </c>
      <c r="AE8" s="26">
        <v>47.271078571428582</v>
      </c>
    </row>
    <row r="9" spans="2:31" x14ac:dyDescent="0.25">
      <c r="B9" s="25" t="s">
        <v>5</v>
      </c>
      <c r="C9" s="26">
        <v>111.46838231452629</v>
      </c>
      <c r="D9" s="26">
        <v>111.46838231452629</v>
      </c>
      <c r="E9" s="26">
        <v>111.46838231452629</v>
      </c>
      <c r="F9" s="26">
        <v>111.46838231452628</v>
      </c>
      <c r="G9" s="26">
        <v>111.46838231452628</v>
      </c>
      <c r="H9" s="26">
        <v>111.46838231452628</v>
      </c>
      <c r="I9" s="26">
        <v>111.46838231452629</v>
      </c>
      <c r="J9" s="26">
        <v>111.46838231452628</v>
      </c>
      <c r="K9" s="26">
        <v>111.46838231452629</v>
      </c>
      <c r="L9" s="26">
        <v>111.46838231452629</v>
      </c>
      <c r="M9" s="26">
        <v>111.46838231452628</v>
      </c>
      <c r="N9" s="26">
        <v>111.46838231452631</v>
      </c>
      <c r="O9" s="26">
        <v>111.46838231452629</v>
      </c>
      <c r="P9" s="26">
        <v>111.46838231452631</v>
      </c>
      <c r="Q9" s="26">
        <v>111.46838231452628</v>
      </c>
      <c r="R9" s="26">
        <v>122.47594939577043</v>
      </c>
      <c r="S9" s="26">
        <v>114.1733881344307</v>
      </c>
      <c r="T9" s="26">
        <v>114.99848857526879</v>
      </c>
      <c r="U9" s="26">
        <v>107.39278186077644</v>
      </c>
      <c r="V9" s="26">
        <v>106.97749218579234</v>
      </c>
      <c r="W9" s="26">
        <v>107.70546633333333</v>
      </c>
      <c r="X9" s="26">
        <v>106.55510971631209</v>
      </c>
      <c r="Y9" s="26">
        <v>85.494908413793112</v>
      </c>
      <c r="Z9" s="26">
        <v>85.780966945606707</v>
      </c>
      <c r="AA9" s="26">
        <v>85.025171173469388</v>
      </c>
      <c r="AB9" s="26">
        <v>106.41628287292818</v>
      </c>
      <c r="AC9" s="26">
        <v>109.26586052631578</v>
      </c>
      <c r="AD9" s="26">
        <v>121.08641754482755</v>
      </c>
      <c r="AE9" s="26">
        <v>148.64148137254901</v>
      </c>
    </row>
    <row r="10" spans="2:31" x14ac:dyDescent="0.25">
      <c r="B10" s="25" t="s">
        <v>6</v>
      </c>
      <c r="C10" s="26">
        <v>182.09956282734672</v>
      </c>
      <c r="D10" s="26">
        <v>182.09956282734672</v>
      </c>
      <c r="E10" s="26">
        <v>182.09956282734672</v>
      </c>
      <c r="F10" s="26">
        <v>182.09956282734672</v>
      </c>
      <c r="G10" s="26">
        <v>182.09956282734672</v>
      </c>
      <c r="H10" s="26">
        <v>182.09956282734674</v>
      </c>
      <c r="I10" s="26">
        <v>182.09956282734672</v>
      </c>
      <c r="J10" s="26">
        <v>182.09956282734674</v>
      </c>
      <c r="K10" s="26">
        <v>182.09956282734672</v>
      </c>
      <c r="L10" s="26">
        <v>182.09956282734672</v>
      </c>
      <c r="M10" s="26">
        <v>182.09956282734672</v>
      </c>
      <c r="N10" s="26">
        <v>182.09956282734672</v>
      </c>
      <c r="O10" s="26">
        <v>182.09956282734674</v>
      </c>
      <c r="P10" s="26">
        <v>182.09956282734672</v>
      </c>
      <c r="Q10" s="26">
        <v>182.09956282734672</v>
      </c>
      <c r="R10" s="26">
        <v>168.64660879759518</v>
      </c>
      <c r="S10" s="26">
        <v>199.61650256410252</v>
      </c>
      <c r="T10" s="26">
        <v>201.35263660984847</v>
      </c>
      <c r="U10" s="26">
        <v>178.78150795348839</v>
      </c>
      <c r="V10" s="26">
        <v>171.05416512658221</v>
      </c>
      <c r="W10" s="26">
        <v>176.15232286746991</v>
      </c>
      <c r="X10" s="26">
        <v>179.09319587234043</v>
      </c>
      <c r="Y10" s="26">
        <v>246.73206339285716</v>
      </c>
      <c r="Z10" s="26">
        <v>279.36548260869569</v>
      </c>
      <c r="AA10" s="26">
        <v>344.21470979166656</v>
      </c>
      <c r="AB10" s="26">
        <v>313.86842050000001</v>
      </c>
      <c r="AC10" s="26">
        <v>307.0512081249999</v>
      </c>
      <c r="AD10" s="26">
        <v>374.79878609756094</v>
      </c>
      <c r="AE10" s="26">
        <v>294.72479428571432</v>
      </c>
    </row>
    <row r="11" spans="2:31" x14ac:dyDescent="0.25">
      <c r="B11" s="25" t="s">
        <v>7</v>
      </c>
      <c r="C11" s="26">
        <v>350.38021512916669</v>
      </c>
      <c r="D11" s="26">
        <v>350.38021512916669</v>
      </c>
      <c r="E11" s="26">
        <v>350.38021512916674</v>
      </c>
      <c r="F11" s="26">
        <v>350.38021512916669</v>
      </c>
      <c r="G11" s="26">
        <v>350.38021512916674</v>
      </c>
      <c r="H11" s="26">
        <v>350.38021512916669</v>
      </c>
      <c r="I11" s="26">
        <v>350.38021512916669</v>
      </c>
      <c r="J11" s="26">
        <v>350.38021512916669</v>
      </c>
      <c r="K11" s="26">
        <v>350.38021512916669</v>
      </c>
      <c r="L11" s="26">
        <v>350.38021512916669</v>
      </c>
      <c r="M11" s="26">
        <v>350.38021512916663</v>
      </c>
      <c r="N11" s="26">
        <v>350.38021512916669</v>
      </c>
      <c r="O11" s="26">
        <v>350.38021512916669</v>
      </c>
      <c r="P11" s="26">
        <v>350.38021512916674</v>
      </c>
      <c r="Q11" s="26">
        <v>350.38021512916674</v>
      </c>
      <c r="R11" s="26">
        <v>144.37824936257707</v>
      </c>
      <c r="S11" s="26">
        <v>138.03855472936399</v>
      </c>
      <c r="T11" s="26">
        <v>138.06460128726283</v>
      </c>
      <c r="U11" s="26">
        <v>329.79744350864542</v>
      </c>
      <c r="V11" s="26">
        <v>630.95715610871434</v>
      </c>
      <c r="W11" s="26">
        <v>635.3498210873787</v>
      </c>
      <c r="X11" s="26">
        <v>436.07567982022482</v>
      </c>
      <c r="Y11" s="26">
        <v>130.26184651773983</v>
      </c>
      <c r="Z11" s="26">
        <v>126.8176634178905</v>
      </c>
      <c r="AA11" s="26">
        <v>133.09968002645502</v>
      </c>
      <c r="AB11" s="26">
        <v>136.7571687898936</v>
      </c>
      <c r="AC11" s="26">
        <v>144.13164439688711</v>
      </c>
      <c r="AD11" s="26">
        <v>138.39848703608249</v>
      </c>
      <c r="AE11" s="26">
        <v>152.53820501285347</v>
      </c>
    </row>
    <row r="12" spans="2:31" x14ac:dyDescent="0.25">
      <c r="B12" s="25" t="s">
        <v>8</v>
      </c>
      <c r="C12" s="26">
        <v>92.720245643870712</v>
      </c>
      <c r="D12" s="26">
        <v>92.720245643870726</v>
      </c>
      <c r="E12" s="26">
        <v>92.720245643870697</v>
      </c>
      <c r="F12" s="26">
        <v>92.720245643870712</v>
      </c>
      <c r="G12" s="26">
        <v>92.720245643870712</v>
      </c>
      <c r="H12" s="26">
        <v>92.720245643870712</v>
      </c>
      <c r="I12" s="26">
        <v>92.720245643870712</v>
      </c>
      <c r="J12" s="26">
        <v>92.720245643870712</v>
      </c>
      <c r="K12" s="26">
        <v>92.720245643870712</v>
      </c>
      <c r="L12" s="26">
        <v>92.720245643870712</v>
      </c>
      <c r="M12" s="26">
        <v>92.720245643870712</v>
      </c>
      <c r="N12" s="26">
        <v>92.720245643870726</v>
      </c>
      <c r="O12" s="26">
        <v>92.720245643870697</v>
      </c>
      <c r="P12" s="26">
        <v>92.720245643870712</v>
      </c>
      <c r="Q12" s="26">
        <v>92.720245643870726</v>
      </c>
      <c r="R12" s="26">
        <v>55.236003644859807</v>
      </c>
      <c r="S12" s="26">
        <v>46.684672901960788</v>
      </c>
      <c r="T12" s="26">
        <v>134.28110699115041</v>
      </c>
      <c r="U12" s="26">
        <v>167.57810597337766</v>
      </c>
      <c r="V12" s="26">
        <v>57.292993145161276</v>
      </c>
      <c r="W12" s="26">
        <v>91.745526169064775</v>
      </c>
      <c r="X12" s="26">
        <v>96.223310681520289</v>
      </c>
      <c r="Y12" s="26">
        <v>71.4695492063492</v>
      </c>
      <c r="Z12" s="26">
        <v>70.46579342857143</v>
      </c>
      <c r="AA12" s="26">
        <v>40.966407027027024</v>
      </c>
      <c r="AB12" s="26">
        <v>43.754673157894736</v>
      </c>
      <c r="AC12" s="26">
        <v>51.835577631578957</v>
      </c>
      <c r="AD12" s="26">
        <v>59.94861090909091</v>
      </c>
      <c r="AE12" s="26">
        <v>55.194336499999999</v>
      </c>
    </row>
    <row r="13" spans="2:31" x14ac:dyDescent="0.25">
      <c r="B13" s="25" t="s">
        <v>9</v>
      </c>
      <c r="C13" s="26">
        <v>63.787543869980865</v>
      </c>
      <c r="D13" s="26">
        <v>63.787543869980865</v>
      </c>
      <c r="E13" s="26">
        <v>63.787543869980865</v>
      </c>
      <c r="F13" s="26">
        <v>63.787543869980865</v>
      </c>
      <c r="G13" s="26">
        <v>63.787543869980865</v>
      </c>
      <c r="H13" s="26">
        <v>63.787543869980865</v>
      </c>
      <c r="I13" s="26">
        <v>63.787543869980865</v>
      </c>
      <c r="J13" s="26">
        <v>63.787543869980865</v>
      </c>
      <c r="K13" s="26">
        <v>63.787543869980865</v>
      </c>
      <c r="L13" s="26">
        <v>63.787543869980851</v>
      </c>
      <c r="M13" s="26">
        <v>63.787543869980865</v>
      </c>
      <c r="N13" s="26">
        <v>63.787543869980865</v>
      </c>
      <c r="O13" s="26">
        <v>63.787543869980865</v>
      </c>
      <c r="P13" s="26">
        <v>63.787543869980851</v>
      </c>
      <c r="Q13" s="26">
        <v>63.787543869980865</v>
      </c>
      <c r="R13" s="26">
        <v>46.713865674518267</v>
      </c>
      <c r="S13" s="26">
        <v>60.004421837160784</v>
      </c>
      <c r="T13" s="26">
        <v>74.6305128463476</v>
      </c>
      <c r="U13" s="26">
        <v>76.37462646039603</v>
      </c>
      <c r="V13" s="26">
        <v>59.152471375838971</v>
      </c>
      <c r="W13" s="26">
        <v>65.688774500000008</v>
      </c>
      <c r="X13" s="26">
        <v>63.948134395604384</v>
      </c>
      <c r="Y13" s="26">
        <v>24.562236887755105</v>
      </c>
      <c r="Z13" s="26">
        <v>24.705340685714297</v>
      </c>
      <c r="AA13" s="26">
        <v>29.936489175257744</v>
      </c>
      <c r="AB13" s="26">
        <v>13.398620754716982</v>
      </c>
      <c r="AC13" s="26">
        <v>21.023330370370381</v>
      </c>
      <c r="AD13" s="26">
        <v>17.778454047619046</v>
      </c>
      <c r="AE13" s="26">
        <v>21.566042023809523</v>
      </c>
    </row>
    <row r="14" spans="2:31" x14ac:dyDescent="0.25">
      <c r="B14" s="27" t="s">
        <v>14</v>
      </c>
      <c r="C14" s="28">
        <v>434.22723172536638</v>
      </c>
      <c r="D14" s="28">
        <v>434.23895829538947</v>
      </c>
      <c r="E14" s="28">
        <v>434.18762844248613</v>
      </c>
      <c r="F14" s="28">
        <v>434.19738185487836</v>
      </c>
      <c r="G14" s="28">
        <v>434.20072925156273</v>
      </c>
      <c r="H14" s="28">
        <v>434.21236676673158</v>
      </c>
      <c r="I14" s="28">
        <v>434.16097672988343</v>
      </c>
      <c r="J14" s="28">
        <v>434.19297237142371</v>
      </c>
      <c r="K14" s="28">
        <v>434.21682820291562</v>
      </c>
      <c r="L14" s="28">
        <v>434.21350230998831</v>
      </c>
      <c r="M14" s="28">
        <v>434.21657021059838</v>
      </c>
      <c r="N14" s="28">
        <v>434.22408850428104</v>
      </c>
      <c r="O14" s="28">
        <v>434.20750835404783</v>
      </c>
      <c r="P14" s="28">
        <v>434.20796267548661</v>
      </c>
      <c r="Q14" s="28">
        <v>413.46881918200256</v>
      </c>
      <c r="R14" s="28">
        <v>426.07903496282074</v>
      </c>
      <c r="S14" s="28">
        <v>497.059989230464</v>
      </c>
      <c r="T14" s="28">
        <v>443.68347490748124</v>
      </c>
      <c r="U14" s="28">
        <v>449.92006741998154</v>
      </c>
      <c r="V14" s="28">
        <v>455.68990013644446</v>
      </c>
      <c r="W14" s="28">
        <v>415.94633651820436</v>
      </c>
      <c r="X14" s="28">
        <v>315.16107864918678</v>
      </c>
      <c r="Y14" s="28">
        <v>282.87358476761864</v>
      </c>
      <c r="Z14" s="28">
        <v>239.51629678051668</v>
      </c>
      <c r="AA14" s="28">
        <v>256.28639596593752</v>
      </c>
      <c r="AB14" s="28">
        <v>273.54281814902617</v>
      </c>
      <c r="AC14" s="28">
        <v>294.47903902162886</v>
      </c>
      <c r="AD14" s="28">
        <v>258.00016936804633</v>
      </c>
      <c r="AE14" s="28">
        <v>302.22177582458517</v>
      </c>
    </row>
    <row r="15" spans="2:31" x14ac:dyDescent="0.25">
      <c r="B15" s="22"/>
    </row>
    <row r="16" spans="2:31" x14ac:dyDescent="0.25">
      <c r="B16" s="22"/>
    </row>
    <row r="17" spans="2:2" x14ac:dyDescent="0.25">
      <c r="B17" s="2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B1:AE29"/>
  <sheetViews>
    <sheetView zoomScale="75" zoomScaleNormal="75" workbookViewId="0">
      <selection activeCell="T243" sqref="T243"/>
    </sheetView>
  </sheetViews>
  <sheetFormatPr defaultRowHeight="15" x14ac:dyDescent="0.2"/>
  <cols>
    <col min="1" max="1" width="5" style="29" customWidth="1"/>
    <col min="2" max="2" width="28.5703125" style="29" customWidth="1"/>
    <col min="3" max="31" width="9.85546875" style="29" customWidth="1"/>
    <col min="32" max="16384" width="9.140625" style="29"/>
  </cols>
  <sheetData>
    <row r="1" spans="2:31" x14ac:dyDescent="0.2">
      <c r="B1" s="20" t="s">
        <v>49</v>
      </c>
    </row>
    <row r="2" spans="2:31" x14ac:dyDescent="0.2">
      <c r="B2" s="30"/>
    </row>
    <row r="3" spans="2:31" x14ac:dyDescent="0.2">
      <c r="B3" s="23" t="s">
        <v>15</v>
      </c>
      <c r="C3" s="24">
        <v>1990</v>
      </c>
      <c r="D3" s="24">
        <v>1991</v>
      </c>
      <c r="E3" s="24">
        <v>1992</v>
      </c>
      <c r="F3" s="24">
        <v>1993</v>
      </c>
      <c r="G3" s="24">
        <v>1994</v>
      </c>
      <c r="H3" s="24">
        <v>1995</v>
      </c>
      <c r="I3" s="24">
        <v>1996</v>
      </c>
      <c r="J3" s="24">
        <v>1997</v>
      </c>
      <c r="K3" s="24">
        <v>1998</v>
      </c>
      <c r="L3" s="24">
        <v>1999</v>
      </c>
      <c r="M3" s="24">
        <v>2000</v>
      </c>
      <c r="N3" s="24">
        <v>2001</v>
      </c>
      <c r="O3" s="24">
        <v>2002</v>
      </c>
      <c r="P3" s="24">
        <v>2003</v>
      </c>
      <c r="Q3" s="24">
        <v>2004</v>
      </c>
      <c r="R3" s="24">
        <v>2005</v>
      </c>
      <c r="S3" s="24">
        <v>2006</v>
      </c>
      <c r="T3" s="24">
        <v>2007</v>
      </c>
      <c r="U3" s="24">
        <v>2008</v>
      </c>
      <c r="V3" s="24">
        <v>2009</v>
      </c>
      <c r="W3" s="24">
        <v>2010</v>
      </c>
      <c r="X3" s="24">
        <v>2011</v>
      </c>
      <c r="Y3" s="24">
        <v>2012</v>
      </c>
      <c r="Z3" s="24">
        <v>2013</v>
      </c>
      <c r="AA3" s="24">
        <v>2014</v>
      </c>
      <c r="AB3" s="24">
        <v>2015</v>
      </c>
      <c r="AC3" s="24">
        <v>2016</v>
      </c>
      <c r="AD3" s="24">
        <v>2017</v>
      </c>
      <c r="AE3" s="24">
        <v>2018</v>
      </c>
    </row>
    <row r="4" spans="2:31" x14ac:dyDescent="0.2">
      <c r="B4" s="25" t="s">
        <v>0</v>
      </c>
      <c r="C4" s="26">
        <v>720.45637680068569</v>
      </c>
      <c r="D4" s="26">
        <v>720.4563768006858</v>
      </c>
      <c r="E4" s="26">
        <v>720.4563768006858</v>
      </c>
      <c r="F4" s="26">
        <v>720.4563768006858</v>
      </c>
      <c r="G4" s="26">
        <v>720.4563768006858</v>
      </c>
      <c r="H4" s="26">
        <v>720.4563768006858</v>
      </c>
      <c r="I4" s="26">
        <v>720.4563768006858</v>
      </c>
      <c r="J4" s="26">
        <v>720.45637680068569</v>
      </c>
      <c r="K4" s="26">
        <v>720.45637680068569</v>
      </c>
      <c r="L4" s="26">
        <v>720.4563768006858</v>
      </c>
      <c r="M4" s="26">
        <v>720.45637680068569</v>
      </c>
      <c r="N4" s="26">
        <v>720.45637680068569</v>
      </c>
      <c r="O4" s="26">
        <v>720.45637680068569</v>
      </c>
      <c r="P4" s="26">
        <v>720.45637680068569</v>
      </c>
      <c r="Q4" s="26">
        <v>720.45637680068569</v>
      </c>
      <c r="R4" s="26">
        <v>623.3494862970922</v>
      </c>
      <c r="S4" s="26">
        <v>788.66585135530374</v>
      </c>
      <c r="T4" s="26">
        <v>721.02108911701202</v>
      </c>
      <c r="U4" s="26">
        <v>770.01269906270909</v>
      </c>
      <c r="V4" s="26">
        <v>777.96595536254654</v>
      </c>
      <c r="W4" s="26">
        <v>717.5576955058134</v>
      </c>
      <c r="X4" s="26">
        <v>644.62186090432328</v>
      </c>
      <c r="Y4" s="26">
        <v>628.38583841527804</v>
      </c>
      <c r="Z4" s="26">
        <v>612.38103718379659</v>
      </c>
      <c r="AA4" s="26">
        <v>620.05534879829111</v>
      </c>
      <c r="AB4" s="26">
        <v>686.55552734570313</v>
      </c>
      <c r="AC4" s="26">
        <v>692.03992340883417</v>
      </c>
      <c r="AD4" s="26">
        <v>690.71274899468096</v>
      </c>
      <c r="AE4" s="26">
        <v>739.39405577109608</v>
      </c>
    </row>
    <row r="5" spans="2:31" x14ac:dyDescent="0.2">
      <c r="B5" s="25" t="s">
        <v>1</v>
      </c>
      <c r="C5" s="26">
        <v>683.71031768112618</v>
      </c>
      <c r="D5" s="26">
        <v>683.71031768112607</v>
      </c>
      <c r="E5" s="26">
        <v>683.71031768112607</v>
      </c>
      <c r="F5" s="26">
        <v>683.71031768112618</v>
      </c>
      <c r="G5" s="26">
        <v>683.71031768112607</v>
      </c>
      <c r="H5" s="26">
        <v>683.71031768112618</v>
      </c>
      <c r="I5" s="26">
        <v>683.71031768112607</v>
      </c>
      <c r="J5" s="26">
        <v>683.71031768112618</v>
      </c>
      <c r="K5" s="26">
        <v>683.71031768112618</v>
      </c>
      <c r="L5" s="26">
        <v>683.71031768112618</v>
      </c>
      <c r="M5" s="26">
        <v>683.71031768112607</v>
      </c>
      <c r="N5" s="26">
        <v>683.71031768112607</v>
      </c>
      <c r="O5" s="26">
        <v>683.71031768112607</v>
      </c>
      <c r="P5" s="26">
        <v>683.71031768112618</v>
      </c>
      <c r="Q5" s="26">
        <v>683.71031768112607</v>
      </c>
      <c r="R5" s="26">
        <v>529.46032379926703</v>
      </c>
      <c r="S5" s="26">
        <v>739.64085906451271</v>
      </c>
      <c r="T5" s="26">
        <v>701.46463650650833</v>
      </c>
      <c r="U5" s="26">
        <v>715.40708007318324</v>
      </c>
      <c r="V5" s="26">
        <v>741.63138609550344</v>
      </c>
      <c r="W5" s="26">
        <v>768.8067153059236</v>
      </c>
      <c r="X5" s="26">
        <v>589.56122292298562</v>
      </c>
      <c r="Y5" s="26">
        <v>198.96014124892895</v>
      </c>
      <c r="Z5" s="26">
        <v>200.79388211429341</v>
      </c>
      <c r="AA5" s="26">
        <v>157.2965279826023</v>
      </c>
      <c r="AB5" s="26">
        <v>152.88758725620579</v>
      </c>
      <c r="AC5" s="26">
        <v>161.2386145631541</v>
      </c>
      <c r="AD5" s="26">
        <v>138.30745592339471</v>
      </c>
      <c r="AE5" s="26">
        <v>131.80245862282879</v>
      </c>
    </row>
    <row r="6" spans="2:31" x14ac:dyDescent="0.2">
      <c r="B6" s="25" t="s">
        <v>2</v>
      </c>
      <c r="C6" s="26">
        <v>1567.1753465738304</v>
      </c>
      <c r="D6" s="26">
        <v>1567.1753465738304</v>
      </c>
      <c r="E6" s="26">
        <v>1567.1753465738307</v>
      </c>
      <c r="F6" s="26">
        <v>1567.1753465738304</v>
      </c>
      <c r="G6" s="26">
        <v>1567.1753465738307</v>
      </c>
      <c r="H6" s="26">
        <v>1567.1753465738304</v>
      </c>
      <c r="I6" s="26">
        <v>1567.1753465738307</v>
      </c>
      <c r="J6" s="26">
        <v>1567.1753465738307</v>
      </c>
      <c r="K6" s="26">
        <v>1567.1753465738307</v>
      </c>
      <c r="L6" s="26">
        <v>1567.1753465738304</v>
      </c>
      <c r="M6" s="26">
        <v>1567.1753465738304</v>
      </c>
      <c r="N6" s="26">
        <v>1567.1753465738307</v>
      </c>
      <c r="O6" s="26">
        <v>1567.1753465738304</v>
      </c>
      <c r="P6" s="26">
        <v>1567.1753465738304</v>
      </c>
      <c r="Q6" s="26">
        <v>1567.1753465738304</v>
      </c>
      <c r="R6" s="26">
        <v>2124.5713338443311</v>
      </c>
      <c r="S6" s="26">
        <v>1735.794417830811</v>
      </c>
      <c r="T6" s="26">
        <v>1424.6361416123257</v>
      </c>
      <c r="U6" s="26">
        <v>1545.9411192013526</v>
      </c>
      <c r="V6" s="26">
        <v>1480.1380109631234</v>
      </c>
      <c r="W6" s="26">
        <v>1444.9047654226902</v>
      </c>
      <c r="X6" s="26">
        <v>1214.2416371421798</v>
      </c>
      <c r="Y6" s="26">
        <v>1186.1529242173362</v>
      </c>
      <c r="Z6" s="26">
        <v>1197.9931239906107</v>
      </c>
      <c r="AA6" s="26">
        <v>1335.1259316717751</v>
      </c>
      <c r="AB6" s="26">
        <v>1624.7285329016158</v>
      </c>
      <c r="AC6" s="26">
        <v>1868.8482336158531</v>
      </c>
      <c r="AD6" s="26">
        <v>2015.5075224144935</v>
      </c>
      <c r="AE6" s="26">
        <v>2018.6731111111117</v>
      </c>
    </row>
    <row r="7" spans="2:31" x14ac:dyDescent="0.2">
      <c r="B7" s="25" t="s">
        <v>3</v>
      </c>
      <c r="C7" s="26">
        <v>284.96191613374907</v>
      </c>
      <c r="D7" s="26">
        <v>284.96191613374907</v>
      </c>
      <c r="E7" s="26">
        <v>284.96191613374913</v>
      </c>
      <c r="F7" s="26">
        <v>284.96191613374907</v>
      </c>
      <c r="G7" s="26">
        <v>284.96191613374907</v>
      </c>
      <c r="H7" s="26">
        <v>284.96191613374907</v>
      </c>
      <c r="I7" s="26">
        <v>284.96191613374907</v>
      </c>
      <c r="J7" s="26">
        <v>284.96191613374907</v>
      </c>
      <c r="K7" s="26">
        <v>284.96191613374907</v>
      </c>
      <c r="L7" s="26">
        <v>284.96191613374907</v>
      </c>
      <c r="M7" s="26">
        <v>284.96191613374913</v>
      </c>
      <c r="N7" s="26">
        <v>284.96191613374907</v>
      </c>
      <c r="O7" s="26">
        <v>284.96191613374907</v>
      </c>
      <c r="P7" s="26">
        <v>284.96191613374907</v>
      </c>
      <c r="Q7" s="26">
        <v>284.96191613374907</v>
      </c>
      <c r="R7" s="26">
        <v>292.75193862133415</v>
      </c>
      <c r="S7" s="26">
        <v>287.0967534740177</v>
      </c>
      <c r="T7" s="26">
        <v>280.03803338353868</v>
      </c>
      <c r="U7" s="26">
        <v>342.66445265456548</v>
      </c>
      <c r="V7" s="26">
        <v>281.55904240826874</v>
      </c>
      <c r="W7" s="26">
        <v>267.15546764672035</v>
      </c>
      <c r="X7" s="26">
        <v>243.46772474779823</v>
      </c>
      <c r="Y7" s="26">
        <v>165.97842418604654</v>
      </c>
      <c r="Z7" s="26">
        <v>118.72914557894734</v>
      </c>
      <c r="AA7" s="26">
        <v>20.011654</v>
      </c>
      <c r="AB7" s="26">
        <v>228.61635000000004</v>
      </c>
      <c r="AC7" s="26" t="s">
        <v>50</v>
      </c>
      <c r="AD7" s="26" t="s">
        <v>50</v>
      </c>
      <c r="AE7" s="26" t="s">
        <v>50</v>
      </c>
    </row>
    <row r="8" spans="2:31" x14ac:dyDescent="0.2">
      <c r="B8" s="25" t="s">
        <v>4</v>
      </c>
      <c r="C8" s="26">
        <v>245.99056509141528</v>
      </c>
      <c r="D8" s="26">
        <v>245.99056509141528</v>
      </c>
      <c r="E8" s="26">
        <v>245.99056509141528</v>
      </c>
      <c r="F8" s="26">
        <v>245.99056509141528</v>
      </c>
      <c r="G8" s="26">
        <v>245.99056509141528</v>
      </c>
      <c r="H8" s="26">
        <v>245.99056509141528</v>
      </c>
      <c r="I8" s="26">
        <v>245.99056509141528</v>
      </c>
      <c r="J8" s="26">
        <v>245.99056509141531</v>
      </c>
      <c r="K8" s="26">
        <v>245.99056509141528</v>
      </c>
      <c r="L8" s="26">
        <v>245.99056509141522</v>
      </c>
      <c r="M8" s="26">
        <v>245.99056509141528</v>
      </c>
      <c r="N8" s="26">
        <v>245.99056509141525</v>
      </c>
      <c r="O8" s="26">
        <v>245.99056509141528</v>
      </c>
      <c r="P8" s="26">
        <v>245.99056509141528</v>
      </c>
      <c r="Q8" s="26">
        <v>245.99056509141531</v>
      </c>
      <c r="R8" s="26">
        <v>290.41589416094985</v>
      </c>
      <c r="S8" s="26">
        <v>264.94639727324505</v>
      </c>
      <c r="T8" s="26">
        <v>236.40984313559318</v>
      </c>
      <c r="U8" s="26">
        <v>241.73693537288139</v>
      </c>
      <c r="V8" s="26">
        <v>237.92185219754768</v>
      </c>
      <c r="W8" s="26">
        <v>221.40334499700154</v>
      </c>
      <c r="X8" s="26">
        <v>229.09968850268814</v>
      </c>
      <c r="Y8" s="26">
        <v>228.58362768421054</v>
      </c>
      <c r="Z8" s="26">
        <v>237.98286733333336</v>
      </c>
      <c r="AA8" s="26">
        <v>191.04962411111111</v>
      </c>
      <c r="AB8" s="26">
        <v>125.2436492125</v>
      </c>
      <c r="AC8" s="26">
        <v>25.110553333333332</v>
      </c>
      <c r="AD8" s="26">
        <v>139.10244</v>
      </c>
      <c r="AE8" s="26">
        <v>101.13540814285714</v>
      </c>
    </row>
    <row r="9" spans="2:31" x14ac:dyDescent="0.2">
      <c r="B9" s="25" t="s">
        <v>5</v>
      </c>
      <c r="C9" s="26">
        <v>301.8877045485745</v>
      </c>
      <c r="D9" s="26">
        <v>301.88770454857445</v>
      </c>
      <c r="E9" s="26">
        <v>301.8877045485745</v>
      </c>
      <c r="F9" s="26">
        <v>301.8877045485745</v>
      </c>
      <c r="G9" s="26">
        <v>301.8877045485745</v>
      </c>
      <c r="H9" s="26">
        <v>301.88770454857445</v>
      </c>
      <c r="I9" s="26">
        <v>301.88770454857456</v>
      </c>
      <c r="J9" s="26">
        <v>301.8877045485745</v>
      </c>
      <c r="K9" s="26">
        <v>301.88770454857456</v>
      </c>
      <c r="L9" s="26">
        <v>301.8877045485745</v>
      </c>
      <c r="M9" s="26">
        <v>301.8877045485745</v>
      </c>
      <c r="N9" s="26">
        <v>301.88770454857456</v>
      </c>
      <c r="O9" s="26">
        <v>301.8877045485745</v>
      </c>
      <c r="P9" s="26">
        <v>301.8877045485745</v>
      </c>
      <c r="Q9" s="26">
        <v>301.8877045485745</v>
      </c>
      <c r="R9" s="26">
        <v>338.32287722054383</v>
      </c>
      <c r="S9" s="26">
        <v>310.76848650754459</v>
      </c>
      <c r="T9" s="26">
        <v>296.19604900309139</v>
      </c>
      <c r="U9" s="26">
        <v>309.82842138821951</v>
      </c>
      <c r="V9" s="26">
        <v>291.21525652595631</v>
      </c>
      <c r="W9" s="26">
        <v>284.60240054927533</v>
      </c>
      <c r="X9" s="26">
        <v>282.28044064539012</v>
      </c>
      <c r="Y9" s="26">
        <v>253.92752006620688</v>
      </c>
      <c r="Z9" s="26">
        <v>271.68996048675035</v>
      </c>
      <c r="AA9" s="26">
        <v>291.11264963775511</v>
      </c>
      <c r="AB9" s="26">
        <v>306.24744819613261</v>
      </c>
      <c r="AC9" s="26">
        <v>306.40667867174517</v>
      </c>
      <c r="AD9" s="26">
        <v>311.31523152275867</v>
      </c>
      <c r="AE9" s="26">
        <v>325.45535098039215</v>
      </c>
    </row>
    <row r="10" spans="2:31" x14ac:dyDescent="0.2">
      <c r="B10" s="25" t="s">
        <v>6</v>
      </c>
      <c r="C10" s="26">
        <v>326.49732580122838</v>
      </c>
      <c r="D10" s="26">
        <v>326.49732580122844</v>
      </c>
      <c r="E10" s="26">
        <v>326.49732580122838</v>
      </c>
      <c r="F10" s="26">
        <v>326.49732580122844</v>
      </c>
      <c r="G10" s="26">
        <v>326.49732580122838</v>
      </c>
      <c r="H10" s="26">
        <v>326.49732580122838</v>
      </c>
      <c r="I10" s="26">
        <v>326.49732580122838</v>
      </c>
      <c r="J10" s="26">
        <v>326.49732580122838</v>
      </c>
      <c r="K10" s="26">
        <v>326.49732580122838</v>
      </c>
      <c r="L10" s="26">
        <v>326.49732580122833</v>
      </c>
      <c r="M10" s="26">
        <v>326.49732580122844</v>
      </c>
      <c r="N10" s="26">
        <v>326.49732580122844</v>
      </c>
      <c r="O10" s="26">
        <v>326.49732580122844</v>
      </c>
      <c r="P10" s="26">
        <v>326.49732580122838</v>
      </c>
      <c r="Q10" s="26">
        <v>326.49732580122844</v>
      </c>
      <c r="R10" s="26">
        <v>357.71928716833673</v>
      </c>
      <c r="S10" s="26">
        <v>375.3279554023668</v>
      </c>
      <c r="T10" s="26">
        <v>328.64015983712119</v>
      </c>
      <c r="U10" s="26">
        <v>320.01713069069768</v>
      </c>
      <c r="V10" s="26">
        <v>313.29578008649781</v>
      </c>
      <c r="W10" s="26">
        <v>304.35153275421692</v>
      </c>
      <c r="X10" s="26">
        <v>286.12943466936173</v>
      </c>
      <c r="Y10" s="26">
        <v>392.4196870178572</v>
      </c>
      <c r="Z10" s="26">
        <v>432.49900695652184</v>
      </c>
      <c r="AA10" s="26">
        <v>525.64770464583307</v>
      </c>
      <c r="AB10" s="26">
        <v>477.04689174999999</v>
      </c>
      <c r="AC10" s="26">
        <v>493.82292374999986</v>
      </c>
      <c r="AD10" s="26">
        <v>598.97965999999997</v>
      </c>
      <c r="AE10" s="26">
        <v>463.71256952380946</v>
      </c>
    </row>
    <row r="11" spans="2:31" x14ac:dyDescent="0.2">
      <c r="B11" s="25" t="s">
        <v>7</v>
      </c>
      <c r="C11" s="26">
        <v>718.38178322234546</v>
      </c>
      <c r="D11" s="26">
        <v>718.38178322234546</v>
      </c>
      <c r="E11" s="26">
        <v>718.38178322234535</v>
      </c>
      <c r="F11" s="26">
        <v>718.38178322234546</v>
      </c>
      <c r="G11" s="26">
        <v>718.38178322234546</v>
      </c>
      <c r="H11" s="26">
        <v>718.38178322234546</v>
      </c>
      <c r="I11" s="26">
        <v>718.38178322234546</v>
      </c>
      <c r="J11" s="26">
        <v>718.38178322234546</v>
      </c>
      <c r="K11" s="26">
        <v>718.38178322234546</v>
      </c>
      <c r="L11" s="26">
        <v>718.38178322234546</v>
      </c>
      <c r="M11" s="26">
        <v>718.38178322234535</v>
      </c>
      <c r="N11" s="26">
        <v>718.38178322234546</v>
      </c>
      <c r="O11" s="26">
        <v>718.38178322234546</v>
      </c>
      <c r="P11" s="26">
        <v>718.38178322234546</v>
      </c>
      <c r="Q11" s="26">
        <v>718.38178322234546</v>
      </c>
      <c r="R11" s="26">
        <v>467.84714523166548</v>
      </c>
      <c r="S11" s="26">
        <v>411.23132094844391</v>
      </c>
      <c r="T11" s="26">
        <v>389.50764787601634</v>
      </c>
      <c r="U11" s="26">
        <v>721.53997476275254</v>
      </c>
      <c r="V11" s="26">
        <v>1139.4531573675581</v>
      </c>
      <c r="W11" s="26">
        <v>1089.5176637436894</v>
      </c>
      <c r="X11" s="26">
        <v>809.57557262629223</v>
      </c>
      <c r="Y11" s="26">
        <v>318.92135461235216</v>
      </c>
      <c r="Z11" s="26">
        <v>326.84788769959948</v>
      </c>
      <c r="AA11" s="26">
        <v>346.2433501164021</v>
      </c>
      <c r="AB11" s="26">
        <v>372.33305049468078</v>
      </c>
      <c r="AC11" s="26">
        <v>409.14167094552528</v>
      </c>
      <c r="AD11" s="26">
        <v>398.71051575257729</v>
      </c>
      <c r="AE11" s="26">
        <v>448.10390269922885</v>
      </c>
    </row>
    <row r="12" spans="2:31" x14ac:dyDescent="0.2">
      <c r="B12" s="25" t="s">
        <v>8</v>
      </c>
      <c r="C12" s="26">
        <v>198.9667544341757</v>
      </c>
      <c r="D12" s="26">
        <v>198.96675443417573</v>
      </c>
      <c r="E12" s="26">
        <v>198.96675443417573</v>
      </c>
      <c r="F12" s="26">
        <v>198.96675443417573</v>
      </c>
      <c r="G12" s="26">
        <v>198.96675443417573</v>
      </c>
      <c r="H12" s="26">
        <v>198.96675443417573</v>
      </c>
      <c r="I12" s="26">
        <v>198.96675443417575</v>
      </c>
      <c r="J12" s="26">
        <v>198.96675443417573</v>
      </c>
      <c r="K12" s="26">
        <v>198.96675443417573</v>
      </c>
      <c r="L12" s="26">
        <v>198.96675443417575</v>
      </c>
      <c r="M12" s="26">
        <v>198.96675443417573</v>
      </c>
      <c r="N12" s="26">
        <v>198.96675443417573</v>
      </c>
      <c r="O12" s="26">
        <v>198.96675443417573</v>
      </c>
      <c r="P12" s="26">
        <v>198.96675443417575</v>
      </c>
      <c r="Q12" s="26">
        <v>198.96675443417573</v>
      </c>
      <c r="R12" s="26">
        <v>143.03576864018689</v>
      </c>
      <c r="S12" s="26">
        <v>114.17594691764704</v>
      </c>
      <c r="T12" s="26">
        <v>247.53275606194688</v>
      </c>
      <c r="U12" s="26">
        <v>329.48330944259573</v>
      </c>
      <c r="V12" s="26">
        <v>147.62412231451611</v>
      </c>
      <c r="W12" s="26">
        <v>204.07327692446046</v>
      </c>
      <c r="X12" s="26">
        <v>206.84210073787679</v>
      </c>
      <c r="Y12" s="26">
        <v>211.99427192751321</v>
      </c>
      <c r="Z12" s="26">
        <v>265.51523507142855</v>
      </c>
      <c r="AA12" s="26">
        <v>119.21504782972973</v>
      </c>
      <c r="AB12" s="26">
        <v>263.29575852631575</v>
      </c>
      <c r="AC12" s="26">
        <v>189.55642729736843</v>
      </c>
      <c r="AD12" s="26">
        <v>154.98302070606059</v>
      </c>
      <c r="AE12" s="26">
        <v>351.96336875000003</v>
      </c>
    </row>
    <row r="13" spans="2:31" x14ac:dyDescent="0.2">
      <c r="B13" s="25" t="s">
        <v>9</v>
      </c>
      <c r="C13" s="26">
        <v>183.11729544958825</v>
      </c>
      <c r="D13" s="26">
        <v>183.11729544958828</v>
      </c>
      <c r="E13" s="26">
        <v>183.11729544958825</v>
      </c>
      <c r="F13" s="26">
        <v>183.11729544958831</v>
      </c>
      <c r="G13" s="26">
        <v>183.11729544958828</v>
      </c>
      <c r="H13" s="26">
        <v>183.11729544958825</v>
      </c>
      <c r="I13" s="26">
        <v>183.11729544958825</v>
      </c>
      <c r="J13" s="26">
        <v>183.11729544958828</v>
      </c>
      <c r="K13" s="26">
        <v>183.11729544958828</v>
      </c>
      <c r="L13" s="26">
        <v>183.11729544958825</v>
      </c>
      <c r="M13" s="26">
        <v>183.11729544958828</v>
      </c>
      <c r="N13" s="26">
        <v>183.11729544958825</v>
      </c>
      <c r="O13" s="26">
        <v>183.11729544958825</v>
      </c>
      <c r="P13" s="26">
        <v>183.11729544958825</v>
      </c>
      <c r="Q13" s="26">
        <v>183.11729544958825</v>
      </c>
      <c r="R13" s="26">
        <v>166.75546454815847</v>
      </c>
      <c r="S13" s="26">
        <v>165.62644361227564</v>
      </c>
      <c r="T13" s="26">
        <v>176.24187391944579</v>
      </c>
      <c r="U13" s="26">
        <v>190.00233910569307</v>
      </c>
      <c r="V13" s="26">
        <v>189.29176583892615</v>
      </c>
      <c r="W13" s="26">
        <v>215.5637143583333</v>
      </c>
      <c r="X13" s="26">
        <v>178.33946676428567</v>
      </c>
      <c r="Y13" s="26">
        <v>105.34658943076531</v>
      </c>
      <c r="Z13" s="26">
        <v>85.785483590285736</v>
      </c>
      <c r="AA13" s="26">
        <v>98.338282776597907</v>
      </c>
      <c r="AB13" s="26">
        <v>77.023447937169806</v>
      </c>
      <c r="AC13" s="26">
        <v>126.78436306787036</v>
      </c>
      <c r="AD13" s="26">
        <v>63.56474746785716</v>
      </c>
      <c r="AE13" s="26">
        <v>69.589843464285721</v>
      </c>
    </row>
    <row r="14" spans="2:31" x14ac:dyDescent="0.2">
      <c r="B14" s="27" t="s">
        <v>14</v>
      </c>
      <c r="C14" s="28">
        <v>698.75462280098338</v>
      </c>
      <c r="D14" s="28">
        <v>698.77532499581423</v>
      </c>
      <c r="E14" s="28">
        <v>698.69797372969424</v>
      </c>
      <c r="F14" s="28">
        <v>698.72442359780541</v>
      </c>
      <c r="G14" s="28">
        <v>698.72319086813809</v>
      </c>
      <c r="H14" s="28">
        <v>698.74636396674521</v>
      </c>
      <c r="I14" s="28">
        <v>698.6658400499299</v>
      </c>
      <c r="J14" s="28">
        <v>698.7033063945845</v>
      </c>
      <c r="K14" s="28">
        <v>698.73735747697435</v>
      </c>
      <c r="L14" s="28">
        <v>698.73979447912245</v>
      </c>
      <c r="M14" s="28">
        <v>698.74456618293675</v>
      </c>
      <c r="N14" s="28">
        <v>698.75175507821416</v>
      </c>
      <c r="O14" s="28">
        <v>698.73098542123319</v>
      </c>
      <c r="P14" s="28">
        <v>698.73393046869489</v>
      </c>
      <c r="Q14" s="28">
        <v>667.86802796035602</v>
      </c>
      <c r="R14" s="28">
        <v>726.52034913997511</v>
      </c>
      <c r="S14" s="28">
        <v>779.94846280240847</v>
      </c>
      <c r="T14" s="28">
        <v>679.99156238075454</v>
      </c>
      <c r="U14" s="28">
        <v>723.39895262606854</v>
      </c>
      <c r="V14" s="28">
        <v>729.11354992031772</v>
      </c>
      <c r="W14" s="28">
        <v>667.70205932316526</v>
      </c>
      <c r="X14" s="28">
        <v>544.33319800174786</v>
      </c>
      <c r="Y14" s="28">
        <v>515.86085781254496</v>
      </c>
      <c r="Z14" s="28">
        <v>480.34251704217417</v>
      </c>
      <c r="AA14" s="28">
        <v>517.17055061703616</v>
      </c>
      <c r="AB14" s="28">
        <v>556.73271127650639</v>
      </c>
      <c r="AC14" s="28">
        <v>599.67843603334393</v>
      </c>
      <c r="AD14" s="28">
        <v>558.16112046617729</v>
      </c>
      <c r="AE14" s="28">
        <v>593.09036142533023</v>
      </c>
    </row>
    <row r="15" spans="2:31" x14ac:dyDescent="0.2">
      <c r="B15" s="30"/>
    </row>
    <row r="16" spans="2:31" x14ac:dyDescent="0.2">
      <c r="B16" s="30"/>
      <c r="C16" s="26"/>
      <c r="D16" s="26"/>
      <c r="E16" s="26"/>
      <c r="F16" s="26"/>
      <c r="G16" s="26"/>
    </row>
    <row r="17" spans="2:28" x14ac:dyDescent="0.2">
      <c r="B17" s="30"/>
    </row>
    <row r="18" spans="2:28" x14ac:dyDescent="0.2">
      <c r="B18" s="31"/>
    </row>
    <row r="19" spans="2:28" x14ac:dyDescent="0.2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B19" s="32"/>
    </row>
    <row r="20" spans="2:28" x14ac:dyDescent="0.2">
      <c r="B20" s="31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B20" s="32"/>
    </row>
    <row r="21" spans="2:28" x14ac:dyDescent="0.2">
      <c r="B21" s="31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B21" s="32"/>
    </row>
    <row r="22" spans="2:28" x14ac:dyDescent="0.2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spans="2:28" x14ac:dyDescent="0.2">
      <c r="B23" s="31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spans="2:28" x14ac:dyDescent="0.2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spans="2:28" x14ac:dyDescent="0.2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spans="2:28" x14ac:dyDescent="0.2">
      <c r="B26" s="31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spans="2:28" x14ac:dyDescent="0.2"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spans="2:28" x14ac:dyDescent="0.2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spans="2:28" x14ac:dyDescent="0.2">
      <c r="B29" s="31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B1:AQ248"/>
  <sheetViews>
    <sheetView zoomScale="75" zoomScaleNormal="75" workbookViewId="0">
      <pane ySplit="3" topLeftCell="A4" activePane="bottomLeft" state="frozen"/>
      <selection activeCell="L37" sqref="L37"/>
      <selection pane="bottomLeft" activeCell="T243" sqref="T243"/>
    </sheetView>
  </sheetViews>
  <sheetFormatPr defaultRowHeight="15" x14ac:dyDescent="0.25"/>
  <cols>
    <col min="1" max="1" width="4.140625" style="34" customWidth="1"/>
    <col min="2" max="2" width="22.140625" style="34" hidden="1" customWidth="1"/>
    <col min="3" max="3" width="20" style="34" hidden="1" customWidth="1"/>
    <col min="4" max="4" width="19.42578125" style="34" hidden="1" customWidth="1"/>
    <col min="5" max="5" width="18.85546875" style="34" hidden="1" customWidth="1"/>
    <col min="6" max="7" width="33.5703125" style="34" hidden="1" customWidth="1"/>
    <col min="8" max="8" width="16.5703125" style="36" hidden="1" customWidth="1"/>
    <col min="9" max="9" width="55.5703125" style="36" customWidth="1"/>
    <col min="10" max="35" width="8.7109375" style="36" bestFit="1" customWidth="1"/>
    <col min="36" max="37" width="8.7109375" style="34" bestFit="1" customWidth="1"/>
    <col min="38" max="16384" width="9.140625" style="34"/>
  </cols>
  <sheetData>
    <row r="1" spans="2:43" x14ac:dyDescent="0.25">
      <c r="C1" s="35"/>
      <c r="I1" s="35" t="s">
        <v>51</v>
      </c>
    </row>
    <row r="3" spans="2:43" s="37" customFormat="1" x14ac:dyDescent="0.25">
      <c r="B3" s="38" t="s">
        <v>52</v>
      </c>
      <c r="C3" s="38"/>
      <c r="D3" s="38" t="s">
        <v>53</v>
      </c>
      <c r="E3" s="38" t="s">
        <v>54</v>
      </c>
      <c r="F3" s="38"/>
      <c r="G3" s="38" t="s">
        <v>40</v>
      </c>
      <c r="H3" s="38" t="s">
        <v>23</v>
      </c>
      <c r="I3" s="43" t="s">
        <v>39</v>
      </c>
      <c r="J3" s="44" t="s">
        <v>106</v>
      </c>
      <c r="K3" s="44" t="s">
        <v>107</v>
      </c>
      <c r="L3" s="44" t="s">
        <v>108</v>
      </c>
      <c r="M3" s="44" t="s">
        <v>109</v>
      </c>
      <c r="N3" s="44" t="s">
        <v>110</v>
      </c>
      <c r="O3" s="44" t="s">
        <v>111</v>
      </c>
      <c r="P3" s="44" t="s">
        <v>112</v>
      </c>
      <c r="Q3" s="44" t="s">
        <v>113</v>
      </c>
      <c r="R3" s="44" t="s">
        <v>114</v>
      </c>
      <c r="S3" s="44" t="s">
        <v>115</v>
      </c>
      <c r="T3" s="44" t="s">
        <v>116</v>
      </c>
      <c r="U3" s="44" t="s">
        <v>117</v>
      </c>
      <c r="V3" s="44" t="s">
        <v>118</v>
      </c>
      <c r="W3" s="44" t="s">
        <v>119</v>
      </c>
      <c r="X3" s="44" t="s">
        <v>120</v>
      </c>
      <c r="Y3" s="44" t="s">
        <v>121</v>
      </c>
      <c r="Z3" s="44" t="s">
        <v>122</v>
      </c>
      <c r="AA3" s="44" t="s">
        <v>123</v>
      </c>
      <c r="AB3" s="44" t="s">
        <v>124</v>
      </c>
      <c r="AC3" s="44" t="s">
        <v>125</v>
      </c>
      <c r="AD3" s="44" t="s">
        <v>126</v>
      </c>
      <c r="AE3" s="44" t="s">
        <v>127</v>
      </c>
      <c r="AF3" s="44" t="s">
        <v>128</v>
      </c>
      <c r="AG3" s="44" t="s">
        <v>129</v>
      </c>
      <c r="AH3" s="44" t="s">
        <v>130</v>
      </c>
      <c r="AI3" s="44" t="s">
        <v>131</v>
      </c>
      <c r="AJ3" s="44" t="s">
        <v>132</v>
      </c>
      <c r="AK3" s="44" t="s">
        <v>133</v>
      </c>
      <c r="AL3" s="44" t="s">
        <v>134</v>
      </c>
      <c r="AM3" s="39"/>
      <c r="AN3" s="39"/>
      <c r="AO3" s="39"/>
      <c r="AP3" s="39"/>
      <c r="AQ3" s="39"/>
    </row>
    <row r="4" spans="2:43" x14ac:dyDescent="0.25">
      <c r="B4" s="40" t="s">
        <v>55</v>
      </c>
      <c r="C4" s="40" t="s">
        <v>22</v>
      </c>
      <c r="D4" s="40" t="s">
        <v>56</v>
      </c>
      <c r="E4" s="40" t="s">
        <v>57</v>
      </c>
      <c r="F4" s="40" t="str">
        <f>E4&amp;" (&lt;1.4L)"</f>
        <v>Small (&lt;1.4L)</v>
      </c>
      <c r="G4" s="40" t="s">
        <v>16</v>
      </c>
      <c r="H4" s="40" t="s">
        <v>16</v>
      </c>
      <c r="I4" s="39" t="str">
        <f>C4&amp;", "&amp;F4&amp;", "&amp;H4</f>
        <v>PC, Small (&lt;1.4L), PRE ECE</v>
      </c>
      <c r="J4" s="45">
        <v>0</v>
      </c>
      <c r="K4" s="45">
        <v>0</v>
      </c>
      <c r="L4" s="45">
        <v>0</v>
      </c>
      <c r="M4" s="45">
        <v>0</v>
      </c>
      <c r="N4" s="45">
        <v>0</v>
      </c>
      <c r="O4" s="45">
        <v>0</v>
      </c>
      <c r="P4" s="45">
        <v>0</v>
      </c>
      <c r="Q4" s="45">
        <v>0</v>
      </c>
      <c r="R4" s="45">
        <v>0</v>
      </c>
      <c r="S4" s="45">
        <v>0</v>
      </c>
      <c r="T4" s="45">
        <v>0</v>
      </c>
      <c r="U4" s="45">
        <v>0</v>
      </c>
      <c r="V4" s="45">
        <v>0</v>
      </c>
      <c r="W4" s="45">
        <v>0</v>
      </c>
      <c r="X4" s="45">
        <v>0</v>
      </c>
      <c r="Y4" s="45">
        <v>0</v>
      </c>
      <c r="Z4" s="45">
        <v>0</v>
      </c>
      <c r="AA4" s="45">
        <v>0</v>
      </c>
      <c r="AB4" s="45">
        <v>0</v>
      </c>
      <c r="AC4" s="45">
        <v>0</v>
      </c>
      <c r="AD4" s="45">
        <v>0</v>
      </c>
      <c r="AE4" s="45">
        <v>0</v>
      </c>
      <c r="AF4" s="45">
        <v>0</v>
      </c>
      <c r="AG4" s="45">
        <v>0</v>
      </c>
      <c r="AH4" s="45">
        <v>0</v>
      </c>
      <c r="AI4" s="45">
        <v>0</v>
      </c>
      <c r="AJ4" s="45">
        <v>0</v>
      </c>
      <c r="AK4" s="45">
        <v>0</v>
      </c>
      <c r="AL4" s="45">
        <v>0</v>
      </c>
    </row>
    <row r="5" spans="2:43" x14ac:dyDescent="0.25">
      <c r="B5" s="40" t="s">
        <v>55</v>
      </c>
      <c r="C5" s="40" t="s">
        <v>22</v>
      </c>
      <c r="D5" s="40" t="s">
        <v>56</v>
      </c>
      <c r="E5" s="40" t="s">
        <v>57</v>
      </c>
      <c r="F5" s="40" t="str">
        <f t="shared" ref="F5:F15" si="0">E5&amp;" (&lt;1.4L)"</f>
        <v>Small (&lt;1.4L)</v>
      </c>
      <c r="G5" s="40" t="s">
        <v>17</v>
      </c>
      <c r="H5" s="40" t="s">
        <v>17</v>
      </c>
      <c r="I5" s="39" t="str">
        <f t="shared" ref="I5:I15" si="1">C5&amp;", "&amp;F5&amp;", "&amp;H5</f>
        <v>PC, Small (&lt;1.4L), ECE 15/00-01</v>
      </c>
      <c r="J5" s="45">
        <v>38455</v>
      </c>
      <c r="K5" s="45">
        <v>29031</v>
      </c>
      <c r="L5" s="45">
        <v>19331</v>
      </c>
      <c r="M5" s="45">
        <v>14675</v>
      </c>
      <c r="N5" s="45">
        <v>10079</v>
      </c>
      <c r="O5" s="45">
        <v>5224</v>
      </c>
      <c r="P5" s="45">
        <v>35</v>
      </c>
      <c r="Q5" s="45">
        <v>0</v>
      </c>
      <c r="R5" s="45">
        <v>0</v>
      </c>
      <c r="S5" s="45">
        <v>0</v>
      </c>
      <c r="T5" s="45">
        <v>0</v>
      </c>
      <c r="U5" s="45">
        <v>0</v>
      </c>
      <c r="V5" s="45">
        <v>0</v>
      </c>
      <c r="W5" s="45">
        <v>0</v>
      </c>
      <c r="X5" s="45">
        <v>0</v>
      </c>
      <c r="Y5" s="45">
        <v>0</v>
      </c>
      <c r="Z5" s="45">
        <v>0</v>
      </c>
      <c r="AA5" s="45">
        <v>0</v>
      </c>
      <c r="AB5" s="45">
        <v>0</v>
      </c>
      <c r="AC5" s="45">
        <v>0</v>
      </c>
      <c r="AD5" s="45">
        <v>0</v>
      </c>
      <c r="AE5" s="45">
        <v>0</v>
      </c>
      <c r="AF5" s="45">
        <v>0</v>
      </c>
      <c r="AG5" s="45">
        <v>0</v>
      </c>
      <c r="AH5" s="45">
        <v>0</v>
      </c>
      <c r="AI5" s="45">
        <v>0</v>
      </c>
      <c r="AJ5" s="45">
        <v>0</v>
      </c>
      <c r="AK5" s="45">
        <v>0</v>
      </c>
      <c r="AL5" s="45">
        <v>0</v>
      </c>
    </row>
    <row r="6" spans="2:43" x14ac:dyDescent="0.25">
      <c r="B6" s="40" t="s">
        <v>55</v>
      </c>
      <c r="C6" s="40" t="s">
        <v>22</v>
      </c>
      <c r="D6" s="40" t="s">
        <v>56</v>
      </c>
      <c r="E6" s="40" t="s">
        <v>57</v>
      </c>
      <c r="F6" s="40" t="str">
        <f t="shared" si="0"/>
        <v>Small (&lt;1.4L)</v>
      </c>
      <c r="G6" s="40" t="s">
        <v>18</v>
      </c>
      <c r="H6" s="40" t="s">
        <v>18</v>
      </c>
      <c r="I6" s="39" t="str">
        <f t="shared" si="1"/>
        <v>PC, Small (&lt;1.4L), ECE 15/02</v>
      </c>
      <c r="J6" s="45">
        <v>62490</v>
      </c>
      <c r="K6" s="45">
        <v>43547</v>
      </c>
      <c r="L6" s="45">
        <v>33851</v>
      </c>
      <c r="M6" s="45">
        <v>24459</v>
      </c>
      <c r="N6" s="45">
        <v>15118</v>
      </c>
      <c r="O6" s="45">
        <v>15673</v>
      </c>
      <c r="P6" s="45">
        <v>10490</v>
      </c>
      <c r="Q6" s="45">
        <v>2675</v>
      </c>
      <c r="R6" s="45">
        <v>2281</v>
      </c>
      <c r="S6" s="45">
        <v>449</v>
      </c>
      <c r="T6" s="45">
        <v>37</v>
      </c>
      <c r="U6" s="45">
        <v>29</v>
      </c>
      <c r="V6" s="45">
        <v>0</v>
      </c>
      <c r="W6" s="45">
        <v>0</v>
      </c>
      <c r="X6" s="45">
        <v>0</v>
      </c>
      <c r="Y6" s="45">
        <v>0</v>
      </c>
      <c r="Z6" s="45">
        <v>0</v>
      </c>
      <c r="AA6" s="45">
        <v>0</v>
      </c>
      <c r="AB6" s="45">
        <v>0</v>
      </c>
      <c r="AC6" s="45">
        <v>0</v>
      </c>
      <c r="AD6" s="45">
        <v>0</v>
      </c>
      <c r="AE6" s="45">
        <v>0</v>
      </c>
      <c r="AF6" s="45">
        <v>0</v>
      </c>
      <c r="AG6" s="45">
        <v>0</v>
      </c>
      <c r="AH6" s="45">
        <v>0</v>
      </c>
      <c r="AI6" s="45">
        <v>0</v>
      </c>
      <c r="AJ6" s="45">
        <v>0</v>
      </c>
      <c r="AK6" s="45">
        <v>0</v>
      </c>
      <c r="AL6" s="45">
        <v>0</v>
      </c>
    </row>
    <row r="7" spans="2:43" x14ac:dyDescent="0.25">
      <c r="B7" s="40" t="s">
        <v>55</v>
      </c>
      <c r="C7" s="40" t="s">
        <v>22</v>
      </c>
      <c r="D7" s="40" t="s">
        <v>56</v>
      </c>
      <c r="E7" s="40" t="s">
        <v>57</v>
      </c>
      <c r="F7" s="40" t="str">
        <f t="shared" si="0"/>
        <v>Small (&lt;1.4L)</v>
      </c>
      <c r="G7" s="40" t="s">
        <v>19</v>
      </c>
      <c r="H7" s="40" t="s">
        <v>19</v>
      </c>
      <c r="I7" s="39" t="str">
        <f t="shared" si="1"/>
        <v>PC, Small (&lt;1.4L), ECE 15/03</v>
      </c>
      <c r="J7" s="45">
        <v>187469</v>
      </c>
      <c r="K7" s="45">
        <v>179025</v>
      </c>
      <c r="L7" s="45">
        <v>162548</v>
      </c>
      <c r="M7" s="45">
        <v>146755</v>
      </c>
      <c r="N7" s="45">
        <v>125982</v>
      </c>
      <c r="O7" s="45">
        <v>104488</v>
      </c>
      <c r="P7" s="45">
        <v>80383</v>
      </c>
      <c r="Q7" s="45">
        <v>58337</v>
      </c>
      <c r="R7" s="45">
        <v>35621</v>
      </c>
      <c r="S7" s="45">
        <v>21127</v>
      </c>
      <c r="T7" s="45">
        <v>6941</v>
      </c>
      <c r="U7" s="45">
        <v>5063</v>
      </c>
      <c r="V7" s="45">
        <v>2955</v>
      </c>
      <c r="W7" s="45">
        <v>1471</v>
      </c>
      <c r="X7" s="45">
        <v>393</v>
      </c>
      <c r="Y7" s="45">
        <v>0</v>
      </c>
      <c r="Z7" s="45">
        <v>0</v>
      </c>
      <c r="AA7" s="45">
        <v>0</v>
      </c>
      <c r="AB7" s="45">
        <v>0</v>
      </c>
      <c r="AC7" s="45">
        <v>0</v>
      </c>
      <c r="AD7" s="45">
        <v>0</v>
      </c>
      <c r="AE7" s="45">
        <v>0</v>
      </c>
      <c r="AF7" s="45">
        <v>0</v>
      </c>
      <c r="AG7" s="45">
        <v>0</v>
      </c>
      <c r="AH7" s="45">
        <v>0</v>
      </c>
      <c r="AI7" s="45">
        <v>0</v>
      </c>
      <c r="AJ7" s="45">
        <v>0</v>
      </c>
      <c r="AK7" s="45">
        <v>0</v>
      </c>
      <c r="AL7" s="45">
        <v>0</v>
      </c>
    </row>
    <row r="8" spans="2:43" x14ac:dyDescent="0.25">
      <c r="B8" s="40" t="s">
        <v>55</v>
      </c>
      <c r="C8" s="40" t="s">
        <v>22</v>
      </c>
      <c r="D8" s="40" t="s">
        <v>56</v>
      </c>
      <c r="E8" s="40" t="s">
        <v>57</v>
      </c>
      <c r="F8" s="40" t="str">
        <f t="shared" si="0"/>
        <v>Small (&lt;1.4L)</v>
      </c>
      <c r="G8" s="40" t="s">
        <v>20</v>
      </c>
      <c r="H8" s="40" t="s">
        <v>20</v>
      </c>
      <c r="I8" s="39" t="str">
        <f t="shared" si="1"/>
        <v>PC, Small (&lt;1.4L), ECE 15/04</v>
      </c>
      <c r="J8" s="45">
        <v>192276</v>
      </c>
      <c r="K8" s="45">
        <v>232248</v>
      </c>
      <c r="L8" s="45">
        <v>231893</v>
      </c>
      <c r="M8" s="45">
        <v>234807</v>
      </c>
      <c r="N8" s="45">
        <v>241886</v>
      </c>
      <c r="O8" s="45">
        <v>245547</v>
      </c>
      <c r="P8" s="45">
        <v>247519</v>
      </c>
      <c r="Q8" s="45">
        <v>240891</v>
      </c>
      <c r="R8" s="45">
        <v>218270</v>
      </c>
      <c r="S8" s="45">
        <v>184002</v>
      </c>
      <c r="T8" s="45">
        <v>124459</v>
      </c>
      <c r="U8" s="45">
        <v>101411</v>
      </c>
      <c r="V8" s="45">
        <v>67394</v>
      </c>
      <c r="W8" s="45">
        <v>51709</v>
      </c>
      <c r="X8" s="45">
        <v>33473</v>
      </c>
      <c r="Y8" s="45">
        <v>25246</v>
      </c>
      <c r="Z8" s="45">
        <v>15904</v>
      </c>
      <c r="AA8" s="45">
        <v>11489</v>
      </c>
      <c r="AB8" s="45">
        <v>3758</v>
      </c>
      <c r="AC8" s="45">
        <v>3111</v>
      </c>
      <c r="AD8" s="45">
        <v>2349</v>
      </c>
      <c r="AE8" s="45">
        <v>2016</v>
      </c>
      <c r="AF8" s="45">
        <v>1901</v>
      </c>
      <c r="AG8" s="45">
        <v>949</v>
      </c>
      <c r="AH8" s="45">
        <v>810</v>
      </c>
      <c r="AI8" s="45">
        <v>668</v>
      </c>
      <c r="AJ8" s="45">
        <v>490</v>
      </c>
      <c r="AK8" s="45">
        <v>294</v>
      </c>
      <c r="AL8" s="45">
        <v>201</v>
      </c>
    </row>
    <row r="9" spans="2:43" x14ac:dyDescent="0.25">
      <c r="B9" s="40" t="s">
        <v>55</v>
      </c>
      <c r="C9" s="40" t="s">
        <v>22</v>
      </c>
      <c r="D9" s="40" t="s">
        <v>56</v>
      </c>
      <c r="E9" s="40" t="s">
        <v>57</v>
      </c>
      <c r="F9" s="40" t="str">
        <f t="shared" si="0"/>
        <v>Small (&lt;1.4L)</v>
      </c>
      <c r="G9" s="40" t="s">
        <v>58</v>
      </c>
      <c r="H9" s="40" t="s">
        <v>24</v>
      </c>
      <c r="I9" s="39" t="str">
        <f t="shared" si="1"/>
        <v>PC, Small (&lt;1.4L), E 1</v>
      </c>
      <c r="J9" s="45">
        <v>0</v>
      </c>
      <c r="K9" s="45">
        <v>0</v>
      </c>
      <c r="L9" s="45">
        <v>37023</v>
      </c>
      <c r="M9" s="45">
        <v>68485</v>
      </c>
      <c r="N9" s="45">
        <v>110864</v>
      </c>
      <c r="O9" s="45">
        <v>151508</v>
      </c>
      <c r="P9" s="45">
        <v>213656</v>
      </c>
      <c r="Q9" s="45">
        <v>222166</v>
      </c>
      <c r="R9" s="45">
        <v>224116</v>
      </c>
      <c r="S9" s="45">
        <v>233205</v>
      </c>
      <c r="T9" s="45">
        <v>229196</v>
      </c>
      <c r="U9" s="45">
        <v>211281</v>
      </c>
      <c r="V9" s="45">
        <v>202575</v>
      </c>
      <c r="W9" s="45">
        <v>179992</v>
      </c>
      <c r="X9" s="45">
        <v>161058</v>
      </c>
      <c r="Y9" s="45">
        <v>130173</v>
      </c>
      <c r="Z9" s="45">
        <v>107123</v>
      </c>
      <c r="AA9" s="45">
        <v>77929</v>
      </c>
      <c r="AB9" s="45">
        <v>81303</v>
      </c>
      <c r="AC9" s="45">
        <v>56760</v>
      </c>
      <c r="AD9" s="45">
        <v>41730</v>
      </c>
      <c r="AE9" s="45">
        <v>28922</v>
      </c>
      <c r="AF9" s="45">
        <v>22019</v>
      </c>
      <c r="AG9" s="45">
        <v>7739</v>
      </c>
      <c r="AH9" s="45">
        <v>6483</v>
      </c>
      <c r="AI9" s="45">
        <v>5344</v>
      </c>
      <c r="AJ9" s="45">
        <v>3918</v>
      </c>
      <c r="AK9" s="45">
        <v>2354</v>
      </c>
      <c r="AL9" s="45">
        <v>1610</v>
      </c>
    </row>
    <row r="10" spans="2:43" x14ac:dyDescent="0.25">
      <c r="B10" s="40" t="s">
        <v>55</v>
      </c>
      <c r="C10" s="40" t="s">
        <v>22</v>
      </c>
      <c r="D10" s="40" t="s">
        <v>56</v>
      </c>
      <c r="E10" s="40" t="s">
        <v>57</v>
      </c>
      <c r="F10" s="40" t="str">
        <f t="shared" si="0"/>
        <v>Small (&lt;1.4L)</v>
      </c>
      <c r="G10" s="40" t="s">
        <v>59</v>
      </c>
      <c r="H10" s="40" t="s">
        <v>25</v>
      </c>
      <c r="I10" s="39" t="str">
        <f t="shared" si="1"/>
        <v>PC, Small (&lt;1.4L), E 2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65194</v>
      </c>
      <c r="R10" s="45">
        <v>133864</v>
      </c>
      <c r="S10" s="45">
        <v>221433</v>
      </c>
      <c r="T10" s="45">
        <v>333506</v>
      </c>
      <c r="U10" s="45">
        <v>405547</v>
      </c>
      <c r="V10" s="45">
        <v>396295</v>
      </c>
      <c r="W10" s="45">
        <v>389764</v>
      </c>
      <c r="X10" s="45">
        <v>379093</v>
      </c>
      <c r="Y10" s="45">
        <v>359730</v>
      </c>
      <c r="Z10" s="45">
        <v>336491</v>
      </c>
      <c r="AA10" s="45">
        <v>307589</v>
      </c>
      <c r="AB10" s="45">
        <v>365013</v>
      </c>
      <c r="AC10" s="45">
        <v>336509</v>
      </c>
      <c r="AD10" s="45">
        <v>286154</v>
      </c>
      <c r="AE10" s="45">
        <v>253098</v>
      </c>
      <c r="AF10" s="45">
        <v>216941</v>
      </c>
      <c r="AG10" s="45">
        <v>201061</v>
      </c>
      <c r="AH10" s="45">
        <v>171676</v>
      </c>
      <c r="AI10" s="45">
        <v>141522</v>
      </c>
      <c r="AJ10" s="45">
        <v>103767</v>
      </c>
      <c r="AK10" s="45">
        <v>62334</v>
      </c>
      <c r="AL10" s="45">
        <v>42639</v>
      </c>
    </row>
    <row r="11" spans="2:43" x14ac:dyDescent="0.25">
      <c r="B11" s="40" t="s">
        <v>55</v>
      </c>
      <c r="C11" s="40" t="s">
        <v>22</v>
      </c>
      <c r="D11" s="40" t="s">
        <v>56</v>
      </c>
      <c r="E11" s="40" t="s">
        <v>57</v>
      </c>
      <c r="F11" s="40" t="str">
        <f t="shared" si="0"/>
        <v>Small (&lt;1.4L)</v>
      </c>
      <c r="G11" s="40" t="s">
        <v>60</v>
      </c>
      <c r="H11" s="40" t="s">
        <v>26</v>
      </c>
      <c r="I11" s="39" t="str">
        <f t="shared" si="1"/>
        <v>PC, Small (&lt;1.4L), E 3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5">
        <v>0</v>
      </c>
      <c r="U11" s="45">
        <v>0</v>
      </c>
      <c r="V11" s="45">
        <v>71457</v>
      </c>
      <c r="W11" s="45">
        <v>137486</v>
      </c>
      <c r="X11" s="45">
        <v>204417</v>
      </c>
      <c r="Y11" s="45">
        <v>273777</v>
      </c>
      <c r="Z11" s="45">
        <v>266772</v>
      </c>
      <c r="AA11" s="45">
        <v>258354</v>
      </c>
      <c r="AB11" s="45">
        <v>295682</v>
      </c>
      <c r="AC11" s="45">
        <v>299096</v>
      </c>
      <c r="AD11" s="45">
        <v>287708</v>
      </c>
      <c r="AE11" s="45">
        <v>285219</v>
      </c>
      <c r="AF11" s="45">
        <v>280034</v>
      </c>
      <c r="AG11" s="45">
        <v>276634</v>
      </c>
      <c r="AH11" s="45">
        <v>268402</v>
      </c>
      <c r="AI11" s="45">
        <v>255527</v>
      </c>
      <c r="AJ11" s="45">
        <v>232825</v>
      </c>
      <c r="AK11" s="45">
        <v>181594</v>
      </c>
      <c r="AL11" s="45">
        <v>145888</v>
      </c>
    </row>
    <row r="12" spans="2:43" x14ac:dyDescent="0.25">
      <c r="B12" s="40" t="s">
        <v>55</v>
      </c>
      <c r="C12" s="40" t="s">
        <v>22</v>
      </c>
      <c r="D12" s="40" t="s">
        <v>56</v>
      </c>
      <c r="E12" s="40" t="s">
        <v>57</v>
      </c>
      <c r="F12" s="40" t="str">
        <f t="shared" si="0"/>
        <v>Small (&lt;1.4L)</v>
      </c>
      <c r="G12" s="40" t="s">
        <v>61</v>
      </c>
      <c r="H12" s="40" t="s">
        <v>27</v>
      </c>
      <c r="I12" s="39" t="str">
        <f t="shared" si="1"/>
        <v>PC, Small (&lt;1.4L), E 4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73236</v>
      </c>
      <c r="AA12" s="45">
        <v>143395</v>
      </c>
      <c r="AB12" s="45">
        <v>204450</v>
      </c>
      <c r="AC12" s="45">
        <v>223224</v>
      </c>
      <c r="AD12" s="45">
        <v>240298</v>
      </c>
      <c r="AE12" s="45">
        <v>243904</v>
      </c>
      <c r="AF12" s="45">
        <v>248206</v>
      </c>
      <c r="AG12" s="45">
        <v>251944</v>
      </c>
      <c r="AH12" s="45">
        <v>255692</v>
      </c>
      <c r="AI12" s="45">
        <v>259576</v>
      </c>
      <c r="AJ12" s="45">
        <v>263219</v>
      </c>
      <c r="AK12" s="45">
        <v>266188</v>
      </c>
      <c r="AL12" s="45">
        <v>255001</v>
      </c>
    </row>
    <row r="13" spans="2:43" x14ac:dyDescent="0.25">
      <c r="B13" s="40" t="s">
        <v>55</v>
      </c>
      <c r="C13" s="40" t="s">
        <v>22</v>
      </c>
      <c r="D13" s="40" t="s">
        <v>56</v>
      </c>
      <c r="E13" s="40" t="s">
        <v>57</v>
      </c>
      <c r="F13" s="40" t="str">
        <f t="shared" si="0"/>
        <v>Small (&lt;1.4L)</v>
      </c>
      <c r="G13" s="40" t="s">
        <v>62</v>
      </c>
      <c r="H13" s="40" t="s">
        <v>28</v>
      </c>
      <c r="I13" s="39" t="str">
        <f t="shared" si="1"/>
        <v>PC, Small (&lt;1.4L), E 5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5">
        <v>0</v>
      </c>
      <c r="AD13" s="45">
        <v>0</v>
      </c>
      <c r="AE13" s="45">
        <v>14814</v>
      </c>
      <c r="AF13" s="45">
        <v>27035</v>
      </c>
      <c r="AG13" s="45">
        <v>39297</v>
      </c>
      <c r="AH13" s="45">
        <v>56471</v>
      </c>
      <c r="AI13" s="45">
        <v>59174</v>
      </c>
      <c r="AJ13" s="45">
        <v>63026</v>
      </c>
      <c r="AK13" s="45">
        <v>72729</v>
      </c>
      <c r="AL13" s="45">
        <v>72854</v>
      </c>
    </row>
    <row r="14" spans="2:43" x14ac:dyDescent="0.25">
      <c r="B14" s="40" t="s">
        <v>55</v>
      </c>
      <c r="C14" s="40" t="s">
        <v>22</v>
      </c>
      <c r="D14" s="40" t="s">
        <v>56</v>
      </c>
      <c r="E14" s="40" t="s">
        <v>57</v>
      </c>
      <c r="F14" s="40" t="str">
        <f t="shared" si="0"/>
        <v>Small (&lt;1.4L)</v>
      </c>
      <c r="G14" s="40" t="s">
        <v>63</v>
      </c>
      <c r="H14" s="40" t="s">
        <v>41</v>
      </c>
      <c r="I14" s="39" t="str">
        <f t="shared" si="1"/>
        <v>PC, Small (&lt;1.4L), E 6 b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45">
        <v>0</v>
      </c>
      <c r="S14" s="45">
        <v>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5">
        <v>0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21423</v>
      </c>
      <c r="AJ14" s="45">
        <v>48887</v>
      </c>
      <c r="AK14" s="45">
        <v>63604</v>
      </c>
      <c r="AL14" s="45">
        <v>64461</v>
      </c>
    </row>
    <row r="15" spans="2:43" x14ac:dyDescent="0.25">
      <c r="B15" s="40" t="s">
        <v>55</v>
      </c>
      <c r="C15" s="40" t="s">
        <v>22</v>
      </c>
      <c r="D15" s="40" t="s">
        <v>56</v>
      </c>
      <c r="E15" s="40" t="s">
        <v>57</v>
      </c>
      <c r="F15" s="40" t="str">
        <f t="shared" si="0"/>
        <v>Small (&lt;1.4L)</v>
      </c>
      <c r="G15" s="40" t="s">
        <v>64</v>
      </c>
      <c r="H15" s="40" t="s">
        <v>42</v>
      </c>
      <c r="I15" s="39" t="str">
        <f t="shared" si="1"/>
        <v>PC, Small (&lt;1.4L), E 6 d-Temp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45">
        <v>0</v>
      </c>
      <c r="R15" s="45">
        <v>0</v>
      </c>
      <c r="S15" s="45">
        <v>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0</v>
      </c>
      <c r="Z15" s="45">
        <v>0</v>
      </c>
      <c r="AA15" s="45">
        <v>0</v>
      </c>
      <c r="AB15" s="45">
        <v>0</v>
      </c>
      <c r="AC15" s="45">
        <v>0</v>
      </c>
      <c r="AD15" s="45">
        <v>0</v>
      </c>
      <c r="AE15" s="45">
        <v>0</v>
      </c>
      <c r="AF15" s="45">
        <v>0</v>
      </c>
      <c r="AG15" s="45">
        <v>0</v>
      </c>
      <c r="AH15" s="45">
        <v>0</v>
      </c>
      <c r="AI15" s="45">
        <v>0</v>
      </c>
      <c r="AJ15" s="45">
        <v>0</v>
      </c>
      <c r="AK15" s="45">
        <v>37630</v>
      </c>
      <c r="AL15" s="45">
        <v>84116</v>
      </c>
    </row>
    <row r="16" spans="2:43" x14ac:dyDescent="0.25">
      <c r="B16" s="40" t="s">
        <v>55</v>
      </c>
      <c r="C16" s="40" t="s">
        <v>22</v>
      </c>
      <c r="D16" s="40" t="s">
        <v>56</v>
      </c>
      <c r="E16" s="40" t="s">
        <v>65</v>
      </c>
      <c r="F16" s="40" t="str">
        <f>E16&amp;" (1.4L-2.0L)"</f>
        <v>Medium (1.4L-2.0L)</v>
      </c>
      <c r="G16" s="40" t="s">
        <v>16</v>
      </c>
      <c r="H16" s="40" t="s">
        <v>16</v>
      </c>
      <c r="I16" s="39" t="str">
        <f t="shared" ref="I16:I68" si="2">C16&amp;","&amp;F16&amp;","&amp;H16</f>
        <v>PC,Medium (1.4L-2.0L),PRE ECE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v>0</v>
      </c>
      <c r="AB16" s="45">
        <v>0</v>
      </c>
      <c r="AC16" s="45">
        <v>0</v>
      </c>
      <c r="AD16" s="45">
        <v>0</v>
      </c>
      <c r="AE16" s="45">
        <v>0</v>
      </c>
      <c r="AF16" s="45">
        <v>0</v>
      </c>
      <c r="AG16" s="45">
        <v>0</v>
      </c>
      <c r="AH16" s="45">
        <v>0</v>
      </c>
      <c r="AI16" s="45">
        <v>0</v>
      </c>
      <c r="AJ16" s="45">
        <v>0</v>
      </c>
      <c r="AK16" s="45">
        <v>0</v>
      </c>
      <c r="AL16" s="45">
        <v>0</v>
      </c>
    </row>
    <row r="17" spans="2:38" x14ac:dyDescent="0.25">
      <c r="B17" s="40" t="s">
        <v>55</v>
      </c>
      <c r="C17" s="40" t="s">
        <v>22</v>
      </c>
      <c r="D17" s="40" t="s">
        <v>56</v>
      </c>
      <c r="E17" s="40" t="s">
        <v>65</v>
      </c>
      <c r="F17" s="40" t="str">
        <f t="shared" ref="F17:F27" si="3">E17&amp;" (1.4L-2.0L)"</f>
        <v>Medium (1.4L-2.0L)</v>
      </c>
      <c r="G17" s="40" t="s">
        <v>17</v>
      </c>
      <c r="H17" s="40" t="s">
        <v>17</v>
      </c>
      <c r="I17" s="39" t="str">
        <f t="shared" si="2"/>
        <v>PC,Medium (1.4L-2.0L),ECE 15/00-01</v>
      </c>
      <c r="J17" s="45">
        <v>18263</v>
      </c>
      <c r="K17" s="45">
        <v>14903</v>
      </c>
      <c r="L17" s="45">
        <v>10350</v>
      </c>
      <c r="M17" s="45">
        <v>8256</v>
      </c>
      <c r="N17" s="45">
        <v>5910</v>
      </c>
      <c r="O17" s="45">
        <v>3153</v>
      </c>
      <c r="P17" s="45">
        <v>22</v>
      </c>
      <c r="Q17" s="45">
        <v>0</v>
      </c>
      <c r="R17" s="45">
        <v>0</v>
      </c>
      <c r="S17" s="45">
        <v>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5">
        <v>0</v>
      </c>
      <c r="AF17" s="45">
        <v>0</v>
      </c>
      <c r="AG17" s="45">
        <v>0</v>
      </c>
      <c r="AH17" s="45">
        <v>0</v>
      </c>
      <c r="AI17" s="45">
        <v>0</v>
      </c>
      <c r="AJ17" s="45">
        <v>0</v>
      </c>
      <c r="AK17" s="45">
        <v>0</v>
      </c>
      <c r="AL17" s="45">
        <v>0</v>
      </c>
    </row>
    <row r="18" spans="2:38" x14ac:dyDescent="0.25">
      <c r="B18" s="40" t="s">
        <v>55</v>
      </c>
      <c r="C18" s="40" t="s">
        <v>22</v>
      </c>
      <c r="D18" s="40" t="s">
        <v>56</v>
      </c>
      <c r="E18" s="40" t="s">
        <v>65</v>
      </c>
      <c r="F18" s="40" t="str">
        <f t="shared" si="3"/>
        <v>Medium (1.4L-2.0L)</v>
      </c>
      <c r="G18" s="40" t="s">
        <v>18</v>
      </c>
      <c r="H18" s="40" t="s">
        <v>18</v>
      </c>
      <c r="I18" s="39" t="str">
        <f t="shared" si="2"/>
        <v>PC,Medium (1.4L-2.0L),ECE 15/02</v>
      </c>
      <c r="J18" s="45">
        <v>29677</v>
      </c>
      <c r="K18" s="45">
        <v>22354</v>
      </c>
      <c r="L18" s="45">
        <v>18125</v>
      </c>
      <c r="M18" s="45">
        <v>13760</v>
      </c>
      <c r="N18" s="45">
        <v>8865</v>
      </c>
      <c r="O18" s="45">
        <v>9459</v>
      </c>
      <c r="P18" s="45">
        <v>6408</v>
      </c>
      <c r="Q18" s="45">
        <v>1648</v>
      </c>
      <c r="R18" s="45">
        <v>1438</v>
      </c>
      <c r="S18" s="45">
        <v>276</v>
      </c>
      <c r="T18" s="45">
        <v>22</v>
      </c>
      <c r="U18" s="45">
        <v>18</v>
      </c>
      <c r="V18" s="45">
        <v>0</v>
      </c>
      <c r="W18" s="45">
        <v>0</v>
      </c>
      <c r="X18" s="45">
        <v>0</v>
      </c>
      <c r="Y18" s="45">
        <v>0</v>
      </c>
      <c r="Z18" s="45">
        <v>0</v>
      </c>
      <c r="AA18" s="45">
        <v>0</v>
      </c>
      <c r="AB18" s="45">
        <v>0</v>
      </c>
      <c r="AC18" s="45">
        <v>0</v>
      </c>
      <c r="AD18" s="45">
        <v>0</v>
      </c>
      <c r="AE18" s="45">
        <v>0</v>
      </c>
      <c r="AF18" s="45">
        <v>0</v>
      </c>
      <c r="AG18" s="45">
        <v>0</v>
      </c>
      <c r="AH18" s="45">
        <v>0</v>
      </c>
      <c r="AI18" s="45">
        <v>0</v>
      </c>
      <c r="AJ18" s="45">
        <v>0</v>
      </c>
      <c r="AK18" s="45">
        <v>0</v>
      </c>
      <c r="AL18" s="45">
        <v>0</v>
      </c>
    </row>
    <row r="19" spans="2:38" x14ac:dyDescent="0.25">
      <c r="B19" s="40" t="s">
        <v>55</v>
      </c>
      <c r="C19" s="40" t="s">
        <v>22</v>
      </c>
      <c r="D19" s="40" t="s">
        <v>56</v>
      </c>
      <c r="E19" s="40" t="s">
        <v>65</v>
      </c>
      <c r="F19" s="40" t="str">
        <f t="shared" si="3"/>
        <v>Medium (1.4L-2.0L)</v>
      </c>
      <c r="G19" s="40" t="s">
        <v>19</v>
      </c>
      <c r="H19" s="40" t="s">
        <v>19</v>
      </c>
      <c r="I19" s="39" t="str">
        <f t="shared" si="2"/>
        <v>PC,Medium (1.4L-2.0L),ECE 15/03</v>
      </c>
      <c r="J19" s="45">
        <v>89030</v>
      </c>
      <c r="K19" s="45">
        <v>91900</v>
      </c>
      <c r="L19" s="45">
        <v>87035</v>
      </c>
      <c r="M19" s="45">
        <v>82559</v>
      </c>
      <c r="N19" s="45">
        <v>73876</v>
      </c>
      <c r="O19" s="45">
        <v>63061</v>
      </c>
      <c r="P19" s="45">
        <v>49103</v>
      </c>
      <c r="Q19" s="45">
        <v>35933</v>
      </c>
      <c r="R19" s="45">
        <v>22456</v>
      </c>
      <c r="S19" s="45">
        <v>12979</v>
      </c>
      <c r="T19" s="45">
        <v>4191</v>
      </c>
      <c r="U19" s="45">
        <v>3129</v>
      </c>
      <c r="V19" s="45">
        <v>1900</v>
      </c>
      <c r="W19" s="45">
        <v>967</v>
      </c>
      <c r="X19" s="45">
        <v>269</v>
      </c>
      <c r="Y19" s="45">
        <v>0</v>
      </c>
      <c r="Z19" s="45">
        <v>0</v>
      </c>
      <c r="AA19" s="45">
        <v>0</v>
      </c>
      <c r="AB19" s="45">
        <v>0</v>
      </c>
      <c r="AC19" s="45">
        <v>0</v>
      </c>
      <c r="AD19" s="45">
        <v>0</v>
      </c>
      <c r="AE19" s="45">
        <v>0</v>
      </c>
      <c r="AF19" s="45">
        <v>0</v>
      </c>
      <c r="AG19" s="45">
        <v>0</v>
      </c>
      <c r="AH19" s="45">
        <v>0</v>
      </c>
      <c r="AI19" s="45">
        <v>0</v>
      </c>
      <c r="AJ19" s="45">
        <v>0</v>
      </c>
      <c r="AK19" s="45">
        <v>0</v>
      </c>
      <c r="AL19" s="45">
        <v>0</v>
      </c>
    </row>
    <row r="20" spans="2:38" x14ac:dyDescent="0.25">
      <c r="B20" s="40" t="s">
        <v>55</v>
      </c>
      <c r="C20" s="40" t="s">
        <v>22</v>
      </c>
      <c r="D20" s="40" t="s">
        <v>56</v>
      </c>
      <c r="E20" s="40" t="s">
        <v>65</v>
      </c>
      <c r="F20" s="40" t="str">
        <f t="shared" si="3"/>
        <v>Medium (1.4L-2.0L)</v>
      </c>
      <c r="G20" s="40" t="s">
        <v>20</v>
      </c>
      <c r="H20" s="40" t="s">
        <v>20</v>
      </c>
      <c r="I20" s="39" t="str">
        <f t="shared" si="2"/>
        <v>PC,Medium (1.4L-2.0L),ECE 15/04</v>
      </c>
      <c r="J20" s="45">
        <v>91313</v>
      </c>
      <c r="K20" s="45">
        <v>119221</v>
      </c>
      <c r="L20" s="45">
        <v>124165</v>
      </c>
      <c r="M20" s="45">
        <v>132095</v>
      </c>
      <c r="N20" s="45">
        <v>141841</v>
      </c>
      <c r="O20" s="45">
        <v>148194</v>
      </c>
      <c r="P20" s="45">
        <v>151199</v>
      </c>
      <c r="Q20" s="45">
        <v>148380</v>
      </c>
      <c r="R20" s="45">
        <v>137599</v>
      </c>
      <c r="S20" s="45">
        <v>113036</v>
      </c>
      <c r="T20" s="45">
        <v>75149</v>
      </c>
      <c r="U20" s="45">
        <v>62671</v>
      </c>
      <c r="V20" s="45">
        <v>43318</v>
      </c>
      <c r="W20" s="45">
        <v>34002</v>
      </c>
      <c r="X20" s="45">
        <v>22886</v>
      </c>
      <c r="Y20" s="45">
        <v>18190</v>
      </c>
      <c r="Z20" s="45">
        <v>12265</v>
      </c>
      <c r="AA20" s="45">
        <v>9511</v>
      </c>
      <c r="AB20" s="45">
        <v>2199</v>
      </c>
      <c r="AC20" s="45">
        <v>1786</v>
      </c>
      <c r="AD20" s="45">
        <v>1387</v>
      </c>
      <c r="AE20" s="45">
        <v>1146</v>
      </c>
      <c r="AF20" s="45">
        <v>1046</v>
      </c>
      <c r="AG20" s="45">
        <v>504</v>
      </c>
      <c r="AH20" s="45">
        <v>409</v>
      </c>
      <c r="AI20" s="45">
        <v>316</v>
      </c>
      <c r="AJ20" s="45">
        <v>216</v>
      </c>
      <c r="AK20" s="45">
        <v>119</v>
      </c>
      <c r="AL20" s="45">
        <v>74</v>
      </c>
    </row>
    <row r="21" spans="2:38" x14ac:dyDescent="0.25">
      <c r="B21" s="40" t="s">
        <v>55</v>
      </c>
      <c r="C21" s="40" t="s">
        <v>22</v>
      </c>
      <c r="D21" s="40" t="s">
        <v>56</v>
      </c>
      <c r="E21" s="40" t="s">
        <v>65</v>
      </c>
      <c r="F21" s="40" t="str">
        <f t="shared" si="3"/>
        <v>Medium (1.4L-2.0L)</v>
      </c>
      <c r="G21" s="40" t="s">
        <v>58</v>
      </c>
      <c r="H21" s="40" t="s">
        <v>43</v>
      </c>
      <c r="I21" s="39" t="str">
        <f t="shared" si="2"/>
        <v>PC,Medium (1.4L-2.0L),E1</v>
      </c>
      <c r="J21" s="45">
        <v>0</v>
      </c>
      <c r="K21" s="45">
        <v>0</v>
      </c>
      <c r="L21" s="45">
        <v>19824</v>
      </c>
      <c r="M21" s="45">
        <v>38528</v>
      </c>
      <c r="N21" s="45">
        <v>65011</v>
      </c>
      <c r="O21" s="45">
        <v>91439</v>
      </c>
      <c r="P21" s="45">
        <v>130513</v>
      </c>
      <c r="Q21" s="45">
        <v>136846</v>
      </c>
      <c r="R21" s="45">
        <v>141285</v>
      </c>
      <c r="S21" s="45">
        <v>143262</v>
      </c>
      <c r="T21" s="45">
        <v>138389</v>
      </c>
      <c r="U21" s="45">
        <v>130570</v>
      </c>
      <c r="V21" s="45">
        <v>130207</v>
      </c>
      <c r="W21" s="45">
        <v>118358</v>
      </c>
      <c r="X21" s="45">
        <v>110118</v>
      </c>
      <c r="Y21" s="45">
        <v>93792</v>
      </c>
      <c r="Z21" s="45">
        <v>82616</v>
      </c>
      <c r="AA21" s="45">
        <v>64507</v>
      </c>
      <c r="AB21" s="45">
        <v>47570</v>
      </c>
      <c r="AC21" s="45">
        <v>32588</v>
      </c>
      <c r="AD21" s="45">
        <v>24352</v>
      </c>
      <c r="AE21" s="45">
        <v>16717</v>
      </c>
      <c r="AF21" s="45">
        <v>12425</v>
      </c>
      <c r="AG21" s="45">
        <v>4434</v>
      </c>
      <c r="AH21" s="45">
        <v>3269</v>
      </c>
      <c r="AI21" s="45">
        <v>2530</v>
      </c>
      <c r="AJ21" s="45">
        <v>1723</v>
      </c>
      <c r="AK21" s="45">
        <v>948</v>
      </c>
      <c r="AL21" s="45">
        <v>586</v>
      </c>
    </row>
    <row r="22" spans="2:38" x14ac:dyDescent="0.25">
      <c r="B22" s="40" t="s">
        <v>55</v>
      </c>
      <c r="C22" s="40" t="s">
        <v>22</v>
      </c>
      <c r="D22" s="40" t="s">
        <v>56</v>
      </c>
      <c r="E22" s="40" t="s">
        <v>65</v>
      </c>
      <c r="F22" s="40" t="str">
        <f t="shared" si="3"/>
        <v>Medium (1.4L-2.0L)</v>
      </c>
      <c r="G22" s="40" t="s">
        <v>59</v>
      </c>
      <c r="H22" s="40" t="s">
        <v>44</v>
      </c>
      <c r="I22" s="39" t="str">
        <f t="shared" si="2"/>
        <v>PC,Medium (1.4L-2.0L),E2</v>
      </c>
      <c r="J22" s="45">
        <v>0</v>
      </c>
      <c r="K22" s="45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40157</v>
      </c>
      <c r="R22" s="45">
        <v>84389</v>
      </c>
      <c r="S22" s="45">
        <v>136030</v>
      </c>
      <c r="T22" s="45">
        <v>201371</v>
      </c>
      <c r="U22" s="45">
        <v>250625</v>
      </c>
      <c r="V22" s="45">
        <v>254722</v>
      </c>
      <c r="W22" s="45">
        <v>256298</v>
      </c>
      <c r="X22" s="45">
        <v>259193</v>
      </c>
      <c r="Y22" s="45">
        <v>259194</v>
      </c>
      <c r="Z22" s="45">
        <v>259509</v>
      </c>
      <c r="AA22" s="45">
        <v>254611</v>
      </c>
      <c r="AB22" s="45">
        <v>213566</v>
      </c>
      <c r="AC22" s="45">
        <v>193205</v>
      </c>
      <c r="AD22" s="45">
        <v>166989</v>
      </c>
      <c r="AE22" s="45">
        <v>143831</v>
      </c>
      <c r="AF22" s="45">
        <v>119396</v>
      </c>
      <c r="AG22" s="45">
        <v>106786</v>
      </c>
      <c r="AH22" s="45">
        <v>86566</v>
      </c>
      <c r="AI22" s="45">
        <v>67003</v>
      </c>
      <c r="AJ22" s="45">
        <v>45629</v>
      </c>
      <c r="AK22" s="45">
        <v>25104</v>
      </c>
      <c r="AL22" s="45">
        <v>15518</v>
      </c>
    </row>
    <row r="23" spans="2:38" x14ac:dyDescent="0.25">
      <c r="B23" s="40" t="s">
        <v>55</v>
      </c>
      <c r="C23" s="40" t="s">
        <v>22</v>
      </c>
      <c r="D23" s="40" t="s">
        <v>56</v>
      </c>
      <c r="E23" s="40" t="s">
        <v>65</v>
      </c>
      <c r="F23" s="40" t="str">
        <f t="shared" si="3"/>
        <v>Medium (1.4L-2.0L)</v>
      </c>
      <c r="G23" s="40" t="s">
        <v>60</v>
      </c>
      <c r="H23" s="40" t="s">
        <v>45</v>
      </c>
      <c r="I23" s="39" t="str">
        <f t="shared" si="2"/>
        <v>PC,Medium (1.4L-2.0L),E3</v>
      </c>
      <c r="J23" s="45">
        <v>0</v>
      </c>
      <c r="K23" s="45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5">
        <v>0</v>
      </c>
      <c r="U23" s="45">
        <v>0</v>
      </c>
      <c r="V23" s="45">
        <v>45930</v>
      </c>
      <c r="W23" s="45">
        <v>90407</v>
      </c>
      <c r="X23" s="45">
        <v>139764</v>
      </c>
      <c r="Y23" s="45">
        <v>197262</v>
      </c>
      <c r="Z23" s="45">
        <v>205741</v>
      </c>
      <c r="AA23" s="45">
        <v>213856</v>
      </c>
      <c r="AB23" s="45">
        <v>173002</v>
      </c>
      <c r="AC23" s="45">
        <v>171724</v>
      </c>
      <c r="AD23" s="45">
        <v>168168</v>
      </c>
      <c r="AE23" s="45">
        <v>162071</v>
      </c>
      <c r="AF23" s="45">
        <v>154101</v>
      </c>
      <c r="AG23" s="45">
        <v>146907</v>
      </c>
      <c r="AH23" s="45">
        <v>135659</v>
      </c>
      <c r="AI23" s="45">
        <v>121309</v>
      </c>
      <c r="AJ23" s="45">
        <v>102698</v>
      </c>
      <c r="AK23" s="45">
        <v>73395</v>
      </c>
      <c r="AL23" s="45">
        <v>53357</v>
      </c>
    </row>
    <row r="24" spans="2:38" x14ac:dyDescent="0.25">
      <c r="B24" s="40" t="s">
        <v>55</v>
      </c>
      <c r="C24" s="40" t="s">
        <v>22</v>
      </c>
      <c r="D24" s="40" t="s">
        <v>56</v>
      </c>
      <c r="E24" s="40" t="s">
        <v>65</v>
      </c>
      <c r="F24" s="40" t="str">
        <f t="shared" si="3"/>
        <v>Medium (1.4L-2.0L)</v>
      </c>
      <c r="G24" s="40" t="s">
        <v>61</v>
      </c>
      <c r="H24" s="40" t="s">
        <v>46</v>
      </c>
      <c r="I24" s="39" t="str">
        <f t="shared" si="2"/>
        <v>PC,Medium (1.4L-2.0L),E4</v>
      </c>
      <c r="J24" s="45">
        <v>0</v>
      </c>
      <c r="K24" s="45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56481</v>
      </c>
      <c r="AA24" s="45">
        <v>118698</v>
      </c>
      <c r="AB24" s="45">
        <v>119622</v>
      </c>
      <c r="AC24" s="45">
        <v>128163</v>
      </c>
      <c r="AD24" s="45">
        <v>143356</v>
      </c>
      <c r="AE24" s="45">
        <v>140996</v>
      </c>
      <c r="AF24" s="45">
        <v>138768</v>
      </c>
      <c r="AG24" s="45">
        <v>136307</v>
      </c>
      <c r="AH24" s="45">
        <v>131619</v>
      </c>
      <c r="AI24" s="45">
        <v>125851</v>
      </c>
      <c r="AJ24" s="45">
        <v>119089</v>
      </c>
      <c r="AK24" s="45">
        <v>110163</v>
      </c>
      <c r="AL24" s="45">
        <v>95834</v>
      </c>
    </row>
    <row r="25" spans="2:38" x14ac:dyDescent="0.25">
      <c r="B25" s="40" t="s">
        <v>55</v>
      </c>
      <c r="C25" s="40" t="s">
        <v>22</v>
      </c>
      <c r="D25" s="40" t="s">
        <v>56</v>
      </c>
      <c r="E25" s="40" t="s">
        <v>65</v>
      </c>
      <c r="F25" s="40" t="str">
        <f t="shared" si="3"/>
        <v>Medium (1.4L-2.0L)</v>
      </c>
      <c r="G25" s="40" t="s">
        <v>62</v>
      </c>
      <c r="H25" s="40" t="s">
        <v>47</v>
      </c>
      <c r="I25" s="39" t="str">
        <f t="shared" si="2"/>
        <v>PC,Medium (1.4L-2.0L),E5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8750</v>
      </c>
      <c r="AF25" s="45">
        <v>15439</v>
      </c>
      <c r="AG25" s="45">
        <v>21812</v>
      </c>
      <c r="AH25" s="45">
        <v>29962</v>
      </c>
      <c r="AI25" s="45">
        <v>29736</v>
      </c>
      <c r="AJ25" s="45">
        <v>29848</v>
      </c>
      <c r="AK25" s="45">
        <v>31660</v>
      </c>
      <c r="AL25" s="45">
        <v>28993</v>
      </c>
    </row>
    <row r="26" spans="2:38" x14ac:dyDescent="0.25">
      <c r="B26" s="40" t="s">
        <v>55</v>
      </c>
      <c r="C26" s="40" t="s">
        <v>22</v>
      </c>
      <c r="D26" s="40" t="s">
        <v>56</v>
      </c>
      <c r="E26" s="40" t="s">
        <v>65</v>
      </c>
      <c r="F26" s="40" t="str">
        <f t="shared" si="3"/>
        <v>Medium (1.4L-2.0L)</v>
      </c>
      <c r="G26" s="40" t="s">
        <v>63</v>
      </c>
      <c r="H26" s="40" t="s">
        <v>41</v>
      </c>
      <c r="I26" s="39" t="str">
        <f t="shared" si="2"/>
        <v>PC,Medium (1.4L-2.0L),E 6 b</v>
      </c>
      <c r="J26" s="45">
        <v>0</v>
      </c>
      <c r="K26" s="45">
        <v>0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0</v>
      </c>
      <c r="AF26" s="45">
        <v>0</v>
      </c>
      <c r="AG26" s="45">
        <v>0</v>
      </c>
      <c r="AH26" s="45">
        <v>0</v>
      </c>
      <c r="AI26" s="45">
        <v>10809</v>
      </c>
      <c r="AJ26" s="45">
        <v>23795</v>
      </c>
      <c r="AK26" s="45">
        <v>29140</v>
      </c>
      <c r="AL26" s="45">
        <v>27177</v>
      </c>
    </row>
    <row r="27" spans="2:38" x14ac:dyDescent="0.25">
      <c r="B27" s="40" t="s">
        <v>55</v>
      </c>
      <c r="C27" s="40" t="s">
        <v>22</v>
      </c>
      <c r="D27" s="40" t="s">
        <v>56</v>
      </c>
      <c r="E27" s="40" t="s">
        <v>65</v>
      </c>
      <c r="F27" s="40" t="str">
        <f t="shared" si="3"/>
        <v>Medium (1.4L-2.0L)</v>
      </c>
      <c r="G27" s="40" t="s">
        <v>64</v>
      </c>
      <c r="H27" s="40" t="s">
        <v>42</v>
      </c>
      <c r="I27" s="39" t="str">
        <f t="shared" si="2"/>
        <v>PC,Medium (1.4L-2.0L),E 6 d-Temp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19307</v>
      </c>
      <c r="AL27" s="45">
        <v>43030</v>
      </c>
    </row>
    <row r="28" spans="2:38" x14ac:dyDescent="0.25">
      <c r="B28" s="40" t="s">
        <v>55</v>
      </c>
      <c r="C28" s="40" t="s">
        <v>22</v>
      </c>
      <c r="D28" s="40" t="s">
        <v>56</v>
      </c>
      <c r="E28" s="40" t="s">
        <v>66</v>
      </c>
      <c r="F28" s="40" t="str">
        <f>LEFT(E28,5)&amp;" (&gt;2.0L)"</f>
        <v>Large (&gt;2.0L)</v>
      </c>
      <c r="G28" s="40" t="s">
        <v>16</v>
      </c>
      <c r="H28" s="40" t="s">
        <v>16</v>
      </c>
      <c r="I28" s="39" t="str">
        <f t="shared" si="2"/>
        <v>PC,Large (&gt;2.0L),PRE ECE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5">
        <v>0</v>
      </c>
    </row>
    <row r="29" spans="2:38" x14ac:dyDescent="0.25">
      <c r="B29" s="40" t="s">
        <v>55</v>
      </c>
      <c r="C29" s="40" t="s">
        <v>22</v>
      </c>
      <c r="D29" s="40" t="s">
        <v>56</v>
      </c>
      <c r="E29" s="40" t="s">
        <v>66</v>
      </c>
      <c r="F29" s="40" t="str">
        <f t="shared" ref="F29:F38" si="4">LEFT(E29,5)&amp;" (&gt;2.0L)"</f>
        <v>Large (&gt;2.0L)</v>
      </c>
      <c r="G29" s="40" t="s">
        <v>17</v>
      </c>
      <c r="H29" s="40" t="s">
        <v>17</v>
      </c>
      <c r="I29" s="39" t="str">
        <f t="shared" si="2"/>
        <v>PC,Large (&gt;2.0L),ECE 15/00-01</v>
      </c>
      <c r="J29" s="45">
        <v>1319</v>
      </c>
      <c r="K29" s="45">
        <v>1014</v>
      </c>
      <c r="L29" s="45">
        <v>668</v>
      </c>
      <c r="M29" s="45">
        <v>511</v>
      </c>
      <c r="N29" s="45">
        <v>356</v>
      </c>
      <c r="O29" s="45">
        <v>199</v>
      </c>
      <c r="P29" s="45">
        <v>1</v>
      </c>
      <c r="Q29" s="45"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5">
        <v>0</v>
      </c>
    </row>
    <row r="30" spans="2:38" x14ac:dyDescent="0.25">
      <c r="B30" s="40" t="s">
        <v>55</v>
      </c>
      <c r="C30" s="40" t="s">
        <v>22</v>
      </c>
      <c r="D30" s="40" t="s">
        <v>56</v>
      </c>
      <c r="E30" s="40" t="s">
        <v>66</v>
      </c>
      <c r="F30" s="40" t="str">
        <f t="shared" si="4"/>
        <v>Large (&gt;2.0L)</v>
      </c>
      <c r="G30" s="40" t="s">
        <v>18</v>
      </c>
      <c r="H30" s="40" t="s">
        <v>18</v>
      </c>
      <c r="I30" s="39" t="str">
        <f t="shared" si="2"/>
        <v>PC,Large (&gt;2.0L),ECE 15/02</v>
      </c>
      <c r="J30" s="45">
        <v>2144</v>
      </c>
      <c r="K30" s="45">
        <v>1522</v>
      </c>
      <c r="L30" s="45">
        <v>1170</v>
      </c>
      <c r="M30" s="45">
        <v>851</v>
      </c>
      <c r="N30" s="45">
        <v>534</v>
      </c>
      <c r="O30" s="45">
        <v>596</v>
      </c>
      <c r="P30" s="45">
        <v>429</v>
      </c>
      <c r="Q30" s="45">
        <v>119</v>
      </c>
      <c r="R30" s="45">
        <v>116</v>
      </c>
      <c r="S30" s="45">
        <v>24</v>
      </c>
      <c r="T30" s="45">
        <v>2</v>
      </c>
      <c r="U30" s="45">
        <v>2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</row>
    <row r="31" spans="2:38" x14ac:dyDescent="0.25">
      <c r="B31" s="40" t="s">
        <v>55</v>
      </c>
      <c r="C31" s="40" t="s">
        <v>22</v>
      </c>
      <c r="D31" s="40" t="s">
        <v>56</v>
      </c>
      <c r="E31" s="40" t="s">
        <v>66</v>
      </c>
      <c r="F31" s="40" t="str">
        <f t="shared" si="4"/>
        <v>Large (&gt;2.0L)</v>
      </c>
      <c r="G31" s="40" t="s">
        <v>19</v>
      </c>
      <c r="H31" s="40" t="s">
        <v>19</v>
      </c>
      <c r="I31" s="39" t="str">
        <f t="shared" si="2"/>
        <v>PC,Large (&gt;2.0L),ECE 15/03</v>
      </c>
      <c r="J31" s="45">
        <v>6431</v>
      </c>
      <c r="K31" s="45">
        <v>6255</v>
      </c>
      <c r="L31" s="45">
        <v>5616</v>
      </c>
      <c r="M31" s="45">
        <v>5108</v>
      </c>
      <c r="N31" s="45">
        <v>4452</v>
      </c>
      <c r="O31" s="45">
        <v>3971</v>
      </c>
      <c r="P31" s="45">
        <v>3288</v>
      </c>
      <c r="Q31" s="45">
        <v>2604</v>
      </c>
      <c r="R31" s="45">
        <v>1807</v>
      </c>
      <c r="S31" s="45">
        <v>1109</v>
      </c>
      <c r="T31" s="45">
        <v>377</v>
      </c>
      <c r="U31" s="45">
        <v>294</v>
      </c>
      <c r="V31" s="45">
        <v>188</v>
      </c>
      <c r="W31" s="45">
        <v>101</v>
      </c>
      <c r="X31" s="45">
        <v>30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</row>
    <row r="32" spans="2:38" x14ac:dyDescent="0.25">
      <c r="B32" s="40" t="s">
        <v>55</v>
      </c>
      <c r="C32" s="40" t="s">
        <v>22</v>
      </c>
      <c r="D32" s="40" t="s">
        <v>56</v>
      </c>
      <c r="E32" s="40" t="s">
        <v>66</v>
      </c>
      <c r="F32" s="40" t="str">
        <f t="shared" si="4"/>
        <v>Large (&gt;2.0L)</v>
      </c>
      <c r="G32" s="40" t="s">
        <v>20</v>
      </c>
      <c r="H32" s="40" t="s">
        <v>20</v>
      </c>
      <c r="I32" s="39" t="str">
        <f t="shared" si="2"/>
        <v>PC,Large (&gt;2.0L),ECE 15/04</v>
      </c>
      <c r="J32" s="45">
        <v>6596</v>
      </c>
      <c r="K32" s="45">
        <v>8115</v>
      </c>
      <c r="L32" s="45">
        <v>8012</v>
      </c>
      <c r="M32" s="45">
        <v>8172</v>
      </c>
      <c r="N32" s="45">
        <v>8548</v>
      </c>
      <c r="O32" s="45">
        <v>9332</v>
      </c>
      <c r="P32" s="45">
        <v>10125</v>
      </c>
      <c r="Q32" s="45">
        <v>10752</v>
      </c>
      <c r="R32" s="45">
        <v>11075</v>
      </c>
      <c r="S32" s="45">
        <v>9659</v>
      </c>
      <c r="T32" s="45">
        <v>6767</v>
      </c>
      <c r="U32" s="45">
        <v>5879</v>
      </c>
      <c r="V32" s="45">
        <v>4282</v>
      </c>
      <c r="W32" s="45">
        <v>3564</v>
      </c>
      <c r="X32" s="45">
        <v>2584</v>
      </c>
      <c r="Y32" s="45">
        <v>2192</v>
      </c>
      <c r="Z32" s="45">
        <v>1621</v>
      </c>
      <c r="AA32" s="45">
        <v>1353</v>
      </c>
      <c r="AB32" s="45">
        <v>188</v>
      </c>
      <c r="AC32" s="45">
        <v>149</v>
      </c>
      <c r="AD32" s="45">
        <v>118</v>
      </c>
      <c r="AE32" s="45">
        <v>86</v>
      </c>
      <c r="AF32" s="45">
        <v>73</v>
      </c>
      <c r="AG32" s="45">
        <v>33</v>
      </c>
      <c r="AH32" s="45">
        <v>26</v>
      </c>
      <c r="AI32" s="45">
        <v>19</v>
      </c>
      <c r="AJ32" s="45">
        <v>13</v>
      </c>
      <c r="AK32" s="45">
        <v>7</v>
      </c>
      <c r="AL32" s="45">
        <v>4</v>
      </c>
    </row>
    <row r="33" spans="2:38" x14ac:dyDescent="0.25">
      <c r="B33" s="40" t="s">
        <v>55</v>
      </c>
      <c r="C33" s="40" t="s">
        <v>22</v>
      </c>
      <c r="D33" s="40" t="s">
        <v>56</v>
      </c>
      <c r="E33" s="40" t="s">
        <v>66</v>
      </c>
      <c r="F33" s="40" t="str">
        <f t="shared" si="4"/>
        <v>Large (&gt;2.0L)</v>
      </c>
      <c r="G33" s="40" t="s">
        <v>58</v>
      </c>
      <c r="H33" s="40" t="s">
        <v>24</v>
      </c>
      <c r="I33" s="39" t="str">
        <f t="shared" si="2"/>
        <v>PC,Large (&gt;2.0L),E 1</v>
      </c>
      <c r="J33" s="45">
        <v>0</v>
      </c>
      <c r="K33" s="45">
        <v>0</v>
      </c>
      <c r="L33" s="45">
        <v>1279</v>
      </c>
      <c r="M33" s="45">
        <v>2384</v>
      </c>
      <c r="N33" s="45">
        <v>3918</v>
      </c>
      <c r="O33" s="45">
        <v>5758</v>
      </c>
      <c r="P33" s="45">
        <v>8740</v>
      </c>
      <c r="Q33" s="45">
        <v>9916</v>
      </c>
      <c r="R33" s="45">
        <v>11372</v>
      </c>
      <c r="S33" s="45">
        <v>12242</v>
      </c>
      <c r="T33" s="45">
        <v>12463</v>
      </c>
      <c r="U33" s="45">
        <v>12249</v>
      </c>
      <c r="V33" s="45">
        <v>12872</v>
      </c>
      <c r="W33" s="45">
        <v>12406</v>
      </c>
      <c r="X33" s="45">
        <v>12432</v>
      </c>
      <c r="Y33" s="45">
        <v>11303</v>
      </c>
      <c r="Z33" s="45">
        <v>10921</v>
      </c>
      <c r="AA33" s="45">
        <v>9174</v>
      </c>
      <c r="AB33" s="45">
        <v>4072</v>
      </c>
      <c r="AC33" s="45">
        <v>2713</v>
      </c>
      <c r="AD33" s="45">
        <v>1912</v>
      </c>
      <c r="AE33" s="45">
        <v>1408</v>
      </c>
      <c r="AF33" s="45">
        <v>1012</v>
      </c>
      <c r="AG33" s="45">
        <v>425</v>
      </c>
      <c r="AH33" s="45">
        <v>205</v>
      </c>
      <c r="AI33" s="45">
        <v>153</v>
      </c>
      <c r="AJ33" s="45">
        <v>101</v>
      </c>
      <c r="AK33" s="45">
        <v>53</v>
      </c>
      <c r="AL33" s="45">
        <v>33</v>
      </c>
    </row>
    <row r="34" spans="2:38" x14ac:dyDescent="0.25">
      <c r="B34" s="40" t="s">
        <v>55</v>
      </c>
      <c r="C34" s="40" t="s">
        <v>22</v>
      </c>
      <c r="D34" s="40" t="s">
        <v>56</v>
      </c>
      <c r="E34" s="40" t="s">
        <v>66</v>
      </c>
      <c r="F34" s="40" t="str">
        <f t="shared" si="4"/>
        <v>Large (&gt;2.0L)</v>
      </c>
      <c r="G34" s="40" t="s">
        <v>59</v>
      </c>
      <c r="H34" s="40" t="s">
        <v>25</v>
      </c>
      <c r="I34" s="39" t="str">
        <f t="shared" si="2"/>
        <v>PC,Large (&gt;2.0L),E 2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2910</v>
      </c>
      <c r="R34" s="45">
        <v>6792</v>
      </c>
      <c r="S34" s="45">
        <v>11624</v>
      </c>
      <c r="T34" s="45">
        <v>18134</v>
      </c>
      <c r="U34" s="45">
        <v>23512</v>
      </c>
      <c r="V34" s="45">
        <v>25181</v>
      </c>
      <c r="W34" s="45">
        <v>26865</v>
      </c>
      <c r="X34" s="45">
        <v>29261</v>
      </c>
      <c r="Y34" s="45">
        <v>31235</v>
      </c>
      <c r="Z34" s="45">
        <v>34305</v>
      </c>
      <c r="AA34" s="45">
        <v>36208</v>
      </c>
      <c r="AB34" s="45">
        <v>18283</v>
      </c>
      <c r="AC34" s="45">
        <v>16082</v>
      </c>
      <c r="AD34" s="45">
        <v>13114</v>
      </c>
      <c r="AE34" s="45">
        <v>10753</v>
      </c>
      <c r="AF34" s="45">
        <v>8375</v>
      </c>
      <c r="AG34" s="45">
        <v>7055</v>
      </c>
      <c r="AH34" s="45">
        <v>5433</v>
      </c>
      <c r="AI34" s="45">
        <v>4052</v>
      </c>
      <c r="AJ34" s="45">
        <v>2665</v>
      </c>
      <c r="AK34" s="45">
        <v>1416</v>
      </c>
      <c r="AL34" s="45">
        <v>852</v>
      </c>
    </row>
    <row r="35" spans="2:38" x14ac:dyDescent="0.25">
      <c r="B35" s="40" t="s">
        <v>55</v>
      </c>
      <c r="C35" s="40" t="s">
        <v>22</v>
      </c>
      <c r="D35" s="40" t="s">
        <v>56</v>
      </c>
      <c r="E35" s="40" t="s">
        <v>66</v>
      </c>
      <c r="F35" s="40" t="str">
        <f t="shared" si="4"/>
        <v>Large (&gt;2.0L)</v>
      </c>
      <c r="G35" s="40" t="s">
        <v>60</v>
      </c>
      <c r="H35" s="40" t="s">
        <v>26</v>
      </c>
      <c r="I35" s="39" t="str">
        <f t="shared" si="2"/>
        <v>PC,Large (&gt;2.0L),E 3</v>
      </c>
      <c r="J35" s="45">
        <v>0</v>
      </c>
      <c r="K35" s="45">
        <v>0</v>
      </c>
      <c r="L35" s="45">
        <v>0</v>
      </c>
      <c r="M35" s="45">
        <v>0</v>
      </c>
      <c r="N35" s="45">
        <v>0</v>
      </c>
      <c r="O35" s="45">
        <v>0</v>
      </c>
      <c r="P35" s="45">
        <v>0</v>
      </c>
      <c r="Q35" s="45">
        <v>0</v>
      </c>
      <c r="R35" s="45">
        <v>0</v>
      </c>
      <c r="S35" s="45">
        <v>0</v>
      </c>
      <c r="T35" s="45">
        <v>0</v>
      </c>
      <c r="U35" s="45">
        <v>0</v>
      </c>
      <c r="V35" s="45">
        <v>4540</v>
      </c>
      <c r="W35" s="45">
        <v>9476</v>
      </c>
      <c r="X35" s="45">
        <v>15778</v>
      </c>
      <c r="Y35" s="45">
        <v>23772</v>
      </c>
      <c r="Z35" s="45">
        <v>27197</v>
      </c>
      <c r="AA35" s="45">
        <v>30413</v>
      </c>
      <c r="AB35" s="45">
        <v>14810</v>
      </c>
      <c r="AC35" s="45">
        <v>14294</v>
      </c>
      <c r="AD35" s="45">
        <v>13367</v>
      </c>
      <c r="AE35" s="45">
        <v>12108</v>
      </c>
      <c r="AF35" s="45">
        <v>10800</v>
      </c>
      <c r="AG35" s="45">
        <v>9699</v>
      </c>
      <c r="AH35" s="45">
        <v>8655</v>
      </c>
      <c r="AI35" s="45">
        <v>7470</v>
      </c>
      <c r="AJ35" s="45">
        <v>6111</v>
      </c>
      <c r="AK35" s="45">
        <v>4215</v>
      </c>
      <c r="AL35" s="45">
        <v>2998</v>
      </c>
    </row>
    <row r="36" spans="2:38" x14ac:dyDescent="0.25">
      <c r="B36" s="40" t="s">
        <v>55</v>
      </c>
      <c r="C36" s="40" t="s">
        <v>22</v>
      </c>
      <c r="D36" s="40" t="s">
        <v>56</v>
      </c>
      <c r="E36" s="40" t="s">
        <v>66</v>
      </c>
      <c r="F36" s="40" t="str">
        <f t="shared" si="4"/>
        <v>Large (&gt;2.0L)</v>
      </c>
      <c r="G36" s="40" t="s">
        <v>61</v>
      </c>
      <c r="H36" s="40" t="s">
        <v>27</v>
      </c>
      <c r="I36" s="39" t="str">
        <f t="shared" si="2"/>
        <v>PC,Large (&gt;2.0L),E 4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7466</v>
      </c>
      <c r="AA36" s="45">
        <v>16880</v>
      </c>
      <c r="AB36" s="45">
        <v>10241</v>
      </c>
      <c r="AC36" s="45">
        <v>10668</v>
      </c>
      <c r="AD36" s="45">
        <v>11967</v>
      </c>
      <c r="AE36" s="45">
        <v>11303</v>
      </c>
      <c r="AF36" s="45">
        <v>10464</v>
      </c>
      <c r="AG36" s="45">
        <v>9733</v>
      </c>
      <c r="AH36" s="45">
        <v>9122</v>
      </c>
      <c r="AI36" s="45">
        <v>8471</v>
      </c>
      <c r="AJ36" s="45">
        <v>7827</v>
      </c>
      <c r="AK36" s="45">
        <v>6787</v>
      </c>
      <c r="AL36" s="45">
        <v>5786</v>
      </c>
    </row>
    <row r="37" spans="2:38" x14ac:dyDescent="0.25">
      <c r="B37" s="40" t="s">
        <v>55</v>
      </c>
      <c r="C37" s="40" t="s">
        <v>22</v>
      </c>
      <c r="D37" s="40" t="s">
        <v>56</v>
      </c>
      <c r="E37" s="40" t="s">
        <v>66</v>
      </c>
      <c r="F37" s="40" t="str">
        <f t="shared" si="4"/>
        <v>Large (&gt;2.0L)</v>
      </c>
      <c r="G37" s="40" t="s">
        <v>62</v>
      </c>
      <c r="H37" s="40" t="s">
        <v>28</v>
      </c>
      <c r="I37" s="39" t="str">
        <f t="shared" si="2"/>
        <v>PC,Large (&gt;2.0L),E 5</v>
      </c>
      <c r="J37" s="45">
        <v>0</v>
      </c>
      <c r="K37" s="45">
        <v>0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45">
        <v>732</v>
      </c>
      <c r="AF37" s="45">
        <v>1248</v>
      </c>
      <c r="AG37" s="45">
        <v>1723</v>
      </c>
      <c r="AH37" s="45">
        <v>2423</v>
      </c>
      <c r="AI37" s="45">
        <v>2373</v>
      </c>
      <c r="AJ37" s="45">
        <v>2391</v>
      </c>
      <c r="AK37" s="45">
        <v>2365</v>
      </c>
      <c r="AL37" s="45">
        <v>2134</v>
      </c>
    </row>
    <row r="38" spans="2:38" x14ac:dyDescent="0.25">
      <c r="B38" s="40" t="s">
        <v>55</v>
      </c>
      <c r="C38" s="40" t="s">
        <v>22</v>
      </c>
      <c r="D38" s="40" t="s">
        <v>56</v>
      </c>
      <c r="E38" s="40" t="s">
        <v>66</v>
      </c>
      <c r="F38" s="40" t="str">
        <f t="shared" si="4"/>
        <v>Large (&gt;2.0L)</v>
      </c>
      <c r="G38" s="40" t="s">
        <v>63</v>
      </c>
      <c r="H38" s="40" t="s">
        <v>41</v>
      </c>
      <c r="I38" s="39" t="str">
        <f t="shared" si="2"/>
        <v>PC,Large (&gt;2.0L),E 6 b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5">
        <v>0</v>
      </c>
      <c r="AF38" s="45">
        <v>0</v>
      </c>
      <c r="AG38" s="45">
        <v>0</v>
      </c>
      <c r="AH38" s="45">
        <v>0</v>
      </c>
      <c r="AI38" s="45">
        <v>922</v>
      </c>
      <c r="AJ38" s="45">
        <v>2214</v>
      </c>
      <c r="AK38" s="45">
        <v>2664</v>
      </c>
      <c r="AL38" s="45">
        <v>2458</v>
      </c>
    </row>
    <row r="39" spans="2:38" x14ac:dyDescent="0.25">
      <c r="B39" s="40" t="s">
        <v>55</v>
      </c>
      <c r="C39" s="40" t="s">
        <v>22</v>
      </c>
      <c r="D39" s="40" t="s">
        <v>56</v>
      </c>
      <c r="E39" s="40" t="s">
        <v>66</v>
      </c>
      <c r="F39" s="40" t="str">
        <f>E39&amp;" (&lt;2L)"</f>
        <v>Large-SUV-Executive (&lt;2L)</v>
      </c>
      <c r="G39" s="40" t="s">
        <v>64</v>
      </c>
      <c r="H39" s="40" t="s">
        <v>42</v>
      </c>
      <c r="I39" s="39" t="str">
        <f t="shared" si="2"/>
        <v>PC,Large-SUV-Executive (&lt;2L),E 6 d-Temp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2291</v>
      </c>
      <c r="AL39" s="45">
        <v>5586</v>
      </c>
    </row>
    <row r="40" spans="2:38" x14ac:dyDescent="0.25">
      <c r="B40" s="40" t="s">
        <v>55</v>
      </c>
      <c r="C40" s="40" t="s">
        <v>22</v>
      </c>
      <c r="D40" s="40" t="s">
        <v>67</v>
      </c>
      <c r="E40" s="40" t="s">
        <v>57</v>
      </c>
      <c r="F40" s="40" t="str">
        <f t="shared" ref="F40:F45" si="5">E40&amp;" (&lt;2L)"</f>
        <v>Small (&lt;2L)</v>
      </c>
      <c r="G40" s="40" t="s">
        <v>21</v>
      </c>
      <c r="H40" s="40" t="s">
        <v>21</v>
      </c>
      <c r="I40" s="39" t="str">
        <f t="shared" si="2"/>
        <v>PC,Small (&lt;2L),Conventional</v>
      </c>
      <c r="J40" s="45">
        <v>69656</v>
      </c>
      <c r="K40" s="45">
        <v>85224</v>
      </c>
      <c r="L40" s="45">
        <v>88610</v>
      </c>
      <c r="M40" s="45">
        <v>92178</v>
      </c>
      <c r="N40" s="45">
        <v>92946</v>
      </c>
      <c r="O40" s="45">
        <v>92660</v>
      </c>
      <c r="P40" s="45">
        <v>86974</v>
      </c>
      <c r="Q40" s="45">
        <v>78154</v>
      </c>
      <c r="R40" s="45">
        <v>66474</v>
      </c>
      <c r="S40" s="45">
        <v>50861</v>
      </c>
      <c r="T40" s="45">
        <v>30950</v>
      </c>
      <c r="U40" s="45">
        <v>24735</v>
      </c>
      <c r="V40" s="45">
        <v>17092</v>
      </c>
      <c r="W40" s="45">
        <v>13167</v>
      </c>
      <c r="X40" s="45">
        <v>8901</v>
      </c>
      <c r="Y40" s="45">
        <v>7170</v>
      </c>
      <c r="Z40" s="45">
        <v>5187</v>
      </c>
      <c r="AA40" s="45">
        <v>4309</v>
      </c>
      <c r="AB40" s="45">
        <v>780</v>
      </c>
      <c r="AC40" s="45">
        <v>659</v>
      </c>
      <c r="AD40" s="45">
        <v>543</v>
      </c>
      <c r="AE40" s="45">
        <v>501</v>
      </c>
      <c r="AF40" s="45">
        <v>430</v>
      </c>
      <c r="AG40" s="45">
        <v>182</v>
      </c>
      <c r="AH40" s="45">
        <v>210</v>
      </c>
      <c r="AI40" s="45">
        <v>160</v>
      </c>
      <c r="AJ40" s="45">
        <v>107</v>
      </c>
      <c r="AK40" s="45">
        <v>49</v>
      </c>
      <c r="AL40" s="45">
        <v>26</v>
      </c>
    </row>
    <row r="41" spans="2:38" x14ac:dyDescent="0.25">
      <c r="B41" s="40" t="s">
        <v>55</v>
      </c>
      <c r="C41" s="40" t="s">
        <v>22</v>
      </c>
      <c r="D41" s="40" t="s">
        <v>67</v>
      </c>
      <c r="E41" s="40" t="s">
        <v>57</v>
      </c>
      <c r="F41" s="40" t="str">
        <f t="shared" si="5"/>
        <v>Small (&lt;2L)</v>
      </c>
      <c r="G41" s="40" t="s">
        <v>58</v>
      </c>
      <c r="H41" s="40" t="s">
        <v>24</v>
      </c>
      <c r="I41" s="39" t="str">
        <f t="shared" si="2"/>
        <v>PC,Small (&lt;2L),E 1</v>
      </c>
      <c r="J41" s="45">
        <v>0</v>
      </c>
      <c r="K41" s="45">
        <v>0</v>
      </c>
      <c r="L41" s="45">
        <v>7329</v>
      </c>
      <c r="M41" s="45">
        <v>15006</v>
      </c>
      <c r="N41" s="45">
        <v>26216</v>
      </c>
      <c r="O41" s="45">
        <v>37847</v>
      </c>
      <c r="P41" s="45">
        <v>54909</v>
      </c>
      <c r="Q41" s="45">
        <v>57512</v>
      </c>
      <c r="R41" s="45">
        <v>58155</v>
      </c>
      <c r="S41" s="45">
        <v>57696</v>
      </c>
      <c r="T41" s="45">
        <v>53969</v>
      </c>
      <c r="U41" s="45">
        <v>49069</v>
      </c>
      <c r="V41" s="45">
        <v>49217</v>
      </c>
      <c r="W41" s="45">
        <v>44564</v>
      </c>
      <c r="X41" s="45">
        <v>42329</v>
      </c>
      <c r="Y41" s="45">
        <v>36971</v>
      </c>
      <c r="Z41" s="45">
        <v>34938</v>
      </c>
      <c r="AA41" s="45">
        <v>29228</v>
      </c>
      <c r="AB41" s="45">
        <v>17728</v>
      </c>
      <c r="AC41" s="45">
        <v>12052</v>
      </c>
      <c r="AD41" s="45">
        <v>9011</v>
      </c>
      <c r="AE41" s="45">
        <v>6615</v>
      </c>
      <c r="AF41" s="45">
        <v>4943</v>
      </c>
      <c r="AG41" s="45">
        <v>1452</v>
      </c>
      <c r="AH41" s="45">
        <v>1403</v>
      </c>
      <c r="AI41" s="45">
        <v>1068</v>
      </c>
      <c r="AJ41" s="45">
        <v>716</v>
      </c>
      <c r="AK41" s="45">
        <v>328</v>
      </c>
      <c r="AL41" s="45">
        <v>209</v>
      </c>
    </row>
    <row r="42" spans="2:38" x14ac:dyDescent="0.25">
      <c r="B42" s="40" t="s">
        <v>55</v>
      </c>
      <c r="C42" s="40" t="s">
        <v>22</v>
      </c>
      <c r="D42" s="40" t="s">
        <v>67</v>
      </c>
      <c r="E42" s="40" t="s">
        <v>57</v>
      </c>
      <c r="F42" s="40" t="str">
        <f t="shared" si="5"/>
        <v>Small (&lt;2L)</v>
      </c>
      <c r="G42" s="40" t="s">
        <v>59</v>
      </c>
      <c r="H42" s="40" t="s">
        <v>25</v>
      </c>
      <c r="I42" s="39" t="str">
        <f t="shared" si="2"/>
        <v>PC,Small (&lt;2L),E 2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16877</v>
      </c>
      <c r="R42" s="45">
        <v>34736</v>
      </c>
      <c r="S42" s="45">
        <v>54783</v>
      </c>
      <c r="T42" s="45">
        <v>78532</v>
      </c>
      <c r="U42" s="45">
        <v>94187</v>
      </c>
      <c r="V42" s="45">
        <v>96282</v>
      </c>
      <c r="W42" s="45">
        <v>96502</v>
      </c>
      <c r="X42" s="45">
        <v>99633</v>
      </c>
      <c r="Y42" s="45">
        <v>102168</v>
      </c>
      <c r="Z42" s="45">
        <v>109746</v>
      </c>
      <c r="AA42" s="45">
        <v>115363</v>
      </c>
      <c r="AB42" s="45">
        <v>66463</v>
      </c>
      <c r="AC42" s="45">
        <v>62641</v>
      </c>
      <c r="AD42" s="45">
        <v>54765</v>
      </c>
      <c r="AE42" s="45">
        <v>50321</v>
      </c>
      <c r="AF42" s="45">
        <v>42158</v>
      </c>
      <c r="AG42" s="45">
        <v>38544</v>
      </c>
      <c r="AH42" s="45">
        <v>30567</v>
      </c>
      <c r="AI42" s="45">
        <v>23266</v>
      </c>
      <c r="AJ42" s="45">
        <v>15602</v>
      </c>
      <c r="AK42" s="45">
        <v>7146</v>
      </c>
      <c r="AL42" s="45">
        <v>5529</v>
      </c>
    </row>
    <row r="43" spans="2:38" x14ac:dyDescent="0.25">
      <c r="B43" s="40" t="s">
        <v>55</v>
      </c>
      <c r="C43" s="40" t="s">
        <v>22</v>
      </c>
      <c r="D43" s="40" t="s">
        <v>67</v>
      </c>
      <c r="E43" s="40" t="s">
        <v>57</v>
      </c>
      <c r="F43" s="40" t="str">
        <f t="shared" si="5"/>
        <v>Small (&lt;2L)</v>
      </c>
      <c r="G43" s="40" t="s">
        <v>60</v>
      </c>
      <c r="H43" s="40" t="s">
        <v>26</v>
      </c>
      <c r="I43" s="39" t="str">
        <f t="shared" si="2"/>
        <v>PC,Small (&lt;2L),E 3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17361</v>
      </c>
      <c r="W43" s="45">
        <v>34040</v>
      </c>
      <c r="X43" s="45">
        <v>53725</v>
      </c>
      <c r="Y43" s="45">
        <v>77756</v>
      </c>
      <c r="Z43" s="45">
        <v>87007</v>
      </c>
      <c r="AA43" s="45">
        <v>96897</v>
      </c>
      <c r="AB43" s="45">
        <v>115476</v>
      </c>
      <c r="AC43" s="45">
        <v>127136</v>
      </c>
      <c r="AD43" s="45">
        <v>127691</v>
      </c>
      <c r="AE43" s="45">
        <v>133178</v>
      </c>
      <c r="AF43" s="45">
        <v>131765</v>
      </c>
      <c r="AG43" s="45">
        <v>132268</v>
      </c>
      <c r="AH43" s="45">
        <v>125665</v>
      </c>
      <c r="AI43" s="45">
        <v>115035</v>
      </c>
      <c r="AJ43" s="45">
        <v>98142</v>
      </c>
      <c r="AK43" s="45">
        <v>46022</v>
      </c>
      <c r="AL43" s="45">
        <v>32472</v>
      </c>
    </row>
    <row r="44" spans="2:38" x14ac:dyDescent="0.25">
      <c r="B44" s="40" t="s">
        <v>55</v>
      </c>
      <c r="C44" s="40" t="s">
        <v>22</v>
      </c>
      <c r="D44" s="40" t="s">
        <v>67</v>
      </c>
      <c r="E44" s="40" t="s">
        <v>57</v>
      </c>
      <c r="F44" s="40" t="str">
        <f t="shared" si="5"/>
        <v>Small (&lt;2L)</v>
      </c>
      <c r="G44" s="40" t="s">
        <v>61</v>
      </c>
      <c r="H44" s="40" t="s">
        <v>27</v>
      </c>
      <c r="I44" s="39" t="str">
        <f t="shared" si="2"/>
        <v>PC,Small (&lt;2L),E 4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23886</v>
      </c>
      <c r="AA44" s="45">
        <v>53781</v>
      </c>
      <c r="AB44" s="45">
        <v>121117</v>
      </c>
      <c r="AC44" s="45">
        <v>163082</v>
      </c>
      <c r="AD44" s="45">
        <v>221145</v>
      </c>
      <c r="AE44" s="45">
        <v>245016</v>
      </c>
      <c r="AF44" s="45">
        <v>264644</v>
      </c>
      <c r="AG44" s="45">
        <v>288016</v>
      </c>
      <c r="AH44" s="45">
        <v>305440</v>
      </c>
      <c r="AI44" s="45">
        <v>312971</v>
      </c>
      <c r="AJ44" s="45">
        <v>316958</v>
      </c>
      <c r="AK44" s="45">
        <v>231129</v>
      </c>
      <c r="AL44" s="45">
        <v>210982</v>
      </c>
    </row>
    <row r="45" spans="2:38" x14ac:dyDescent="0.25">
      <c r="B45" s="40" t="s">
        <v>55</v>
      </c>
      <c r="C45" s="40" t="s">
        <v>22</v>
      </c>
      <c r="D45" s="40" t="s">
        <v>67</v>
      </c>
      <c r="E45" s="40" t="s">
        <v>57</v>
      </c>
      <c r="F45" s="40" t="str">
        <f t="shared" si="5"/>
        <v>Small (&lt;2L)</v>
      </c>
      <c r="G45" s="40" t="s">
        <v>62</v>
      </c>
      <c r="H45" s="40" t="s">
        <v>28</v>
      </c>
      <c r="I45" s="39" t="str">
        <f t="shared" si="2"/>
        <v>PC,Small (&lt;2L),E 5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53087</v>
      </c>
      <c r="AF45" s="45">
        <v>106094</v>
      </c>
      <c r="AG45" s="45">
        <v>160045</v>
      </c>
      <c r="AH45" s="45">
        <v>238024</v>
      </c>
      <c r="AI45" s="45">
        <v>260723</v>
      </c>
      <c r="AJ45" s="45">
        <v>291452</v>
      </c>
      <c r="AK45" s="45">
        <v>324480</v>
      </c>
      <c r="AL45" s="45">
        <v>317695</v>
      </c>
    </row>
    <row r="46" spans="2:38" x14ac:dyDescent="0.25">
      <c r="B46" s="40" t="s">
        <v>55</v>
      </c>
      <c r="C46" s="40" t="s">
        <v>22</v>
      </c>
      <c r="D46" s="40" t="s">
        <v>67</v>
      </c>
      <c r="E46" s="40" t="s">
        <v>57</v>
      </c>
      <c r="F46" s="40" t="str">
        <f>LEFT(E46,5)&amp;" (&gt;2.0L)"</f>
        <v>Small (&gt;2.0L)</v>
      </c>
      <c r="G46" s="40" t="s">
        <v>63</v>
      </c>
      <c r="H46" s="40" t="s">
        <v>41</v>
      </c>
      <c r="I46" s="39" t="str">
        <f t="shared" si="2"/>
        <v>PC,Small (&gt;2.0L),E 6 b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74986</v>
      </c>
      <c r="AJ46" s="45">
        <v>167013</v>
      </c>
      <c r="AK46" s="45">
        <v>244854</v>
      </c>
      <c r="AL46" s="45">
        <v>243142</v>
      </c>
    </row>
    <row r="47" spans="2:38" x14ac:dyDescent="0.25">
      <c r="B47" s="40" t="s">
        <v>55</v>
      </c>
      <c r="C47" s="40" t="s">
        <v>22</v>
      </c>
      <c r="D47" s="40" t="s">
        <v>67</v>
      </c>
      <c r="E47" s="40" t="s">
        <v>57</v>
      </c>
      <c r="F47" s="40" t="str">
        <f t="shared" ref="F47:F52" si="6">LEFT(E47,5)&amp;" (&gt;2.0L)"</f>
        <v>Small (&gt;2.0L)</v>
      </c>
      <c r="G47" s="40" t="s">
        <v>64</v>
      </c>
      <c r="H47" s="40" t="s">
        <v>42</v>
      </c>
      <c r="I47" s="39" t="str">
        <f t="shared" si="2"/>
        <v>PC,Small (&gt;2.0L),E 6 d-Temp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132351</v>
      </c>
      <c r="AL47" s="45">
        <v>254806</v>
      </c>
    </row>
    <row r="48" spans="2:38" x14ac:dyDescent="0.25">
      <c r="B48" s="40" t="s">
        <v>55</v>
      </c>
      <c r="C48" s="40" t="s">
        <v>22</v>
      </c>
      <c r="D48" s="40" t="s">
        <v>67</v>
      </c>
      <c r="E48" s="40" t="s">
        <v>66</v>
      </c>
      <c r="F48" s="40" t="str">
        <f t="shared" si="6"/>
        <v>Large (&gt;2.0L)</v>
      </c>
      <c r="G48" s="40" t="s">
        <v>21</v>
      </c>
      <c r="H48" s="40" t="s">
        <v>21</v>
      </c>
      <c r="I48" s="39" t="str">
        <f t="shared" si="2"/>
        <v>PC,Large (&gt;2.0L),Conventional</v>
      </c>
      <c r="J48" s="45">
        <v>6057</v>
      </c>
      <c r="K48" s="45">
        <v>7411</v>
      </c>
      <c r="L48" s="45">
        <v>6670</v>
      </c>
      <c r="M48" s="45">
        <v>6938</v>
      </c>
      <c r="N48" s="45">
        <v>6996</v>
      </c>
      <c r="O48" s="45">
        <v>6974</v>
      </c>
      <c r="P48" s="45">
        <v>7563</v>
      </c>
      <c r="Q48" s="45">
        <v>6796</v>
      </c>
      <c r="R48" s="45">
        <v>6574</v>
      </c>
      <c r="S48" s="45">
        <v>5651</v>
      </c>
      <c r="T48" s="45">
        <v>3439</v>
      </c>
      <c r="U48" s="45">
        <v>3057</v>
      </c>
      <c r="V48" s="45">
        <v>2112</v>
      </c>
      <c r="W48" s="45">
        <v>1795</v>
      </c>
      <c r="X48" s="45">
        <v>1214</v>
      </c>
      <c r="Y48" s="45">
        <v>1071</v>
      </c>
      <c r="Z48" s="45">
        <v>844</v>
      </c>
      <c r="AA48" s="45">
        <v>760</v>
      </c>
      <c r="AB48" s="45">
        <v>189</v>
      </c>
      <c r="AC48" s="45">
        <v>135</v>
      </c>
      <c r="AD48" s="45">
        <v>109</v>
      </c>
      <c r="AE48" s="45">
        <v>88</v>
      </c>
      <c r="AF48" s="45">
        <v>68</v>
      </c>
      <c r="AG48" s="45">
        <v>26</v>
      </c>
      <c r="AH48" s="45">
        <v>27</v>
      </c>
      <c r="AI48" s="45">
        <v>19</v>
      </c>
      <c r="AJ48" s="45">
        <v>12</v>
      </c>
      <c r="AK48" s="45">
        <v>5</v>
      </c>
      <c r="AL48" s="45">
        <v>2</v>
      </c>
    </row>
    <row r="49" spans="2:38" x14ac:dyDescent="0.25">
      <c r="B49" s="40" t="s">
        <v>55</v>
      </c>
      <c r="C49" s="40" t="s">
        <v>22</v>
      </c>
      <c r="D49" s="40" t="s">
        <v>67</v>
      </c>
      <c r="E49" s="40" t="s">
        <v>66</v>
      </c>
      <c r="F49" s="40" t="str">
        <f t="shared" si="6"/>
        <v>Large (&gt;2.0L)</v>
      </c>
      <c r="G49" s="40" t="s">
        <v>58</v>
      </c>
      <c r="H49" s="40" t="s">
        <v>24</v>
      </c>
      <c r="I49" s="39" t="str">
        <f t="shared" si="2"/>
        <v>PC,Large (&gt;2.0L),E 1</v>
      </c>
      <c r="J49" s="45">
        <v>0</v>
      </c>
      <c r="K49" s="45">
        <v>0</v>
      </c>
      <c r="L49" s="45">
        <v>552</v>
      </c>
      <c r="M49" s="45">
        <v>1130</v>
      </c>
      <c r="N49" s="45">
        <v>1973</v>
      </c>
      <c r="O49" s="45">
        <v>2849</v>
      </c>
      <c r="P49" s="45">
        <v>4774</v>
      </c>
      <c r="Q49" s="45">
        <v>5001</v>
      </c>
      <c r="R49" s="45">
        <v>5751</v>
      </c>
      <c r="S49" s="45">
        <v>6410</v>
      </c>
      <c r="T49" s="45">
        <v>5997</v>
      </c>
      <c r="U49" s="45">
        <v>6065</v>
      </c>
      <c r="V49" s="45">
        <v>6083</v>
      </c>
      <c r="W49" s="45">
        <v>6077</v>
      </c>
      <c r="X49" s="45">
        <v>5772</v>
      </c>
      <c r="Y49" s="45">
        <v>5525</v>
      </c>
      <c r="Z49" s="45">
        <v>5688</v>
      </c>
      <c r="AA49" s="45">
        <v>5158</v>
      </c>
      <c r="AB49" s="45">
        <v>4295</v>
      </c>
      <c r="AC49" s="45">
        <v>2472</v>
      </c>
      <c r="AD49" s="45">
        <v>1814</v>
      </c>
      <c r="AE49" s="45">
        <v>1167</v>
      </c>
      <c r="AF49" s="45">
        <v>783</v>
      </c>
      <c r="AG49" s="45">
        <v>209</v>
      </c>
      <c r="AH49" s="45">
        <v>183</v>
      </c>
      <c r="AI49" s="45">
        <v>126</v>
      </c>
      <c r="AJ49" s="45">
        <v>77</v>
      </c>
      <c r="AK49" s="45">
        <v>34</v>
      </c>
      <c r="AL49" s="45">
        <v>21</v>
      </c>
    </row>
    <row r="50" spans="2:38" x14ac:dyDescent="0.25">
      <c r="B50" s="40" t="s">
        <v>55</v>
      </c>
      <c r="C50" s="40" t="s">
        <v>22</v>
      </c>
      <c r="D50" s="40" t="s">
        <v>67</v>
      </c>
      <c r="E50" s="40" t="s">
        <v>66</v>
      </c>
      <c r="F50" s="40" t="str">
        <f t="shared" si="6"/>
        <v>Large (&gt;2.0L)</v>
      </c>
      <c r="G50" s="40" t="s">
        <v>59</v>
      </c>
      <c r="H50" s="40" t="s">
        <v>25</v>
      </c>
      <c r="I50" s="39" t="str">
        <f t="shared" si="2"/>
        <v>PC,Large (&gt;2.0L),E 2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1467</v>
      </c>
      <c r="R50" s="45">
        <v>3435</v>
      </c>
      <c r="S50" s="45">
        <v>6087</v>
      </c>
      <c r="T50" s="45">
        <v>8726</v>
      </c>
      <c r="U50" s="45">
        <v>11641</v>
      </c>
      <c r="V50" s="45">
        <v>11900</v>
      </c>
      <c r="W50" s="45">
        <v>13159</v>
      </c>
      <c r="X50" s="45">
        <v>13586</v>
      </c>
      <c r="Y50" s="45">
        <v>15267</v>
      </c>
      <c r="Z50" s="45">
        <v>17866</v>
      </c>
      <c r="AA50" s="45">
        <v>20358</v>
      </c>
      <c r="AB50" s="45">
        <v>16100</v>
      </c>
      <c r="AC50" s="45">
        <v>12847</v>
      </c>
      <c r="AD50" s="45">
        <v>11023</v>
      </c>
      <c r="AE50" s="45">
        <v>8877</v>
      </c>
      <c r="AF50" s="45">
        <v>6678</v>
      </c>
      <c r="AG50" s="45">
        <v>5545</v>
      </c>
      <c r="AH50" s="45">
        <v>3985</v>
      </c>
      <c r="AI50" s="45">
        <v>2753</v>
      </c>
      <c r="AJ50" s="45">
        <v>1687</v>
      </c>
      <c r="AK50" s="45">
        <v>735</v>
      </c>
      <c r="AL50" s="45">
        <v>553</v>
      </c>
    </row>
    <row r="51" spans="2:38" x14ac:dyDescent="0.25">
      <c r="B51" s="40" t="s">
        <v>55</v>
      </c>
      <c r="C51" s="40" t="s">
        <v>22</v>
      </c>
      <c r="D51" s="40" t="s">
        <v>67</v>
      </c>
      <c r="E51" s="40" t="s">
        <v>66</v>
      </c>
      <c r="F51" s="40" t="str">
        <f t="shared" si="6"/>
        <v>Large (&gt;2.0L)</v>
      </c>
      <c r="G51" s="40" t="s">
        <v>60</v>
      </c>
      <c r="H51" s="40" t="s">
        <v>26</v>
      </c>
      <c r="I51" s="39" t="str">
        <f t="shared" si="2"/>
        <v>PC,Large (&gt;2.0L),E 3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2146</v>
      </c>
      <c r="W51" s="45">
        <v>4642</v>
      </c>
      <c r="X51" s="45">
        <v>7326</v>
      </c>
      <c r="Y51" s="45">
        <v>11619</v>
      </c>
      <c r="Z51" s="45">
        <v>14164</v>
      </c>
      <c r="AA51" s="45">
        <v>17100</v>
      </c>
      <c r="AB51" s="45">
        <v>27973</v>
      </c>
      <c r="AC51" s="45">
        <v>26074</v>
      </c>
      <c r="AD51" s="45">
        <v>25702</v>
      </c>
      <c r="AE51" s="45">
        <v>23493</v>
      </c>
      <c r="AF51" s="45">
        <v>20873</v>
      </c>
      <c r="AG51" s="45">
        <v>19029</v>
      </c>
      <c r="AH51" s="45">
        <v>16384</v>
      </c>
      <c r="AI51" s="45">
        <v>13611</v>
      </c>
      <c r="AJ51" s="45">
        <v>10609</v>
      </c>
      <c r="AK51" s="45">
        <v>4744</v>
      </c>
      <c r="AL51" s="45">
        <v>3246</v>
      </c>
    </row>
    <row r="52" spans="2:38" x14ac:dyDescent="0.25">
      <c r="B52" s="40" t="s">
        <v>55</v>
      </c>
      <c r="C52" s="40" t="s">
        <v>22</v>
      </c>
      <c r="D52" s="40" t="s">
        <v>67</v>
      </c>
      <c r="E52" s="40" t="s">
        <v>66</v>
      </c>
      <c r="F52" s="40" t="str">
        <f t="shared" si="6"/>
        <v>Large (&gt;2.0L)</v>
      </c>
      <c r="G52" s="40" t="s">
        <v>61</v>
      </c>
      <c r="H52" s="40" t="s">
        <v>27</v>
      </c>
      <c r="I52" s="39" t="str">
        <f t="shared" si="2"/>
        <v>PC,Large (&gt;2.0L),E 4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3888</v>
      </c>
      <c r="AA52" s="45">
        <v>9491</v>
      </c>
      <c r="AB52" s="45">
        <v>29339</v>
      </c>
      <c r="AC52" s="45">
        <v>33446</v>
      </c>
      <c r="AD52" s="45">
        <v>44513</v>
      </c>
      <c r="AE52" s="45">
        <v>43222</v>
      </c>
      <c r="AF52" s="45">
        <v>41923</v>
      </c>
      <c r="AG52" s="45">
        <v>41435</v>
      </c>
      <c r="AH52" s="45">
        <v>39823</v>
      </c>
      <c r="AI52" s="45">
        <v>37030</v>
      </c>
      <c r="AJ52" s="45">
        <v>34262</v>
      </c>
      <c r="AK52" s="45">
        <v>23865</v>
      </c>
      <c r="AL52" s="45">
        <v>21089</v>
      </c>
    </row>
    <row r="53" spans="2:38" x14ac:dyDescent="0.25">
      <c r="B53" s="40" t="s">
        <v>55</v>
      </c>
      <c r="C53" s="40" t="s">
        <v>22</v>
      </c>
      <c r="D53" s="40" t="s">
        <v>67</v>
      </c>
      <c r="E53" s="40" t="s">
        <v>66</v>
      </c>
      <c r="F53" s="40" t="str">
        <f>E53</f>
        <v>Large-SUV-Executive</v>
      </c>
      <c r="G53" s="40" t="s">
        <v>62</v>
      </c>
      <c r="H53" s="40" t="s">
        <v>28</v>
      </c>
      <c r="I53" s="39" t="str">
        <f t="shared" si="2"/>
        <v>PC,Large-SUV-Executive,E 5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9365</v>
      </c>
      <c r="AF53" s="45">
        <v>16807</v>
      </c>
      <c r="AG53" s="45">
        <v>23025</v>
      </c>
      <c r="AH53" s="45">
        <v>31036</v>
      </c>
      <c r="AI53" s="45">
        <v>30867</v>
      </c>
      <c r="AJ53" s="45">
        <v>31673</v>
      </c>
      <c r="AK53" s="45">
        <v>33459</v>
      </c>
      <c r="AL53" s="45">
        <v>31872</v>
      </c>
    </row>
    <row r="54" spans="2:38" x14ac:dyDescent="0.25">
      <c r="B54" s="40" t="s">
        <v>55</v>
      </c>
      <c r="C54" s="40" t="s">
        <v>22</v>
      </c>
      <c r="D54" s="40" t="s">
        <v>67</v>
      </c>
      <c r="E54" s="40" t="s">
        <v>66</v>
      </c>
      <c r="F54" s="40" t="str">
        <f t="shared" ref="F54:F62" si="7">E54</f>
        <v>Large-SUV-Executive</v>
      </c>
      <c r="G54" s="40" t="s">
        <v>63</v>
      </c>
      <c r="H54" s="40" t="s">
        <v>41</v>
      </c>
      <c r="I54" s="39" t="str">
        <f t="shared" si="2"/>
        <v>PC,Large-SUV-Executive,E 6 b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5">
        <v>0</v>
      </c>
      <c r="AF54" s="45">
        <v>0</v>
      </c>
      <c r="AG54" s="45">
        <v>0</v>
      </c>
      <c r="AH54" s="45">
        <v>0</v>
      </c>
      <c r="AI54" s="45">
        <v>8950</v>
      </c>
      <c r="AJ54" s="45">
        <v>18152</v>
      </c>
      <c r="AK54" s="45">
        <v>25317</v>
      </c>
      <c r="AL54" s="45">
        <v>24451</v>
      </c>
    </row>
    <row r="55" spans="2:38" x14ac:dyDescent="0.25">
      <c r="B55" s="40" t="s">
        <v>55</v>
      </c>
      <c r="C55" s="40" t="s">
        <v>22</v>
      </c>
      <c r="D55" s="40" t="s">
        <v>67</v>
      </c>
      <c r="E55" s="40" t="s">
        <v>66</v>
      </c>
      <c r="F55" s="40" t="str">
        <f t="shared" si="7"/>
        <v>Large-SUV-Executive</v>
      </c>
      <c r="G55" s="40" t="s">
        <v>64</v>
      </c>
      <c r="H55" s="40" t="s">
        <v>42</v>
      </c>
      <c r="I55" s="39" t="str">
        <f t="shared" si="2"/>
        <v>PC,Large-SUV-Executive,E 6 d-Temp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45">
        <v>0</v>
      </c>
      <c r="AE55" s="45">
        <v>0</v>
      </c>
      <c r="AF55" s="45">
        <v>0</v>
      </c>
      <c r="AG55" s="45">
        <v>0</v>
      </c>
      <c r="AH55" s="45">
        <v>0</v>
      </c>
      <c r="AI55" s="45">
        <v>0</v>
      </c>
      <c r="AJ55" s="45">
        <v>0</v>
      </c>
      <c r="AK55" s="45">
        <v>13766</v>
      </c>
      <c r="AL55" s="45">
        <v>25875</v>
      </c>
    </row>
    <row r="56" spans="2:38" x14ac:dyDescent="0.25">
      <c r="B56" s="40" t="s">
        <v>55</v>
      </c>
      <c r="C56" s="40" t="s">
        <v>22</v>
      </c>
      <c r="D56" s="40" t="s">
        <v>68</v>
      </c>
      <c r="E56" s="40" t="s">
        <v>69</v>
      </c>
      <c r="F56" s="40" t="str">
        <f t="shared" si="7"/>
        <v>Mini</v>
      </c>
      <c r="G56" s="40" t="s">
        <v>61</v>
      </c>
      <c r="H56" s="40" t="s">
        <v>27</v>
      </c>
      <c r="I56" s="39" t="str">
        <f t="shared" si="2"/>
        <v>PC,Mini,E 4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45">
        <v>0</v>
      </c>
      <c r="Z56" s="45">
        <v>0</v>
      </c>
      <c r="AA56" s="45">
        <v>0</v>
      </c>
      <c r="AB56" s="45">
        <v>0</v>
      </c>
      <c r="AC56" s="45">
        <v>0</v>
      </c>
      <c r="AD56" s="45">
        <v>0</v>
      </c>
      <c r="AE56" s="45">
        <v>0</v>
      </c>
      <c r="AF56" s="45">
        <v>0</v>
      </c>
      <c r="AG56" s="45">
        <v>0</v>
      </c>
      <c r="AH56" s="45">
        <v>0</v>
      </c>
      <c r="AI56" s="45">
        <v>0</v>
      </c>
      <c r="AJ56" s="45">
        <v>0</v>
      </c>
      <c r="AK56" s="45">
        <v>0</v>
      </c>
      <c r="AL56" s="45">
        <v>0</v>
      </c>
    </row>
    <row r="57" spans="2:38" x14ac:dyDescent="0.25">
      <c r="B57" s="40" t="s">
        <v>55</v>
      </c>
      <c r="C57" s="40" t="s">
        <v>22</v>
      </c>
      <c r="D57" s="40" t="s">
        <v>68</v>
      </c>
      <c r="E57" s="40" t="s">
        <v>57</v>
      </c>
      <c r="F57" s="40" t="str">
        <f t="shared" si="7"/>
        <v>Small</v>
      </c>
      <c r="G57" s="40" t="s">
        <v>61</v>
      </c>
      <c r="H57" s="40" t="s">
        <v>27</v>
      </c>
      <c r="I57" s="39" t="str">
        <f t="shared" si="2"/>
        <v>PC,Small,E 4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45"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</row>
    <row r="58" spans="2:38" x14ac:dyDescent="0.25">
      <c r="B58" s="40" t="s">
        <v>55</v>
      </c>
      <c r="C58" s="40" t="s">
        <v>22</v>
      </c>
      <c r="D58" s="40" t="s">
        <v>68</v>
      </c>
      <c r="E58" s="40" t="s">
        <v>65</v>
      </c>
      <c r="F58" s="40" t="str">
        <f t="shared" si="7"/>
        <v>Medium</v>
      </c>
      <c r="G58" s="40" t="s">
        <v>61</v>
      </c>
      <c r="H58" s="40" t="s">
        <v>27</v>
      </c>
      <c r="I58" s="39" t="str">
        <f t="shared" si="2"/>
        <v>PC,Medium,E 4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</row>
    <row r="59" spans="2:38" x14ac:dyDescent="0.25">
      <c r="B59" s="40" t="s">
        <v>55</v>
      </c>
      <c r="C59" s="40" t="s">
        <v>22</v>
      </c>
      <c r="D59" s="40" t="s">
        <v>68</v>
      </c>
      <c r="E59" s="40" t="s">
        <v>66</v>
      </c>
      <c r="F59" s="40" t="str">
        <f t="shared" si="7"/>
        <v>Large-SUV-Executive</v>
      </c>
      <c r="G59" s="40" t="s">
        <v>61</v>
      </c>
      <c r="H59" s="40" t="s">
        <v>27</v>
      </c>
      <c r="I59" s="39" t="str">
        <f t="shared" si="2"/>
        <v>PC,Large-SUV-Executive,E 4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</row>
    <row r="60" spans="2:38" x14ac:dyDescent="0.25">
      <c r="B60" s="40" t="s">
        <v>55</v>
      </c>
      <c r="C60" s="40" t="s">
        <v>22</v>
      </c>
      <c r="D60" s="40" t="s">
        <v>70</v>
      </c>
      <c r="E60" s="40" t="s">
        <v>57</v>
      </c>
      <c r="F60" s="40" t="str">
        <f t="shared" si="7"/>
        <v>Small</v>
      </c>
      <c r="G60" s="40" t="s">
        <v>21</v>
      </c>
      <c r="H60" s="40" t="s">
        <v>21</v>
      </c>
      <c r="I60" s="39" t="str">
        <f t="shared" si="2"/>
        <v>PC,Small,Conventional</v>
      </c>
      <c r="J60" s="45">
        <v>2830</v>
      </c>
      <c r="K60" s="45">
        <v>2437</v>
      </c>
      <c r="L60" s="45">
        <v>2039</v>
      </c>
      <c r="M60" s="45">
        <v>1355</v>
      </c>
      <c r="N60" s="45">
        <v>1698</v>
      </c>
      <c r="O60" s="45">
        <v>1434</v>
      </c>
      <c r="P60" s="45">
        <v>1162</v>
      </c>
      <c r="Q60" s="45">
        <v>1162</v>
      </c>
      <c r="R60" s="45">
        <v>1162</v>
      </c>
      <c r="S60" s="45">
        <v>220</v>
      </c>
      <c r="T60" s="45">
        <v>220</v>
      </c>
      <c r="U60" s="45">
        <v>220</v>
      </c>
      <c r="V60" s="45">
        <v>150</v>
      </c>
      <c r="W60" s="45">
        <v>153</v>
      </c>
      <c r="X60" s="45">
        <v>153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</row>
    <row r="61" spans="2:38" x14ac:dyDescent="0.25">
      <c r="B61" s="40" t="s">
        <v>55</v>
      </c>
      <c r="C61" s="40" t="s">
        <v>22</v>
      </c>
      <c r="D61" s="40" t="s">
        <v>70</v>
      </c>
      <c r="E61" s="40" t="s">
        <v>57</v>
      </c>
      <c r="F61" s="40" t="str">
        <f t="shared" si="7"/>
        <v>Small</v>
      </c>
      <c r="G61" s="40" t="s">
        <v>58</v>
      </c>
      <c r="H61" s="40" t="s">
        <v>24</v>
      </c>
      <c r="I61" s="39" t="str">
        <f t="shared" si="2"/>
        <v>PC,Small,E 1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280</v>
      </c>
      <c r="T61" s="45">
        <v>259</v>
      </c>
      <c r="U61" s="45">
        <v>253</v>
      </c>
      <c r="V61" s="45">
        <v>245</v>
      </c>
      <c r="W61" s="45">
        <v>236</v>
      </c>
      <c r="X61" s="45">
        <v>225</v>
      </c>
      <c r="Y61" s="45">
        <v>211</v>
      </c>
      <c r="Z61" s="45">
        <v>196</v>
      </c>
      <c r="AA61" s="45">
        <v>183</v>
      </c>
      <c r="AB61" s="45">
        <v>164</v>
      </c>
      <c r="AC61" s="45">
        <v>144</v>
      </c>
      <c r="AD61" s="45">
        <v>125</v>
      </c>
      <c r="AE61" s="45">
        <v>106</v>
      </c>
      <c r="AF61" s="45">
        <v>88</v>
      </c>
      <c r="AG61" s="45">
        <v>72</v>
      </c>
      <c r="AH61" s="45">
        <v>59</v>
      </c>
      <c r="AI61" s="45">
        <v>47</v>
      </c>
      <c r="AJ61" s="45">
        <v>37</v>
      </c>
      <c r="AK61" s="45">
        <v>29</v>
      </c>
      <c r="AL61" s="45">
        <v>23</v>
      </c>
    </row>
    <row r="62" spans="2:38" x14ac:dyDescent="0.25">
      <c r="B62" s="40" t="s">
        <v>55</v>
      </c>
      <c r="C62" s="40" t="s">
        <v>22</v>
      </c>
      <c r="D62" s="40" t="s">
        <v>70</v>
      </c>
      <c r="E62" s="40" t="s">
        <v>57</v>
      </c>
      <c r="F62" s="40" t="str">
        <f t="shared" si="7"/>
        <v>Small</v>
      </c>
      <c r="G62" s="40" t="s">
        <v>59</v>
      </c>
      <c r="H62" s="40" t="s">
        <v>25</v>
      </c>
      <c r="I62" s="39" t="str">
        <f t="shared" si="2"/>
        <v>PC,Small,E 2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216</v>
      </c>
      <c r="T62" s="45">
        <v>200</v>
      </c>
      <c r="U62" s="45">
        <v>195</v>
      </c>
      <c r="V62" s="45">
        <v>189</v>
      </c>
      <c r="W62" s="45">
        <v>182</v>
      </c>
      <c r="X62" s="45">
        <v>173</v>
      </c>
      <c r="Y62" s="45">
        <v>163</v>
      </c>
      <c r="Z62" s="45">
        <v>151</v>
      </c>
      <c r="AA62" s="45">
        <v>137</v>
      </c>
      <c r="AB62" s="45">
        <v>123</v>
      </c>
      <c r="AC62" s="45">
        <v>113</v>
      </c>
      <c r="AD62" s="45">
        <v>97</v>
      </c>
      <c r="AE62" s="45">
        <v>83</v>
      </c>
      <c r="AF62" s="45">
        <v>69</v>
      </c>
      <c r="AG62" s="45">
        <v>57</v>
      </c>
      <c r="AH62" s="45">
        <v>46</v>
      </c>
      <c r="AI62" s="45">
        <v>37</v>
      </c>
      <c r="AJ62" s="45">
        <v>30</v>
      </c>
      <c r="AK62" s="45">
        <v>24</v>
      </c>
      <c r="AL62" s="45">
        <v>19</v>
      </c>
    </row>
    <row r="63" spans="2:38" x14ac:dyDescent="0.25">
      <c r="B63" s="40" t="s">
        <v>55</v>
      </c>
      <c r="C63" s="40" t="s">
        <v>22</v>
      </c>
      <c r="D63" s="40" t="s">
        <v>70</v>
      </c>
      <c r="E63" s="40" t="s">
        <v>57</v>
      </c>
      <c r="F63" s="40" t="str">
        <f>LEFT(E63,5)&amp;" (&lt;3.5t)"</f>
        <v>Small (&lt;3.5t)</v>
      </c>
      <c r="G63" s="40" t="s">
        <v>60</v>
      </c>
      <c r="H63" s="40" t="s">
        <v>26</v>
      </c>
      <c r="I63" s="39" t="str">
        <f t="shared" si="2"/>
        <v>PC,Small (&lt;3.5t),E 3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90</v>
      </c>
      <c r="Z63" s="45">
        <v>83</v>
      </c>
      <c r="AA63" s="45">
        <v>81</v>
      </c>
      <c r="AB63" s="45">
        <v>79</v>
      </c>
      <c r="AC63" s="45">
        <v>76</v>
      </c>
      <c r="AD63" s="45">
        <v>72</v>
      </c>
      <c r="AE63" s="45">
        <v>68</v>
      </c>
      <c r="AF63" s="45">
        <v>63</v>
      </c>
      <c r="AG63" s="45">
        <v>57</v>
      </c>
      <c r="AH63" s="45">
        <v>51</v>
      </c>
      <c r="AI63" s="45">
        <v>45</v>
      </c>
      <c r="AJ63" s="45">
        <v>39</v>
      </c>
      <c r="AK63" s="45">
        <v>33</v>
      </c>
      <c r="AL63" s="45">
        <v>27</v>
      </c>
    </row>
    <row r="64" spans="2:38" x14ac:dyDescent="0.25">
      <c r="B64" s="40" t="s">
        <v>55</v>
      </c>
      <c r="C64" s="40" t="s">
        <v>22</v>
      </c>
      <c r="D64" s="40" t="s">
        <v>70</v>
      </c>
      <c r="E64" s="40" t="s">
        <v>57</v>
      </c>
      <c r="F64" s="40" t="str">
        <f t="shared" ref="F64:F76" si="8">LEFT(E64,5)&amp;" (&lt;3.5t)"</f>
        <v>Small (&lt;3.5t)</v>
      </c>
      <c r="G64" s="40" t="s">
        <v>61</v>
      </c>
      <c r="H64" s="40" t="s">
        <v>27</v>
      </c>
      <c r="I64" s="39" t="str">
        <f t="shared" si="2"/>
        <v>PC,Small (&lt;3.5t),E 4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90</v>
      </c>
      <c r="Z64" s="45">
        <v>83</v>
      </c>
      <c r="AA64" s="45">
        <v>81</v>
      </c>
      <c r="AB64" s="45">
        <v>79</v>
      </c>
      <c r="AC64" s="45">
        <v>76</v>
      </c>
      <c r="AD64" s="45">
        <v>72</v>
      </c>
      <c r="AE64" s="45">
        <v>68</v>
      </c>
      <c r="AF64" s="45">
        <v>63</v>
      </c>
      <c r="AG64" s="45">
        <v>57</v>
      </c>
      <c r="AH64" s="45">
        <v>51</v>
      </c>
      <c r="AI64" s="45">
        <v>45</v>
      </c>
      <c r="AJ64" s="45">
        <v>39</v>
      </c>
      <c r="AK64" s="45">
        <v>33</v>
      </c>
      <c r="AL64" s="45">
        <v>27</v>
      </c>
    </row>
    <row r="65" spans="2:38" x14ac:dyDescent="0.25">
      <c r="B65" s="40" t="s">
        <v>55</v>
      </c>
      <c r="C65" s="40" t="s">
        <v>22</v>
      </c>
      <c r="D65" s="40" t="s">
        <v>70</v>
      </c>
      <c r="E65" s="40" t="s">
        <v>57</v>
      </c>
      <c r="F65" s="40" t="str">
        <f t="shared" si="8"/>
        <v>Small (&lt;3.5t)</v>
      </c>
      <c r="G65" s="40" t="s">
        <v>62</v>
      </c>
      <c r="H65" s="40" t="s">
        <v>28</v>
      </c>
      <c r="I65" s="39" t="str">
        <f t="shared" si="2"/>
        <v>PC,Small (&lt;3.5t),E 5</v>
      </c>
      <c r="J65" s="45">
        <v>0</v>
      </c>
      <c r="K65" s="45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5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36</v>
      </c>
      <c r="AI65" s="45">
        <v>61</v>
      </c>
      <c r="AJ65" s="45">
        <v>86</v>
      </c>
      <c r="AK65" s="45">
        <v>103</v>
      </c>
      <c r="AL65" s="45">
        <v>117</v>
      </c>
    </row>
    <row r="66" spans="2:38" x14ac:dyDescent="0.25">
      <c r="B66" s="40" t="s">
        <v>55</v>
      </c>
      <c r="C66" s="40" t="s">
        <v>22</v>
      </c>
      <c r="D66" s="40" t="s">
        <v>70</v>
      </c>
      <c r="E66" s="40" t="s">
        <v>57</v>
      </c>
      <c r="F66" s="40" t="str">
        <f t="shared" si="8"/>
        <v>Small (&lt;3.5t)</v>
      </c>
      <c r="G66" s="40" t="s">
        <v>71</v>
      </c>
      <c r="H66" s="40" t="s">
        <v>29</v>
      </c>
      <c r="I66" s="39" t="str">
        <f t="shared" si="2"/>
        <v>PC,Small (&lt;3.5t),E 6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9</v>
      </c>
      <c r="AJ66" s="45">
        <v>13</v>
      </c>
      <c r="AK66" s="45">
        <v>23</v>
      </c>
      <c r="AL66" s="45">
        <v>31</v>
      </c>
    </row>
    <row r="67" spans="2:38" x14ac:dyDescent="0.25">
      <c r="B67" s="40" t="s">
        <v>72</v>
      </c>
      <c r="C67" s="40" t="s">
        <v>36</v>
      </c>
      <c r="D67" s="40" t="s">
        <v>56</v>
      </c>
      <c r="E67" s="40" t="s">
        <v>73</v>
      </c>
      <c r="F67" s="40" t="str">
        <f t="shared" si="8"/>
        <v>N1-I (&lt;3.5t)</v>
      </c>
      <c r="G67" s="40" t="s">
        <v>21</v>
      </c>
      <c r="H67" s="40" t="s">
        <v>21</v>
      </c>
      <c r="I67" s="39" t="str">
        <f t="shared" si="2"/>
        <v>LDV,N1-I (&lt;3.5t),Conventional</v>
      </c>
      <c r="J67" s="45">
        <v>7129</v>
      </c>
      <c r="K67" s="45">
        <v>8851</v>
      </c>
      <c r="L67" s="45">
        <v>7019</v>
      </c>
      <c r="M67" s="45">
        <v>4801</v>
      </c>
      <c r="N67" s="45">
        <v>3610</v>
      </c>
      <c r="O67" s="45">
        <v>2666</v>
      </c>
      <c r="P67" s="45">
        <v>1901</v>
      </c>
      <c r="Q67" s="45">
        <v>1405</v>
      </c>
      <c r="R67" s="45">
        <v>1021</v>
      </c>
      <c r="S67" s="45">
        <v>662</v>
      </c>
      <c r="T67" s="45">
        <v>496</v>
      </c>
      <c r="U67" s="45">
        <v>322</v>
      </c>
      <c r="V67" s="45">
        <v>209</v>
      </c>
      <c r="W67" s="45">
        <v>141</v>
      </c>
      <c r="X67" s="45">
        <v>89</v>
      </c>
      <c r="Y67" s="45">
        <v>39</v>
      </c>
      <c r="Z67" s="45">
        <v>23</v>
      </c>
      <c r="AA67" s="45">
        <v>12</v>
      </c>
      <c r="AB67" s="45">
        <v>8</v>
      </c>
      <c r="AC67" s="45">
        <v>6</v>
      </c>
      <c r="AD67" s="45">
        <v>4</v>
      </c>
      <c r="AE67" s="45">
        <v>2</v>
      </c>
      <c r="AF67" s="45">
        <v>1</v>
      </c>
      <c r="AG67" s="45">
        <v>1</v>
      </c>
      <c r="AH67" s="45">
        <v>0</v>
      </c>
      <c r="AI67" s="45">
        <v>0</v>
      </c>
      <c r="AJ67" s="45">
        <v>0</v>
      </c>
      <c r="AK67" s="45">
        <v>0</v>
      </c>
      <c r="AL67" s="45">
        <v>0</v>
      </c>
    </row>
    <row r="68" spans="2:38" x14ac:dyDescent="0.25">
      <c r="B68" s="40" t="s">
        <v>72</v>
      </c>
      <c r="C68" s="40" t="s">
        <v>36</v>
      </c>
      <c r="D68" s="40" t="s">
        <v>56</v>
      </c>
      <c r="E68" s="40" t="s">
        <v>73</v>
      </c>
      <c r="F68" s="40" t="str">
        <f t="shared" si="8"/>
        <v>N1-I (&lt;3.5t)</v>
      </c>
      <c r="G68" s="40" t="s">
        <v>58</v>
      </c>
      <c r="H68" s="40" t="s">
        <v>24</v>
      </c>
      <c r="I68" s="39" t="str">
        <f t="shared" si="2"/>
        <v>LDV,N1-I (&lt;3.5t),E 1</v>
      </c>
      <c r="J68" s="45">
        <v>0</v>
      </c>
      <c r="K68" s="45">
        <v>0</v>
      </c>
      <c r="L68" s="45">
        <v>0</v>
      </c>
      <c r="M68" s="45">
        <v>0</v>
      </c>
      <c r="N68" s="45">
        <v>367</v>
      </c>
      <c r="O68" s="45">
        <v>606</v>
      </c>
      <c r="P68" s="45">
        <v>774</v>
      </c>
      <c r="Q68" s="45">
        <v>902</v>
      </c>
      <c r="R68" s="45">
        <v>714</v>
      </c>
      <c r="S68" s="45">
        <v>544</v>
      </c>
      <c r="T68" s="45">
        <v>448</v>
      </c>
      <c r="U68" s="45">
        <v>360</v>
      </c>
      <c r="V68" s="45">
        <v>283</v>
      </c>
      <c r="W68" s="45">
        <v>225</v>
      </c>
      <c r="X68" s="45">
        <v>166</v>
      </c>
      <c r="Y68" s="45">
        <v>100</v>
      </c>
      <c r="Z68" s="45">
        <v>57</v>
      </c>
      <c r="AA68" s="45">
        <v>32</v>
      </c>
      <c r="AB68" s="45">
        <v>22</v>
      </c>
      <c r="AC68" s="45">
        <v>17</v>
      </c>
      <c r="AD68" s="45">
        <v>12</v>
      </c>
      <c r="AE68" s="45">
        <v>9</v>
      </c>
      <c r="AF68" s="45">
        <v>6</v>
      </c>
      <c r="AG68" s="45">
        <v>5</v>
      </c>
      <c r="AH68" s="45">
        <v>4</v>
      </c>
      <c r="AI68" s="45">
        <v>3</v>
      </c>
      <c r="AJ68" s="45">
        <v>2</v>
      </c>
      <c r="AK68" s="45">
        <v>1</v>
      </c>
      <c r="AL68" s="45">
        <v>1</v>
      </c>
    </row>
    <row r="69" spans="2:38" x14ac:dyDescent="0.25">
      <c r="B69" s="40" t="s">
        <v>72</v>
      </c>
      <c r="C69" s="40" t="s">
        <v>36</v>
      </c>
      <c r="D69" s="40" t="s">
        <v>56</v>
      </c>
      <c r="E69" s="40" t="s">
        <v>73</v>
      </c>
      <c r="F69" s="40" t="str">
        <f t="shared" si="8"/>
        <v>N1-I (&lt;3.5t)</v>
      </c>
      <c r="G69" s="40" t="s">
        <v>59</v>
      </c>
      <c r="H69" s="40" t="s">
        <v>25</v>
      </c>
      <c r="I69" s="39" t="str">
        <f t="shared" ref="I69:I112" si="9">C69&amp;","&amp;F69&amp;","&amp;H69</f>
        <v>LDV,N1-I (&lt;3.5t),E 2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45">
        <v>279</v>
      </c>
      <c r="S69" s="45">
        <v>455</v>
      </c>
      <c r="T69" s="45">
        <v>588</v>
      </c>
      <c r="U69" s="45">
        <v>661</v>
      </c>
      <c r="V69" s="45">
        <v>521</v>
      </c>
      <c r="W69" s="45">
        <v>429</v>
      </c>
      <c r="X69" s="45">
        <v>338</v>
      </c>
      <c r="Y69" s="45">
        <v>224</v>
      </c>
      <c r="Z69" s="45">
        <v>144</v>
      </c>
      <c r="AA69" s="45">
        <v>91</v>
      </c>
      <c r="AB69" s="45">
        <v>69</v>
      </c>
      <c r="AC69" s="45">
        <v>58</v>
      </c>
      <c r="AD69" s="45">
        <v>43</v>
      </c>
      <c r="AE69" s="45">
        <v>31</v>
      </c>
      <c r="AF69" s="45">
        <v>23</v>
      </c>
      <c r="AG69" s="45">
        <v>19</v>
      </c>
      <c r="AH69" s="45">
        <v>14</v>
      </c>
      <c r="AI69" s="45">
        <v>11</v>
      </c>
      <c r="AJ69" s="45">
        <v>7</v>
      </c>
      <c r="AK69" s="45">
        <v>5</v>
      </c>
      <c r="AL69" s="45">
        <v>3</v>
      </c>
    </row>
    <row r="70" spans="2:38" x14ac:dyDescent="0.25">
      <c r="B70" s="40" t="s">
        <v>72</v>
      </c>
      <c r="C70" s="40" t="s">
        <v>36</v>
      </c>
      <c r="D70" s="40" t="s">
        <v>56</v>
      </c>
      <c r="E70" s="40" t="s">
        <v>73</v>
      </c>
      <c r="F70" s="40" t="str">
        <f t="shared" si="8"/>
        <v>N1-I (&lt;3.5t)</v>
      </c>
      <c r="G70" s="40" t="s">
        <v>60</v>
      </c>
      <c r="H70" s="40" t="s">
        <v>26</v>
      </c>
      <c r="I70" s="39" t="str">
        <f t="shared" si="9"/>
        <v>LDV,N1-I (&lt;3.5t),E 3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v>0</v>
      </c>
      <c r="P70" s="45">
        <v>0</v>
      </c>
      <c r="Q70" s="45">
        <v>0</v>
      </c>
      <c r="R70" s="45">
        <v>0</v>
      </c>
      <c r="S70" s="45">
        <v>0</v>
      </c>
      <c r="T70" s="45">
        <v>0</v>
      </c>
      <c r="U70" s="45">
        <v>0</v>
      </c>
      <c r="V70" s="45">
        <v>127</v>
      </c>
      <c r="W70" s="45">
        <v>216</v>
      </c>
      <c r="X70" s="45">
        <v>263</v>
      </c>
      <c r="Y70" s="45">
        <v>264</v>
      </c>
      <c r="Z70" s="45">
        <v>173</v>
      </c>
      <c r="AA70" s="45">
        <v>119</v>
      </c>
      <c r="AB70" s="45">
        <v>100</v>
      </c>
      <c r="AC70" s="45">
        <v>93</v>
      </c>
      <c r="AD70" s="45">
        <v>78</v>
      </c>
      <c r="AE70" s="45">
        <v>61</v>
      </c>
      <c r="AF70" s="45">
        <v>48</v>
      </c>
      <c r="AG70" s="45">
        <v>43</v>
      </c>
      <c r="AH70" s="45">
        <v>36</v>
      </c>
      <c r="AI70" s="45">
        <v>30</v>
      </c>
      <c r="AJ70" s="45">
        <v>21</v>
      </c>
      <c r="AK70" s="45">
        <v>15</v>
      </c>
      <c r="AL70" s="45">
        <v>11</v>
      </c>
    </row>
    <row r="71" spans="2:38" x14ac:dyDescent="0.25">
      <c r="B71" s="40" t="s">
        <v>72</v>
      </c>
      <c r="C71" s="40" t="s">
        <v>36</v>
      </c>
      <c r="D71" s="40" t="s">
        <v>56</v>
      </c>
      <c r="E71" s="40" t="s">
        <v>73</v>
      </c>
      <c r="F71" s="40" t="str">
        <f t="shared" si="8"/>
        <v>N1-I (&lt;3.5t)</v>
      </c>
      <c r="G71" s="40" t="s">
        <v>61</v>
      </c>
      <c r="H71" s="40" t="s">
        <v>27</v>
      </c>
      <c r="I71" s="39" t="str">
        <f t="shared" si="9"/>
        <v>LDV,N1-I (&lt;3.5t),E 4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58</v>
      </c>
      <c r="AA71" s="45">
        <v>81</v>
      </c>
      <c r="AB71" s="45">
        <v>91</v>
      </c>
      <c r="AC71" s="45">
        <v>92</v>
      </c>
      <c r="AD71" s="45">
        <v>86</v>
      </c>
      <c r="AE71" s="45">
        <v>70</v>
      </c>
      <c r="AF71" s="45">
        <v>58</v>
      </c>
      <c r="AG71" s="45">
        <v>54</v>
      </c>
      <c r="AH71" s="45">
        <v>47</v>
      </c>
      <c r="AI71" s="45">
        <v>41</v>
      </c>
      <c r="AJ71" s="45">
        <v>32</v>
      </c>
      <c r="AK71" s="45">
        <v>24</v>
      </c>
      <c r="AL71" s="45">
        <v>20</v>
      </c>
    </row>
    <row r="72" spans="2:38" x14ac:dyDescent="0.25">
      <c r="B72" s="40" t="s">
        <v>72</v>
      </c>
      <c r="C72" s="40" t="s">
        <v>36</v>
      </c>
      <c r="D72" s="40" t="s">
        <v>56</v>
      </c>
      <c r="E72" s="40" t="s">
        <v>73</v>
      </c>
      <c r="F72" s="40" t="str">
        <f t="shared" si="8"/>
        <v>N1-I (&lt;3.5t)</v>
      </c>
      <c r="G72" s="40" t="s">
        <v>62</v>
      </c>
      <c r="H72" s="40" t="s">
        <v>28</v>
      </c>
      <c r="I72" s="39" t="str">
        <f t="shared" si="9"/>
        <v>LDV,N1-I (&lt;3.5t),E 5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v>6</v>
      </c>
      <c r="AF72" s="45">
        <v>10</v>
      </c>
      <c r="AG72" s="45">
        <v>14</v>
      </c>
      <c r="AH72" s="45">
        <v>19</v>
      </c>
      <c r="AI72" s="45">
        <v>18</v>
      </c>
      <c r="AJ72" s="45">
        <v>15</v>
      </c>
      <c r="AK72" s="45">
        <v>13</v>
      </c>
      <c r="AL72" s="45">
        <v>13</v>
      </c>
    </row>
    <row r="73" spans="2:38" x14ac:dyDescent="0.25">
      <c r="B73" s="40" t="s">
        <v>72</v>
      </c>
      <c r="C73" s="40" t="s">
        <v>36</v>
      </c>
      <c r="D73" s="40" t="s">
        <v>56</v>
      </c>
      <c r="E73" s="40" t="s">
        <v>73</v>
      </c>
      <c r="F73" s="40" t="str">
        <f t="shared" si="8"/>
        <v>N1-I (&lt;3.5t)</v>
      </c>
      <c r="G73" s="40" t="s">
        <v>63</v>
      </c>
      <c r="H73" s="40" t="s">
        <v>41</v>
      </c>
      <c r="I73" s="39" t="str">
        <f t="shared" si="9"/>
        <v>LDV,N1-I (&lt;3.5t),E 6 b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>
        <v>0</v>
      </c>
      <c r="P73" s="45">
        <v>0</v>
      </c>
      <c r="Q73" s="45">
        <v>0</v>
      </c>
      <c r="R73" s="45"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v>0</v>
      </c>
      <c r="AB73" s="45">
        <v>0</v>
      </c>
      <c r="AC73" s="45">
        <v>0</v>
      </c>
      <c r="AD73" s="45">
        <v>0</v>
      </c>
      <c r="AE73" s="45">
        <v>0</v>
      </c>
      <c r="AF73" s="45">
        <v>0</v>
      </c>
      <c r="AG73" s="45">
        <v>0</v>
      </c>
      <c r="AH73" s="45">
        <v>0</v>
      </c>
      <c r="AI73" s="45">
        <v>8</v>
      </c>
      <c r="AJ73" s="45">
        <v>14</v>
      </c>
      <c r="AK73" s="45">
        <v>11</v>
      </c>
      <c r="AL73" s="45">
        <v>10</v>
      </c>
    </row>
    <row r="74" spans="2:38" x14ac:dyDescent="0.25">
      <c r="B74" s="40" t="s">
        <v>72</v>
      </c>
      <c r="C74" s="40" t="s">
        <v>36</v>
      </c>
      <c r="D74" s="40" t="s">
        <v>56</v>
      </c>
      <c r="E74" s="40" t="s">
        <v>73</v>
      </c>
      <c r="F74" s="40" t="str">
        <f t="shared" si="8"/>
        <v>N1-I (&lt;3.5t)</v>
      </c>
      <c r="G74" s="40" t="s">
        <v>64</v>
      </c>
      <c r="H74" s="40" t="s">
        <v>42</v>
      </c>
      <c r="I74" s="39" t="str">
        <f t="shared" si="9"/>
        <v>LDV,N1-I (&lt;3.5t),E 6 d-Temp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>
        <v>0</v>
      </c>
      <c r="P74" s="45">
        <v>0</v>
      </c>
      <c r="Q74" s="45"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0</v>
      </c>
      <c r="AG74" s="45">
        <v>0</v>
      </c>
      <c r="AH74" s="45">
        <v>0</v>
      </c>
      <c r="AI74" s="45">
        <v>0</v>
      </c>
      <c r="AJ74" s="45">
        <v>0</v>
      </c>
      <c r="AK74" s="45">
        <v>5</v>
      </c>
      <c r="AL74" s="45">
        <v>9</v>
      </c>
    </row>
    <row r="75" spans="2:38" x14ac:dyDescent="0.25">
      <c r="B75" s="40" t="s">
        <v>72</v>
      </c>
      <c r="C75" s="40" t="s">
        <v>36</v>
      </c>
      <c r="D75" s="40" t="s">
        <v>56</v>
      </c>
      <c r="E75" s="40" t="s">
        <v>74</v>
      </c>
      <c r="F75" s="40" t="str">
        <f t="shared" si="8"/>
        <v>N1-II (&lt;3.5t)</v>
      </c>
      <c r="G75" s="40" t="s">
        <v>21</v>
      </c>
      <c r="H75" s="40" t="s">
        <v>21</v>
      </c>
      <c r="I75" s="39" t="str">
        <f t="shared" si="9"/>
        <v>LDV,N1-II (&lt;3.5t),Conventional</v>
      </c>
      <c r="J75" s="45">
        <v>8889</v>
      </c>
      <c r="K75" s="45">
        <v>11036</v>
      </c>
      <c r="L75" s="45">
        <v>8751</v>
      </c>
      <c r="M75" s="45">
        <v>5986</v>
      </c>
      <c r="N75" s="45">
        <v>4501</v>
      </c>
      <c r="O75" s="45">
        <v>3324</v>
      </c>
      <c r="P75" s="45">
        <v>2370</v>
      </c>
      <c r="Q75" s="45">
        <v>1751</v>
      </c>
      <c r="R75" s="45">
        <v>1273</v>
      </c>
      <c r="S75" s="45">
        <v>826</v>
      </c>
      <c r="T75" s="45">
        <v>618</v>
      </c>
      <c r="U75" s="45">
        <v>402</v>
      </c>
      <c r="V75" s="45">
        <v>261</v>
      </c>
      <c r="W75" s="45">
        <v>176</v>
      </c>
      <c r="X75" s="45">
        <v>111</v>
      </c>
      <c r="Y75" s="45">
        <v>51</v>
      </c>
      <c r="Z75" s="45">
        <v>31</v>
      </c>
      <c r="AA75" s="45">
        <v>17</v>
      </c>
      <c r="AB75" s="45">
        <v>12</v>
      </c>
      <c r="AC75" s="45">
        <v>9</v>
      </c>
      <c r="AD75" s="45">
        <v>6</v>
      </c>
      <c r="AE75" s="45">
        <v>4</v>
      </c>
      <c r="AF75" s="45">
        <v>2</v>
      </c>
      <c r="AG75" s="45">
        <v>1</v>
      </c>
      <c r="AH75" s="45">
        <v>1</v>
      </c>
      <c r="AI75" s="45">
        <v>1</v>
      </c>
      <c r="AJ75" s="45">
        <v>1</v>
      </c>
      <c r="AK75" s="45">
        <v>0</v>
      </c>
      <c r="AL75" s="45">
        <v>0</v>
      </c>
    </row>
    <row r="76" spans="2:38" x14ac:dyDescent="0.25">
      <c r="B76" s="40" t="s">
        <v>72</v>
      </c>
      <c r="C76" s="40" t="s">
        <v>36</v>
      </c>
      <c r="D76" s="40" t="s">
        <v>56</v>
      </c>
      <c r="E76" s="40" t="s">
        <v>74</v>
      </c>
      <c r="F76" s="40" t="str">
        <f t="shared" si="8"/>
        <v>N1-II (&lt;3.5t)</v>
      </c>
      <c r="G76" s="40" t="s">
        <v>58</v>
      </c>
      <c r="H76" s="40" t="s">
        <v>24</v>
      </c>
      <c r="I76" s="39" t="str">
        <f t="shared" si="9"/>
        <v>LDV,N1-II (&lt;3.5t),E 1</v>
      </c>
      <c r="J76" s="45">
        <v>0</v>
      </c>
      <c r="K76" s="45">
        <v>0</v>
      </c>
      <c r="L76" s="45">
        <v>0</v>
      </c>
      <c r="M76" s="45">
        <v>0</v>
      </c>
      <c r="N76" s="45">
        <v>458</v>
      </c>
      <c r="O76" s="45">
        <v>755</v>
      </c>
      <c r="P76" s="45">
        <v>965</v>
      </c>
      <c r="Q76" s="45">
        <v>1125</v>
      </c>
      <c r="R76" s="45">
        <v>890</v>
      </c>
      <c r="S76" s="45">
        <v>678</v>
      </c>
      <c r="T76" s="45">
        <v>558</v>
      </c>
      <c r="U76" s="45">
        <v>448</v>
      </c>
      <c r="V76" s="45">
        <v>352</v>
      </c>
      <c r="W76" s="45">
        <v>281</v>
      </c>
      <c r="X76" s="45">
        <v>207</v>
      </c>
      <c r="Y76" s="45">
        <v>131</v>
      </c>
      <c r="Z76" s="45">
        <v>79</v>
      </c>
      <c r="AA76" s="45">
        <v>47</v>
      </c>
      <c r="AB76" s="45">
        <v>34</v>
      </c>
      <c r="AC76" s="45">
        <v>27</v>
      </c>
      <c r="AD76" s="45">
        <v>20</v>
      </c>
      <c r="AE76" s="45">
        <v>15</v>
      </c>
      <c r="AF76" s="45">
        <v>12</v>
      </c>
      <c r="AG76" s="45">
        <v>10</v>
      </c>
      <c r="AH76" s="45">
        <v>8</v>
      </c>
      <c r="AI76" s="45">
        <v>6</v>
      </c>
      <c r="AJ76" s="45">
        <v>4</v>
      </c>
      <c r="AK76" s="45">
        <v>3</v>
      </c>
      <c r="AL76" s="45">
        <v>2</v>
      </c>
    </row>
    <row r="77" spans="2:38" x14ac:dyDescent="0.25">
      <c r="B77" s="40" t="s">
        <v>72</v>
      </c>
      <c r="C77" s="40" t="s">
        <v>36</v>
      </c>
      <c r="D77" s="40" t="s">
        <v>56</v>
      </c>
      <c r="E77" s="40" t="s">
        <v>74</v>
      </c>
      <c r="F77" s="40" t="str">
        <f>E77</f>
        <v>N1-II</v>
      </c>
      <c r="G77" s="40" t="s">
        <v>59</v>
      </c>
      <c r="H77" s="40" t="s">
        <v>25</v>
      </c>
      <c r="I77" s="39" t="str">
        <f t="shared" si="9"/>
        <v>LDV,N1-II,E 2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348</v>
      </c>
      <c r="S77" s="45">
        <v>568</v>
      </c>
      <c r="T77" s="45">
        <v>733</v>
      </c>
      <c r="U77" s="45">
        <v>825</v>
      </c>
      <c r="V77" s="45">
        <v>649</v>
      </c>
      <c r="W77" s="45">
        <v>535</v>
      </c>
      <c r="X77" s="45">
        <v>422</v>
      </c>
      <c r="Y77" s="45">
        <v>294</v>
      </c>
      <c r="Z77" s="45">
        <v>199</v>
      </c>
      <c r="AA77" s="45">
        <v>134</v>
      </c>
      <c r="AB77" s="45">
        <v>106</v>
      </c>
      <c r="AC77" s="45">
        <v>90</v>
      </c>
      <c r="AD77" s="45">
        <v>70</v>
      </c>
      <c r="AE77" s="45">
        <v>55</v>
      </c>
      <c r="AF77" s="45">
        <v>42</v>
      </c>
      <c r="AG77" s="45">
        <v>36</v>
      </c>
      <c r="AH77" s="45">
        <v>29</v>
      </c>
      <c r="AI77" s="45">
        <v>26</v>
      </c>
      <c r="AJ77" s="45">
        <v>21</v>
      </c>
      <c r="AK77" s="45">
        <v>17</v>
      </c>
      <c r="AL77" s="45">
        <v>14</v>
      </c>
    </row>
    <row r="78" spans="2:38" x14ac:dyDescent="0.25">
      <c r="B78" s="40" t="s">
        <v>72</v>
      </c>
      <c r="C78" s="40" t="s">
        <v>36</v>
      </c>
      <c r="D78" s="40" t="s">
        <v>56</v>
      </c>
      <c r="E78" s="40" t="s">
        <v>74</v>
      </c>
      <c r="F78" s="40" t="str">
        <f t="shared" ref="F78:F141" si="10">E78</f>
        <v>N1-II</v>
      </c>
      <c r="G78" s="40" t="s">
        <v>60</v>
      </c>
      <c r="H78" s="40" t="s">
        <v>26</v>
      </c>
      <c r="I78" s="39" t="str">
        <f t="shared" si="9"/>
        <v>LDV,N1-II,E 3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5">
        <v>0</v>
      </c>
      <c r="U78" s="45">
        <v>0</v>
      </c>
      <c r="V78" s="45">
        <v>159</v>
      </c>
      <c r="W78" s="45">
        <v>270</v>
      </c>
      <c r="X78" s="45">
        <v>328</v>
      </c>
      <c r="Y78" s="45">
        <v>346</v>
      </c>
      <c r="Z78" s="45">
        <v>239</v>
      </c>
      <c r="AA78" s="45">
        <v>174</v>
      </c>
      <c r="AB78" s="45">
        <v>153</v>
      </c>
      <c r="AC78" s="45">
        <v>144</v>
      </c>
      <c r="AD78" s="45">
        <v>127</v>
      </c>
      <c r="AE78" s="45">
        <v>108</v>
      </c>
      <c r="AF78" s="45">
        <v>90</v>
      </c>
      <c r="AG78" s="45">
        <v>84</v>
      </c>
      <c r="AH78" s="45">
        <v>77</v>
      </c>
      <c r="AI78" s="45">
        <v>73</v>
      </c>
      <c r="AJ78" s="45">
        <v>62</v>
      </c>
      <c r="AK78" s="45">
        <v>51</v>
      </c>
      <c r="AL78" s="45">
        <v>45</v>
      </c>
    </row>
    <row r="79" spans="2:38" x14ac:dyDescent="0.25">
      <c r="B79" s="40" t="s">
        <v>72</v>
      </c>
      <c r="C79" s="40" t="s">
        <v>36</v>
      </c>
      <c r="D79" s="40" t="s">
        <v>56</v>
      </c>
      <c r="E79" s="40" t="s">
        <v>74</v>
      </c>
      <c r="F79" s="40" t="str">
        <f t="shared" si="10"/>
        <v>N1-II</v>
      </c>
      <c r="G79" s="40" t="s">
        <v>61</v>
      </c>
      <c r="H79" s="40" t="s">
        <v>27</v>
      </c>
      <c r="I79" s="39" t="str">
        <f t="shared" si="9"/>
        <v>LDV,N1-II,E 4</v>
      </c>
      <c r="J79" s="45">
        <v>0</v>
      </c>
      <c r="K79" s="45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81</v>
      </c>
      <c r="AA79" s="45">
        <v>118</v>
      </c>
      <c r="AB79" s="45">
        <v>139</v>
      </c>
      <c r="AC79" s="45">
        <v>143</v>
      </c>
      <c r="AD79" s="45">
        <v>141</v>
      </c>
      <c r="AE79" s="45">
        <v>123</v>
      </c>
      <c r="AF79" s="45">
        <v>107</v>
      </c>
      <c r="AG79" s="45">
        <v>104</v>
      </c>
      <c r="AH79" s="45">
        <v>101</v>
      </c>
      <c r="AI79" s="45">
        <v>101</v>
      </c>
      <c r="AJ79" s="45">
        <v>93</v>
      </c>
      <c r="AK79" s="45">
        <v>84</v>
      </c>
      <c r="AL79" s="45">
        <v>83</v>
      </c>
    </row>
    <row r="80" spans="2:38" x14ac:dyDescent="0.25">
      <c r="B80" s="40" t="s">
        <v>72</v>
      </c>
      <c r="C80" s="40" t="s">
        <v>36</v>
      </c>
      <c r="D80" s="40" t="s">
        <v>56</v>
      </c>
      <c r="E80" s="40" t="s">
        <v>74</v>
      </c>
      <c r="F80" s="40" t="str">
        <f t="shared" si="10"/>
        <v>N1-II</v>
      </c>
      <c r="G80" s="40" t="s">
        <v>62</v>
      </c>
      <c r="H80" s="40" t="s">
        <v>28</v>
      </c>
      <c r="I80" s="39" t="str">
        <f t="shared" si="9"/>
        <v>LDV,N1-II,E 5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v>0</v>
      </c>
      <c r="P80" s="45">
        <v>0</v>
      </c>
      <c r="Q80" s="45">
        <v>0</v>
      </c>
      <c r="R80" s="45">
        <v>0</v>
      </c>
      <c r="S80" s="45">
        <v>0</v>
      </c>
      <c r="T80" s="45">
        <v>0</v>
      </c>
      <c r="U80" s="45">
        <v>0</v>
      </c>
      <c r="V80" s="45">
        <v>0</v>
      </c>
      <c r="W80" s="45">
        <v>0</v>
      </c>
      <c r="X80" s="45">
        <v>0</v>
      </c>
      <c r="Y80" s="45">
        <v>0</v>
      </c>
      <c r="Z80" s="45">
        <v>0</v>
      </c>
      <c r="AA80" s="45">
        <v>0</v>
      </c>
      <c r="AB80" s="45">
        <v>0</v>
      </c>
      <c r="AC80" s="45">
        <v>0</v>
      </c>
      <c r="AD80" s="45">
        <v>0</v>
      </c>
      <c r="AE80" s="45">
        <v>10</v>
      </c>
      <c r="AF80" s="45">
        <v>19</v>
      </c>
      <c r="AG80" s="45">
        <v>28</v>
      </c>
      <c r="AH80" s="45">
        <v>42</v>
      </c>
      <c r="AI80" s="45">
        <v>45</v>
      </c>
      <c r="AJ80" s="45">
        <v>45</v>
      </c>
      <c r="AK80" s="45">
        <v>46</v>
      </c>
      <c r="AL80" s="45">
        <v>52</v>
      </c>
    </row>
    <row r="81" spans="2:38" x14ac:dyDescent="0.25">
      <c r="B81" s="40" t="s">
        <v>72</v>
      </c>
      <c r="C81" s="40" t="s">
        <v>36</v>
      </c>
      <c r="D81" s="40" t="s">
        <v>56</v>
      </c>
      <c r="E81" s="40" t="s">
        <v>74</v>
      </c>
      <c r="F81" s="40" t="str">
        <f t="shared" si="10"/>
        <v>N1-II</v>
      </c>
      <c r="G81" s="40" t="s">
        <v>75</v>
      </c>
      <c r="H81" s="40" t="s">
        <v>41</v>
      </c>
      <c r="I81" s="39" t="str">
        <f t="shared" si="9"/>
        <v>LDV,N1-II,E 6 b</v>
      </c>
      <c r="J81" s="45">
        <v>0</v>
      </c>
      <c r="K81" s="45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45">
        <v>0</v>
      </c>
      <c r="R81" s="45">
        <v>0</v>
      </c>
      <c r="S81" s="45">
        <v>0</v>
      </c>
      <c r="T81" s="45">
        <v>0</v>
      </c>
      <c r="U81" s="45">
        <v>0</v>
      </c>
      <c r="V81" s="45">
        <v>0</v>
      </c>
      <c r="W81" s="45">
        <v>0</v>
      </c>
      <c r="X81" s="45">
        <v>0</v>
      </c>
      <c r="Y81" s="45">
        <v>0</v>
      </c>
      <c r="Z81" s="45">
        <v>0</v>
      </c>
      <c r="AA81" s="45">
        <v>0</v>
      </c>
      <c r="AB81" s="45">
        <v>0</v>
      </c>
      <c r="AC81" s="45">
        <v>0</v>
      </c>
      <c r="AD81" s="45">
        <v>0</v>
      </c>
      <c r="AE81" s="45">
        <v>0</v>
      </c>
      <c r="AF81" s="45">
        <v>0</v>
      </c>
      <c r="AG81" s="45">
        <v>0</v>
      </c>
      <c r="AH81" s="45">
        <v>0</v>
      </c>
      <c r="AI81" s="45">
        <v>19</v>
      </c>
      <c r="AJ81" s="45">
        <v>40</v>
      </c>
      <c r="AK81" s="45">
        <v>56</v>
      </c>
      <c r="AL81" s="45">
        <v>63</v>
      </c>
    </row>
    <row r="82" spans="2:38" x14ac:dyDescent="0.25">
      <c r="B82" s="40" t="s">
        <v>72</v>
      </c>
      <c r="C82" s="40" t="s">
        <v>36</v>
      </c>
      <c r="D82" s="40" t="s">
        <v>56</v>
      </c>
      <c r="E82" s="40" t="s">
        <v>74</v>
      </c>
      <c r="F82" s="40" t="str">
        <f t="shared" si="10"/>
        <v>N1-II</v>
      </c>
      <c r="G82" s="40" t="s">
        <v>76</v>
      </c>
      <c r="H82" s="40" t="s">
        <v>42</v>
      </c>
      <c r="I82" s="39" t="str">
        <f t="shared" si="9"/>
        <v>LDV,N1-II,E 6 d-Temp</v>
      </c>
      <c r="J82" s="45">
        <v>0</v>
      </c>
      <c r="K82" s="45">
        <v>0</v>
      </c>
      <c r="L82" s="45">
        <v>0</v>
      </c>
      <c r="M82" s="45">
        <v>0</v>
      </c>
      <c r="N82" s="45">
        <v>0</v>
      </c>
      <c r="O82" s="45">
        <v>0</v>
      </c>
      <c r="P82" s="45">
        <v>0</v>
      </c>
      <c r="Q82" s="45">
        <v>0</v>
      </c>
      <c r="R82" s="45">
        <v>0</v>
      </c>
      <c r="S82" s="45">
        <v>0</v>
      </c>
      <c r="T82" s="45">
        <v>0</v>
      </c>
      <c r="U82" s="45">
        <v>0</v>
      </c>
      <c r="V82" s="45">
        <v>0</v>
      </c>
      <c r="W82" s="45">
        <v>0</v>
      </c>
      <c r="X82" s="45">
        <v>0</v>
      </c>
      <c r="Y82" s="45">
        <v>0</v>
      </c>
      <c r="Z82" s="45">
        <v>0</v>
      </c>
      <c r="AA82" s="45">
        <v>0</v>
      </c>
      <c r="AB82" s="45">
        <v>0</v>
      </c>
      <c r="AC82" s="45">
        <v>0</v>
      </c>
      <c r="AD82" s="45">
        <v>0</v>
      </c>
      <c r="AE82" s="45">
        <v>0</v>
      </c>
      <c r="AF82" s="45">
        <v>0</v>
      </c>
      <c r="AG82" s="45">
        <v>0</v>
      </c>
      <c r="AH82" s="45">
        <v>0</v>
      </c>
      <c r="AI82" s="45">
        <v>0</v>
      </c>
      <c r="AJ82" s="45">
        <v>0</v>
      </c>
      <c r="AK82" s="45">
        <v>0</v>
      </c>
      <c r="AL82" s="45">
        <v>20</v>
      </c>
    </row>
    <row r="83" spans="2:38" x14ac:dyDescent="0.25">
      <c r="B83" s="40" t="s">
        <v>72</v>
      </c>
      <c r="C83" s="40" t="s">
        <v>36</v>
      </c>
      <c r="D83" s="40" t="s">
        <v>56</v>
      </c>
      <c r="E83" s="40" t="s">
        <v>77</v>
      </c>
      <c r="F83" s="40" t="str">
        <f t="shared" si="10"/>
        <v>N1-III</v>
      </c>
      <c r="G83" s="40" t="s">
        <v>21</v>
      </c>
      <c r="H83" s="40" t="s">
        <v>21</v>
      </c>
      <c r="I83" s="39" t="str">
        <f t="shared" si="9"/>
        <v>LDV,N1-III,Conventional</v>
      </c>
      <c r="J83" s="45">
        <v>6677</v>
      </c>
      <c r="K83" s="45">
        <v>8289</v>
      </c>
      <c r="L83" s="45">
        <v>6573</v>
      </c>
      <c r="M83" s="45">
        <v>4496</v>
      </c>
      <c r="N83" s="45">
        <v>3381</v>
      </c>
      <c r="O83" s="45">
        <v>2497</v>
      </c>
      <c r="P83" s="45">
        <v>1780</v>
      </c>
      <c r="Q83" s="45">
        <v>1316</v>
      </c>
      <c r="R83" s="45">
        <v>956</v>
      </c>
      <c r="S83" s="45">
        <v>620</v>
      </c>
      <c r="T83" s="45">
        <v>464</v>
      </c>
      <c r="U83" s="45">
        <v>302</v>
      </c>
      <c r="V83" s="45">
        <v>196</v>
      </c>
      <c r="W83" s="45">
        <v>132</v>
      </c>
      <c r="X83" s="45">
        <v>94</v>
      </c>
      <c r="Y83" s="45">
        <v>49</v>
      </c>
      <c r="Z83" s="45">
        <v>33</v>
      </c>
      <c r="AA83" s="45">
        <v>20</v>
      </c>
      <c r="AB83" s="45">
        <v>14</v>
      </c>
      <c r="AC83" s="45">
        <v>11</v>
      </c>
      <c r="AD83" s="45">
        <v>8</v>
      </c>
      <c r="AE83" s="45">
        <v>5</v>
      </c>
      <c r="AF83" s="45">
        <v>2</v>
      </c>
      <c r="AG83" s="45">
        <v>2</v>
      </c>
      <c r="AH83" s="45">
        <v>1</v>
      </c>
      <c r="AI83" s="45">
        <v>1</v>
      </c>
      <c r="AJ83" s="45">
        <v>1</v>
      </c>
      <c r="AK83" s="45">
        <v>1</v>
      </c>
      <c r="AL83" s="45">
        <v>0</v>
      </c>
    </row>
    <row r="84" spans="2:38" x14ac:dyDescent="0.25">
      <c r="B84" s="40" t="s">
        <v>72</v>
      </c>
      <c r="C84" s="40" t="s">
        <v>36</v>
      </c>
      <c r="D84" s="40" t="s">
        <v>56</v>
      </c>
      <c r="E84" s="40" t="s">
        <v>77</v>
      </c>
      <c r="F84" s="40" t="str">
        <f t="shared" si="10"/>
        <v>N1-III</v>
      </c>
      <c r="G84" s="40" t="s">
        <v>58</v>
      </c>
      <c r="H84" s="40" t="s">
        <v>43</v>
      </c>
      <c r="I84" s="39" t="str">
        <f t="shared" si="9"/>
        <v>LDV,N1-III,E1</v>
      </c>
      <c r="J84" s="45">
        <v>0</v>
      </c>
      <c r="K84" s="45">
        <v>0</v>
      </c>
      <c r="L84" s="45">
        <v>0</v>
      </c>
      <c r="M84" s="45">
        <v>0</v>
      </c>
      <c r="N84" s="45">
        <v>344</v>
      </c>
      <c r="O84" s="45">
        <v>567</v>
      </c>
      <c r="P84" s="45">
        <v>725</v>
      </c>
      <c r="Q84" s="45">
        <v>845</v>
      </c>
      <c r="R84" s="45">
        <v>669</v>
      </c>
      <c r="S84" s="45">
        <v>509</v>
      </c>
      <c r="T84" s="45">
        <v>419</v>
      </c>
      <c r="U84" s="45">
        <v>337</v>
      </c>
      <c r="V84" s="45">
        <v>265</v>
      </c>
      <c r="W84" s="45">
        <v>211</v>
      </c>
      <c r="X84" s="45">
        <v>176</v>
      </c>
      <c r="Y84" s="45">
        <v>125</v>
      </c>
      <c r="Z84" s="45">
        <v>82</v>
      </c>
      <c r="AA84" s="45">
        <v>55</v>
      </c>
      <c r="AB84" s="45">
        <v>42</v>
      </c>
      <c r="AC84" s="45">
        <v>34</v>
      </c>
      <c r="AD84" s="45">
        <v>27</v>
      </c>
      <c r="AE84" s="45">
        <v>21</v>
      </c>
      <c r="AF84" s="45">
        <v>16</v>
      </c>
      <c r="AG84" s="45">
        <v>13</v>
      </c>
      <c r="AH84" s="45">
        <v>11</v>
      </c>
      <c r="AI84" s="45">
        <v>9</v>
      </c>
      <c r="AJ84" s="45">
        <v>6</v>
      </c>
      <c r="AK84" s="45">
        <v>4</v>
      </c>
      <c r="AL84" s="45">
        <v>3</v>
      </c>
    </row>
    <row r="85" spans="2:38" x14ac:dyDescent="0.25">
      <c r="B85" s="40" t="s">
        <v>72</v>
      </c>
      <c r="C85" s="40" t="s">
        <v>36</v>
      </c>
      <c r="D85" s="40" t="s">
        <v>56</v>
      </c>
      <c r="E85" s="40" t="s">
        <v>77</v>
      </c>
      <c r="F85" s="40" t="str">
        <f t="shared" si="10"/>
        <v>N1-III</v>
      </c>
      <c r="G85" s="40" t="s">
        <v>59</v>
      </c>
      <c r="H85" s="40" t="s">
        <v>44</v>
      </c>
      <c r="I85" s="39" t="str">
        <f t="shared" si="9"/>
        <v>LDV,N1-III,E2</v>
      </c>
      <c r="J85" s="45">
        <v>0</v>
      </c>
      <c r="K85" s="45">
        <v>0</v>
      </c>
      <c r="L85" s="45">
        <v>0</v>
      </c>
      <c r="M85" s="45">
        <v>0</v>
      </c>
      <c r="N85" s="45">
        <v>0</v>
      </c>
      <c r="O85" s="45">
        <v>0</v>
      </c>
      <c r="P85" s="45">
        <v>0</v>
      </c>
      <c r="Q85" s="45">
        <v>0</v>
      </c>
      <c r="R85" s="45">
        <v>261</v>
      </c>
      <c r="S85" s="45">
        <v>426</v>
      </c>
      <c r="T85" s="45">
        <v>550</v>
      </c>
      <c r="U85" s="45">
        <v>619</v>
      </c>
      <c r="V85" s="45">
        <v>487</v>
      </c>
      <c r="W85" s="45">
        <v>402</v>
      </c>
      <c r="X85" s="45">
        <v>358</v>
      </c>
      <c r="Y85" s="45">
        <v>280</v>
      </c>
      <c r="Z85" s="45">
        <v>207</v>
      </c>
      <c r="AA85" s="45">
        <v>156</v>
      </c>
      <c r="AB85" s="45">
        <v>132</v>
      </c>
      <c r="AC85" s="45">
        <v>116</v>
      </c>
      <c r="AD85" s="45">
        <v>93</v>
      </c>
      <c r="AE85" s="45">
        <v>73</v>
      </c>
      <c r="AF85" s="45">
        <v>55</v>
      </c>
      <c r="AG85" s="45">
        <v>47</v>
      </c>
      <c r="AH85" s="45">
        <v>39</v>
      </c>
      <c r="AI85" s="45">
        <v>36</v>
      </c>
      <c r="AJ85" s="45">
        <v>29</v>
      </c>
      <c r="AK85" s="45">
        <v>24</v>
      </c>
      <c r="AL85" s="45">
        <v>21</v>
      </c>
    </row>
    <row r="86" spans="2:38" x14ac:dyDescent="0.25">
      <c r="B86" s="40" t="s">
        <v>72</v>
      </c>
      <c r="C86" s="40" t="s">
        <v>36</v>
      </c>
      <c r="D86" s="40" t="s">
        <v>56</v>
      </c>
      <c r="E86" s="40" t="s">
        <v>77</v>
      </c>
      <c r="F86" s="40" t="str">
        <f t="shared" si="10"/>
        <v>N1-III</v>
      </c>
      <c r="G86" s="40" t="s">
        <v>60</v>
      </c>
      <c r="H86" s="40" t="s">
        <v>45</v>
      </c>
      <c r="I86" s="39" t="str">
        <f t="shared" si="9"/>
        <v>LDV,N1-III,E3</v>
      </c>
      <c r="J86" s="45">
        <v>0</v>
      </c>
      <c r="K86" s="45">
        <v>0</v>
      </c>
      <c r="L86" s="45">
        <v>0</v>
      </c>
      <c r="M86" s="45">
        <v>0</v>
      </c>
      <c r="N86" s="45">
        <v>0</v>
      </c>
      <c r="O86" s="45">
        <v>0</v>
      </c>
      <c r="P86" s="45">
        <v>0</v>
      </c>
      <c r="Q86" s="45">
        <v>0</v>
      </c>
      <c r="R86" s="45">
        <v>0</v>
      </c>
      <c r="S86" s="45">
        <v>0</v>
      </c>
      <c r="T86" s="45">
        <v>0</v>
      </c>
      <c r="U86" s="45">
        <v>0</v>
      </c>
      <c r="V86" s="45">
        <v>119</v>
      </c>
      <c r="W86" s="45">
        <v>203</v>
      </c>
      <c r="X86" s="45">
        <v>278</v>
      </c>
      <c r="Y86" s="45">
        <v>329</v>
      </c>
      <c r="Z86" s="45">
        <v>249</v>
      </c>
      <c r="AA86" s="45">
        <v>203</v>
      </c>
      <c r="AB86" s="45">
        <v>190</v>
      </c>
      <c r="AC86" s="45">
        <v>187</v>
      </c>
      <c r="AD86" s="45">
        <v>168</v>
      </c>
      <c r="AE86" s="45">
        <v>143</v>
      </c>
      <c r="AF86" s="45">
        <v>118</v>
      </c>
      <c r="AG86" s="45">
        <v>109</v>
      </c>
      <c r="AH86" s="45">
        <v>102</v>
      </c>
      <c r="AI86" s="45">
        <v>99</v>
      </c>
      <c r="AJ86" s="45">
        <v>87</v>
      </c>
      <c r="AK86" s="45">
        <v>73</v>
      </c>
      <c r="AL86" s="45">
        <v>66</v>
      </c>
    </row>
    <row r="87" spans="2:38" x14ac:dyDescent="0.25">
      <c r="B87" s="40" t="s">
        <v>72</v>
      </c>
      <c r="C87" s="40" t="s">
        <v>36</v>
      </c>
      <c r="D87" s="40" t="s">
        <v>56</v>
      </c>
      <c r="E87" s="40" t="s">
        <v>77</v>
      </c>
      <c r="F87" s="40" t="str">
        <f t="shared" si="10"/>
        <v>N1-III</v>
      </c>
      <c r="G87" s="40" t="s">
        <v>61</v>
      </c>
      <c r="H87" s="40" t="s">
        <v>46</v>
      </c>
      <c r="I87" s="39" t="str">
        <f t="shared" si="9"/>
        <v>LDV,N1-III,E4</v>
      </c>
      <c r="J87" s="45">
        <v>0</v>
      </c>
      <c r="K87" s="45">
        <v>0</v>
      </c>
      <c r="L87" s="45">
        <v>0</v>
      </c>
      <c r="M87" s="45">
        <v>0</v>
      </c>
      <c r="N87" s="45"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v>0</v>
      </c>
      <c r="U87" s="45">
        <v>0</v>
      </c>
      <c r="V87" s="45">
        <v>0</v>
      </c>
      <c r="W87" s="45">
        <v>0</v>
      </c>
      <c r="X87" s="45">
        <v>0</v>
      </c>
      <c r="Y87" s="45">
        <v>0</v>
      </c>
      <c r="Z87" s="45">
        <v>84</v>
      </c>
      <c r="AA87" s="45">
        <v>138</v>
      </c>
      <c r="AB87" s="45">
        <v>173</v>
      </c>
      <c r="AC87" s="45">
        <v>184</v>
      </c>
      <c r="AD87" s="45">
        <v>187</v>
      </c>
      <c r="AE87" s="45">
        <v>164</v>
      </c>
      <c r="AF87" s="45">
        <v>141</v>
      </c>
      <c r="AG87" s="45">
        <v>135</v>
      </c>
      <c r="AH87" s="45">
        <v>133</v>
      </c>
      <c r="AI87" s="45">
        <v>138</v>
      </c>
      <c r="AJ87" s="45">
        <v>130</v>
      </c>
      <c r="AK87" s="45">
        <v>119</v>
      </c>
      <c r="AL87" s="45">
        <v>121</v>
      </c>
    </row>
    <row r="88" spans="2:38" x14ac:dyDescent="0.25">
      <c r="B88" s="40" t="s">
        <v>72</v>
      </c>
      <c r="C88" s="40" t="s">
        <v>36</v>
      </c>
      <c r="D88" s="40" t="s">
        <v>56</v>
      </c>
      <c r="E88" s="40" t="s">
        <v>77</v>
      </c>
      <c r="F88" s="40" t="str">
        <f t="shared" si="10"/>
        <v>N1-III</v>
      </c>
      <c r="G88" s="40" t="s">
        <v>62</v>
      </c>
      <c r="H88" s="40" t="s">
        <v>47</v>
      </c>
      <c r="I88" s="39" t="str">
        <f t="shared" si="9"/>
        <v>LDV,N1-III,E5</v>
      </c>
      <c r="J88" s="45">
        <v>0</v>
      </c>
      <c r="K88" s="45">
        <v>0</v>
      </c>
      <c r="L88" s="45">
        <v>0</v>
      </c>
      <c r="M88" s="45">
        <v>0</v>
      </c>
      <c r="N88" s="45">
        <v>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v>0</v>
      </c>
      <c r="U88" s="45">
        <v>0</v>
      </c>
      <c r="V88" s="45">
        <v>0</v>
      </c>
      <c r="W88" s="45">
        <v>0</v>
      </c>
      <c r="X88" s="45">
        <v>0</v>
      </c>
      <c r="Y88" s="45">
        <v>0</v>
      </c>
      <c r="Z88" s="45">
        <v>0</v>
      </c>
      <c r="AA88" s="45">
        <v>0</v>
      </c>
      <c r="AB88" s="45">
        <v>0</v>
      </c>
      <c r="AC88" s="45">
        <v>0</v>
      </c>
      <c r="AD88" s="45">
        <v>0</v>
      </c>
      <c r="AE88" s="45">
        <v>14</v>
      </c>
      <c r="AF88" s="45">
        <v>24</v>
      </c>
      <c r="AG88" s="45">
        <v>36</v>
      </c>
      <c r="AH88" s="45">
        <v>55</v>
      </c>
      <c r="AI88" s="45">
        <v>61</v>
      </c>
      <c r="AJ88" s="45">
        <v>63</v>
      </c>
      <c r="AK88" s="45">
        <v>66</v>
      </c>
      <c r="AL88" s="45">
        <v>75</v>
      </c>
    </row>
    <row r="89" spans="2:38" x14ac:dyDescent="0.25">
      <c r="B89" s="40" t="s">
        <v>72</v>
      </c>
      <c r="C89" s="40" t="s">
        <v>36</v>
      </c>
      <c r="D89" s="40" t="s">
        <v>56</v>
      </c>
      <c r="E89" s="40" t="s">
        <v>77</v>
      </c>
      <c r="F89" s="40" t="str">
        <f t="shared" si="10"/>
        <v>N1-III</v>
      </c>
      <c r="G89" s="40" t="s">
        <v>75</v>
      </c>
      <c r="H89" s="40" t="s">
        <v>41</v>
      </c>
      <c r="I89" s="39" t="str">
        <f t="shared" si="9"/>
        <v>LDV,N1-III,E 6 b</v>
      </c>
      <c r="J89" s="45">
        <v>0</v>
      </c>
      <c r="K89" s="45">
        <v>0</v>
      </c>
      <c r="L89" s="45">
        <v>0</v>
      </c>
      <c r="M89" s="45">
        <v>0</v>
      </c>
      <c r="N89" s="45"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v>0</v>
      </c>
      <c r="U89" s="45">
        <v>0</v>
      </c>
      <c r="V89" s="45">
        <v>0</v>
      </c>
      <c r="W89" s="45">
        <v>0</v>
      </c>
      <c r="X89" s="45">
        <v>0</v>
      </c>
      <c r="Y89" s="45">
        <v>0</v>
      </c>
      <c r="Z89" s="45">
        <v>0</v>
      </c>
      <c r="AA89" s="45">
        <v>0</v>
      </c>
      <c r="AB89" s="45">
        <v>0</v>
      </c>
      <c r="AC89" s="45">
        <v>0</v>
      </c>
      <c r="AD89" s="45">
        <v>0</v>
      </c>
      <c r="AE89" s="45">
        <v>0</v>
      </c>
      <c r="AF89" s="45">
        <v>0</v>
      </c>
      <c r="AG89" s="45">
        <v>0</v>
      </c>
      <c r="AH89" s="45">
        <v>0</v>
      </c>
      <c r="AI89" s="45">
        <v>25</v>
      </c>
      <c r="AJ89" s="45">
        <v>55</v>
      </c>
      <c r="AK89" s="45">
        <v>80</v>
      </c>
      <c r="AL89" s="45">
        <v>92</v>
      </c>
    </row>
    <row r="90" spans="2:38" x14ac:dyDescent="0.25">
      <c r="B90" s="40" t="s">
        <v>72</v>
      </c>
      <c r="C90" s="40" t="s">
        <v>36</v>
      </c>
      <c r="D90" s="40" t="s">
        <v>56</v>
      </c>
      <c r="E90" s="40" t="s">
        <v>77</v>
      </c>
      <c r="F90" s="40" t="str">
        <f t="shared" si="10"/>
        <v>N1-III</v>
      </c>
      <c r="G90" s="40" t="s">
        <v>76</v>
      </c>
      <c r="H90" s="40" t="s">
        <v>42</v>
      </c>
      <c r="I90" s="39" t="str">
        <f t="shared" si="9"/>
        <v>LDV,N1-III,E 6 d-Temp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5">
        <v>0</v>
      </c>
      <c r="P90" s="45">
        <v>0</v>
      </c>
      <c r="Q90" s="45">
        <v>0</v>
      </c>
      <c r="R90" s="45">
        <v>0</v>
      </c>
      <c r="S90" s="45">
        <v>0</v>
      </c>
      <c r="T90" s="45">
        <v>0</v>
      </c>
      <c r="U90" s="45">
        <v>0</v>
      </c>
      <c r="V90" s="45">
        <v>0</v>
      </c>
      <c r="W90" s="45">
        <v>0</v>
      </c>
      <c r="X90" s="45">
        <v>0</v>
      </c>
      <c r="Y90" s="45">
        <v>0</v>
      </c>
      <c r="Z90" s="45">
        <v>0</v>
      </c>
      <c r="AA90" s="45">
        <v>0</v>
      </c>
      <c r="AB90" s="45">
        <v>0</v>
      </c>
      <c r="AC90" s="45">
        <v>0</v>
      </c>
      <c r="AD90" s="45">
        <v>0</v>
      </c>
      <c r="AE90" s="45">
        <v>0</v>
      </c>
      <c r="AF90" s="45">
        <v>0</v>
      </c>
      <c r="AG90" s="45">
        <v>0</v>
      </c>
      <c r="AH90" s="45">
        <v>0</v>
      </c>
      <c r="AI90" s="45">
        <v>0</v>
      </c>
      <c r="AJ90" s="45">
        <v>0</v>
      </c>
      <c r="AK90" s="45">
        <v>0</v>
      </c>
      <c r="AL90" s="45">
        <v>29</v>
      </c>
    </row>
    <row r="91" spans="2:38" x14ac:dyDescent="0.25">
      <c r="B91" s="40" t="s">
        <v>72</v>
      </c>
      <c r="C91" s="40" t="s">
        <v>36</v>
      </c>
      <c r="D91" s="40" t="s">
        <v>67</v>
      </c>
      <c r="E91" s="40" t="s">
        <v>73</v>
      </c>
      <c r="F91" s="40" t="str">
        <f t="shared" si="10"/>
        <v>N1-I</v>
      </c>
      <c r="G91" s="40" t="s">
        <v>21</v>
      </c>
      <c r="H91" s="40" t="s">
        <v>21</v>
      </c>
      <c r="I91" s="39" t="str">
        <f t="shared" si="9"/>
        <v>LDV,N1-I,Conventional</v>
      </c>
      <c r="J91" s="45">
        <v>31361</v>
      </c>
      <c r="K91" s="45">
        <v>32056</v>
      </c>
      <c r="L91" s="45">
        <v>31836</v>
      </c>
      <c r="M91" s="45">
        <v>30991</v>
      </c>
      <c r="N91" s="45">
        <v>28811</v>
      </c>
      <c r="O91" s="45">
        <v>27635</v>
      </c>
      <c r="P91" s="45">
        <v>25396</v>
      </c>
      <c r="Q91" s="45">
        <v>23874</v>
      </c>
      <c r="R91" s="45">
        <v>21807</v>
      </c>
      <c r="S91" s="45">
        <v>19074</v>
      </c>
      <c r="T91" s="45">
        <v>17229</v>
      </c>
      <c r="U91" s="45">
        <v>13770</v>
      </c>
      <c r="V91" s="45">
        <v>11339</v>
      </c>
      <c r="W91" s="45">
        <v>9377</v>
      </c>
      <c r="X91" s="45">
        <v>7226</v>
      </c>
      <c r="Y91" s="45">
        <v>4358</v>
      </c>
      <c r="Z91" s="45">
        <v>3617</v>
      </c>
      <c r="AA91" s="45">
        <v>2524</v>
      </c>
      <c r="AB91" s="45">
        <v>1841</v>
      </c>
      <c r="AC91" s="45">
        <v>1446</v>
      </c>
      <c r="AD91" s="45">
        <v>999</v>
      </c>
      <c r="AE91" s="45">
        <v>718</v>
      </c>
      <c r="AF91" s="45">
        <v>372</v>
      </c>
      <c r="AG91" s="45">
        <v>265</v>
      </c>
      <c r="AH91" s="45">
        <v>192</v>
      </c>
      <c r="AI91" s="45">
        <v>136</v>
      </c>
      <c r="AJ91" s="45">
        <v>80</v>
      </c>
      <c r="AK91" s="45">
        <v>46</v>
      </c>
      <c r="AL91" s="45">
        <v>26</v>
      </c>
    </row>
    <row r="92" spans="2:38" x14ac:dyDescent="0.25">
      <c r="B92" s="40" t="s">
        <v>72</v>
      </c>
      <c r="C92" s="40" t="s">
        <v>36</v>
      </c>
      <c r="D92" s="40" t="s">
        <v>67</v>
      </c>
      <c r="E92" s="40" t="s">
        <v>73</v>
      </c>
      <c r="F92" s="40" t="str">
        <f t="shared" si="10"/>
        <v>N1-I</v>
      </c>
      <c r="G92" s="40" t="s">
        <v>58</v>
      </c>
      <c r="H92" s="40" t="s">
        <v>43</v>
      </c>
      <c r="I92" s="39" t="str">
        <f t="shared" si="9"/>
        <v>LDV,N1-I,E1</v>
      </c>
      <c r="J92" s="45">
        <v>0</v>
      </c>
      <c r="K92" s="45">
        <v>0</v>
      </c>
      <c r="L92" s="45">
        <v>0</v>
      </c>
      <c r="M92" s="45">
        <v>0</v>
      </c>
      <c r="N92" s="45">
        <v>2931</v>
      </c>
      <c r="O92" s="45">
        <v>6279</v>
      </c>
      <c r="P92" s="45">
        <v>10346</v>
      </c>
      <c r="Q92" s="45">
        <v>15335</v>
      </c>
      <c r="R92" s="45">
        <v>15250</v>
      </c>
      <c r="S92" s="45">
        <v>15656</v>
      </c>
      <c r="T92" s="45">
        <v>15546</v>
      </c>
      <c r="U92" s="45">
        <v>15360</v>
      </c>
      <c r="V92" s="45">
        <v>15319</v>
      </c>
      <c r="W92" s="45">
        <v>14969</v>
      </c>
      <c r="X92" s="45">
        <v>13536</v>
      </c>
      <c r="Y92" s="45">
        <v>11131</v>
      </c>
      <c r="Z92" s="45">
        <v>9065</v>
      </c>
      <c r="AA92" s="45">
        <v>6989</v>
      </c>
      <c r="AB92" s="45">
        <v>5390</v>
      </c>
      <c r="AC92" s="45">
        <v>4405</v>
      </c>
      <c r="AD92" s="45">
        <v>3412</v>
      </c>
      <c r="AE92" s="45">
        <v>2797</v>
      </c>
      <c r="AF92" s="45">
        <v>2340</v>
      </c>
      <c r="AG92" s="45">
        <v>2037</v>
      </c>
      <c r="AH92" s="45">
        <v>1475</v>
      </c>
      <c r="AI92" s="45">
        <v>1047</v>
      </c>
      <c r="AJ92" s="45">
        <v>644</v>
      </c>
      <c r="AK92" s="45">
        <v>387</v>
      </c>
      <c r="AL92" s="45">
        <v>216</v>
      </c>
    </row>
    <row r="93" spans="2:38" x14ac:dyDescent="0.25">
      <c r="B93" s="40" t="s">
        <v>72</v>
      </c>
      <c r="C93" s="40" t="s">
        <v>36</v>
      </c>
      <c r="D93" s="40" t="s">
        <v>67</v>
      </c>
      <c r="E93" s="40" t="s">
        <v>73</v>
      </c>
      <c r="F93" s="40" t="str">
        <f t="shared" si="10"/>
        <v>N1-I</v>
      </c>
      <c r="G93" s="40" t="s">
        <v>59</v>
      </c>
      <c r="H93" s="40" t="s">
        <v>44</v>
      </c>
      <c r="I93" s="39" t="str">
        <f t="shared" si="9"/>
        <v>LDV,N1-I,E2</v>
      </c>
      <c r="J93" s="45">
        <v>0</v>
      </c>
      <c r="K93" s="45">
        <v>0</v>
      </c>
      <c r="L93" s="45">
        <v>0</v>
      </c>
      <c r="M93" s="45">
        <v>0</v>
      </c>
      <c r="N93" s="45">
        <v>0</v>
      </c>
      <c r="O93" s="45">
        <v>0</v>
      </c>
      <c r="P93" s="45">
        <v>0</v>
      </c>
      <c r="Q93" s="45">
        <v>0</v>
      </c>
      <c r="R93" s="45">
        <v>5960</v>
      </c>
      <c r="S93" s="45">
        <v>13112</v>
      </c>
      <c r="T93" s="45">
        <v>20413</v>
      </c>
      <c r="U93" s="45">
        <v>28260</v>
      </c>
      <c r="V93" s="45">
        <v>28208</v>
      </c>
      <c r="W93" s="45">
        <v>28537</v>
      </c>
      <c r="X93" s="45">
        <v>27572</v>
      </c>
      <c r="Y93" s="45">
        <v>24857</v>
      </c>
      <c r="Z93" s="45">
        <v>22913</v>
      </c>
      <c r="AA93" s="45">
        <v>19786</v>
      </c>
      <c r="AB93" s="45">
        <v>16851</v>
      </c>
      <c r="AC93" s="45">
        <v>14804</v>
      </c>
      <c r="AD93" s="45">
        <v>11940</v>
      </c>
      <c r="AE93" s="45">
        <v>10017</v>
      </c>
      <c r="AF93" s="45">
        <v>8205</v>
      </c>
      <c r="AG93" s="45">
        <v>7234</v>
      </c>
      <c r="AH93" s="45">
        <v>5437</v>
      </c>
      <c r="AI93" s="45">
        <v>4234</v>
      </c>
      <c r="AJ93" s="45">
        <v>3006</v>
      </c>
      <c r="AK93" s="45">
        <v>2152</v>
      </c>
      <c r="AL93" s="45">
        <v>1435</v>
      </c>
    </row>
    <row r="94" spans="2:38" x14ac:dyDescent="0.25">
      <c r="B94" s="40" t="s">
        <v>72</v>
      </c>
      <c r="C94" s="40" t="s">
        <v>36</v>
      </c>
      <c r="D94" s="40" t="s">
        <v>67</v>
      </c>
      <c r="E94" s="40" t="s">
        <v>73</v>
      </c>
      <c r="F94" s="40" t="str">
        <f t="shared" si="10"/>
        <v>N1-I</v>
      </c>
      <c r="G94" s="40" t="s">
        <v>60</v>
      </c>
      <c r="H94" s="40" t="s">
        <v>45</v>
      </c>
      <c r="I94" s="39" t="str">
        <f t="shared" si="9"/>
        <v>LDV,N1-I,E3</v>
      </c>
      <c r="J94" s="45">
        <v>0</v>
      </c>
      <c r="K94" s="45">
        <v>0</v>
      </c>
      <c r="L94" s="45">
        <v>0</v>
      </c>
      <c r="M94" s="45">
        <v>0</v>
      </c>
      <c r="N94" s="45">
        <v>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v>0</v>
      </c>
      <c r="U94" s="45">
        <v>0</v>
      </c>
      <c r="V94" s="45">
        <v>6895</v>
      </c>
      <c r="W94" s="45">
        <v>14390</v>
      </c>
      <c r="X94" s="45">
        <v>21402</v>
      </c>
      <c r="Y94" s="45">
        <v>29264</v>
      </c>
      <c r="Z94" s="45">
        <v>27536</v>
      </c>
      <c r="AA94" s="45">
        <v>25797</v>
      </c>
      <c r="AB94" s="45">
        <v>24216</v>
      </c>
      <c r="AC94" s="45">
        <v>23847</v>
      </c>
      <c r="AD94" s="45">
        <v>21532</v>
      </c>
      <c r="AE94" s="45">
        <v>19557</v>
      </c>
      <c r="AF94" s="45">
        <v>17646</v>
      </c>
      <c r="AG94" s="45">
        <v>16945</v>
      </c>
      <c r="AH94" s="45">
        <v>14292</v>
      </c>
      <c r="AI94" s="45">
        <v>11859</v>
      </c>
      <c r="AJ94" s="45">
        <v>8948</v>
      </c>
      <c r="AK94" s="45">
        <v>6629</v>
      </c>
      <c r="AL94" s="45">
        <v>4635</v>
      </c>
    </row>
    <row r="95" spans="2:38" x14ac:dyDescent="0.25">
      <c r="B95" s="40" t="s">
        <v>72</v>
      </c>
      <c r="C95" s="40" t="s">
        <v>36</v>
      </c>
      <c r="D95" s="40" t="s">
        <v>67</v>
      </c>
      <c r="E95" s="40" t="s">
        <v>73</v>
      </c>
      <c r="F95" s="40" t="str">
        <f t="shared" si="10"/>
        <v>N1-I</v>
      </c>
      <c r="G95" s="40" t="s">
        <v>61</v>
      </c>
      <c r="H95" s="40" t="s">
        <v>46</v>
      </c>
      <c r="I95" s="39" t="str">
        <f t="shared" si="9"/>
        <v>LDV,N1-I,E4</v>
      </c>
      <c r="J95" s="45">
        <v>0</v>
      </c>
      <c r="K95" s="45">
        <v>0</v>
      </c>
      <c r="L95" s="45">
        <v>0</v>
      </c>
      <c r="M95" s="45">
        <v>0</v>
      </c>
      <c r="N95" s="45">
        <v>0</v>
      </c>
      <c r="O95" s="45">
        <v>0</v>
      </c>
      <c r="P95" s="45">
        <v>0</v>
      </c>
      <c r="Q95" s="45">
        <v>0</v>
      </c>
      <c r="R95" s="45">
        <v>0</v>
      </c>
      <c r="S95" s="45">
        <v>0</v>
      </c>
      <c r="T95" s="45">
        <v>0</v>
      </c>
      <c r="U95" s="45">
        <v>0</v>
      </c>
      <c r="V95" s="45">
        <v>0</v>
      </c>
      <c r="W95" s="45">
        <v>0</v>
      </c>
      <c r="X95" s="45">
        <v>0</v>
      </c>
      <c r="Y95" s="45">
        <v>0</v>
      </c>
      <c r="Z95" s="45">
        <v>9298</v>
      </c>
      <c r="AA95" s="45">
        <v>17494</v>
      </c>
      <c r="AB95" s="45">
        <v>22089</v>
      </c>
      <c r="AC95" s="45">
        <v>23525</v>
      </c>
      <c r="AD95" s="45">
        <v>23905</v>
      </c>
      <c r="AE95" s="45">
        <v>22337</v>
      </c>
      <c r="AF95" s="45">
        <v>21041</v>
      </c>
      <c r="AG95" s="45">
        <v>20898</v>
      </c>
      <c r="AH95" s="45">
        <v>18660</v>
      </c>
      <c r="AI95" s="45">
        <v>16417</v>
      </c>
      <c r="AJ95" s="45">
        <v>13374</v>
      </c>
      <c r="AK95" s="45">
        <v>10839</v>
      </c>
      <c r="AL95" s="45">
        <v>8450</v>
      </c>
    </row>
    <row r="96" spans="2:38" x14ac:dyDescent="0.25">
      <c r="B96" s="40" t="s">
        <v>72</v>
      </c>
      <c r="C96" s="40" t="s">
        <v>36</v>
      </c>
      <c r="D96" s="40" t="s">
        <v>67</v>
      </c>
      <c r="E96" s="40" t="s">
        <v>73</v>
      </c>
      <c r="F96" s="40" t="str">
        <f t="shared" si="10"/>
        <v>N1-I</v>
      </c>
      <c r="G96" s="40" t="s">
        <v>62</v>
      </c>
      <c r="H96" s="40" t="s">
        <v>47</v>
      </c>
      <c r="I96" s="39" t="str">
        <f t="shared" si="9"/>
        <v>LDV,N1-I,E5</v>
      </c>
      <c r="J96" s="45">
        <v>0</v>
      </c>
      <c r="K96" s="45">
        <v>0</v>
      </c>
      <c r="L96" s="45">
        <v>0</v>
      </c>
      <c r="M96" s="45">
        <v>0</v>
      </c>
      <c r="N96" s="45"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v>0</v>
      </c>
      <c r="U96" s="45">
        <v>0</v>
      </c>
      <c r="V96" s="45">
        <v>0</v>
      </c>
      <c r="W96" s="45">
        <v>0</v>
      </c>
      <c r="X96" s="45">
        <v>0</v>
      </c>
      <c r="Y96" s="45">
        <v>0</v>
      </c>
      <c r="Z96" s="45">
        <v>0</v>
      </c>
      <c r="AA96" s="45">
        <v>0</v>
      </c>
      <c r="AB96" s="45">
        <v>0</v>
      </c>
      <c r="AC96" s="45">
        <v>0</v>
      </c>
      <c r="AD96" s="45">
        <v>0</v>
      </c>
      <c r="AE96" s="45">
        <v>1865</v>
      </c>
      <c r="AF96" s="45">
        <v>3641</v>
      </c>
      <c r="AG96" s="45">
        <v>5578</v>
      </c>
      <c r="AH96" s="45">
        <v>7786</v>
      </c>
      <c r="AI96" s="45">
        <v>7217</v>
      </c>
      <c r="AJ96" s="45">
        <v>6438</v>
      </c>
      <c r="AK96" s="45">
        <v>5965</v>
      </c>
      <c r="AL96" s="45">
        <v>5268</v>
      </c>
    </row>
    <row r="97" spans="2:38" x14ac:dyDescent="0.25">
      <c r="B97" s="40" t="s">
        <v>72</v>
      </c>
      <c r="C97" s="40" t="s">
        <v>36</v>
      </c>
      <c r="D97" s="40" t="s">
        <v>67</v>
      </c>
      <c r="E97" s="40" t="s">
        <v>73</v>
      </c>
      <c r="F97" s="40" t="str">
        <f t="shared" si="10"/>
        <v>N1-I</v>
      </c>
      <c r="G97" s="40" t="s">
        <v>63</v>
      </c>
      <c r="H97" s="40" t="s">
        <v>41</v>
      </c>
      <c r="I97" s="39" t="str">
        <f t="shared" si="9"/>
        <v>LDV,N1-I,E 6 b</v>
      </c>
      <c r="J97" s="45">
        <v>0</v>
      </c>
      <c r="K97" s="45">
        <v>0</v>
      </c>
      <c r="L97" s="45">
        <v>0</v>
      </c>
      <c r="M97" s="45">
        <v>0</v>
      </c>
      <c r="N97" s="45"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v>0</v>
      </c>
      <c r="U97" s="45">
        <v>0</v>
      </c>
      <c r="V97" s="45">
        <v>0</v>
      </c>
      <c r="W97" s="45">
        <v>0</v>
      </c>
      <c r="X97" s="45">
        <v>0</v>
      </c>
      <c r="Y97" s="45">
        <v>0</v>
      </c>
      <c r="Z97" s="45">
        <v>0</v>
      </c>
      <c r="AA97" s="45">
        <v>0</v>
      </c>
      <c r="AB97" s="45">
        <v>0</v>
      </c>
      <c r="AC97" s="45">
        <v>0</v>
      </c>
      <c r="AD97" s="45">
        <v>0</v>
      </c>
      <c r="AE97" s="45">
        <v>0</v>
      </c>
      <c r="AF97" s="45">
        <v>0</v>
      </c>
      <c r="AG97" s="45">
        <v>0</v>
      </c>
      <c r="AH97" s="45">
        <v>0</v>
      </c>
      <c r="AI97" s="45">
        <v>3015</v>
      </c>
      <c r="AJ97" s="45">
        <v>5677</v>
      </c>
      <c r="AK97" s="45">
        <v>5047</v>
      </c>
      <c r="AL97" s="45">
        <v>4416</v>
      </c>
    </row>
    <row r="98" spans="2:38" x14ac:dyDescent="0.25">
      <c r="B98" s="40" t="s">
        <v>72</v>
      </c>
      <c r="C98" s="40" t="s">
        <v>36</v>
      </c>
      <c r="D98" s="40" t="s">
        <v>67</v>
      </c>
      <c r="E98" s="40" t="s">
        <v>73</v>
      </c>
      <c r="F98" s="40" t="str">
        <f t="shared" si="10"/>
        <v>N1-I</v>
      </c>
      <c r="G98" s="40" t="s">
        <v>64</v>
      </c>
      <c r="H98" s="40" t="s">
        <v>42</v>
      </c>
      <c r="I98" s="39" t="str">
        <f t="shared" si="9"/>
        <v>LDV,N1-I,E 6 d-Temp</v>
      </c>
      <c r="J98" s="45">
        <v>0</v>
      </c>
      <c r="K98" s="45">
        <v>0</v>
      </c>
      <c r="L98" s="45">
        <v>0</v>
      </c>
      <c r="M98" s="45">
        <v>0</v>
      </c>
      <c r="N98" s="45">
        <v>0</v>
      </c>
      <c r="O98" s="45">
        <v>0</v>
      </c>
      <c r="P98" s="45">
        <v>0</v>
      </c>
      <c r="Q98" s="45">
        <v>0</v>
      </c>
      <c r="R98" s="45">
        <v>0</v>
      </c>
      <c r="S98" s="45">
        <v>0</v>
      </c>
      <c r="T98" s="45">
        <v>0</v>
      </c>
      <c r="U98" s="45">
        <v>0</v>
      </c>
      <c r="V98" s="45">
        <v>0</v>
      </c>
      <c r="W98" s="45">
        <v>0</v>
      </c>
      <c r="X98" s="45">
        <v>0</v>
      </c>
      <c r="Y98" s="45">
        <v>0</v>
      </c>
      <c r="Z98" s="45">
        <v>0</v>
      </c>
      <c r="AA98" s="45">
        <v>0</v>
      </c>
      <c r="AB98" s="45">
        <v>0</v>
      </c>
      <c r="AC98" s="45">
        <v>0</v>
      </c>
      <c r="AD98" s="45">
        <v>0</v>
      </c>
      <c r="AE98" s="45">
        <v>0</v>
      </c>
      <c r="AF98" s="45">
        <v>0</v>
      </c>
      <c r="AG98" s="45">
        <v>0</v>
      </c>
      <c r="AH98" s="45">
        <v>0</v>
      </c>
      <c r="AI98" s="45">
        <v>0</v>
      </c>
      <c r="AJ98" s="45">
        <v>0</v>
      </c>
      <c r="AK98" s="45">
        <v>2258</v>
      </c>
      <c r="AL98" s="45">
        <v>3962</v>
      </c>
    </row>
    <row r="99" spans="2:38" x14ac:dyDescent="0.25">
      <c r="B99" s="40" t="s">
        <v>72</v>
      </c>
      <c r="C99" s="40" t="s">
        <v>36</v>
      </c>
      <c r="D99" s="40" t="s">
        <v>67</v>
      </c>
      <c r="E99" s="40" t="s">
        <v>74</v>
      </c>
      <c r="F99" s="40" t="str">
        <f t="shared" si="10"/>
        <v>N1-II</v>
      </c>
      <c r="G99" s="40" t="s">
        <v>21</v>
      </c>
      <c r="H99" s="40" t="s">
        <v>21</v>
      </c>
      <c r="I99" s="39" t="str">
        <f t="shared" si="9"/>
        <v>LDV,N1-II,Conventional</v>
      </c>
      <c r="J99" s="45">
        <v>39103</v>
      </c>
      <c r="K99" s="45">
        <v>39970</v>
      </c>
      <c r="L99" s="45">
        <v>39695</v>
      </c>
      <c r="M99" s="45">
        <v>38641</v>
      </c>
      <c r="N99" s="45">
        <v>35924</v>
      </c>
      <c r="O99" s="45">
        <v>34458</v>
      </c>
      <c r="P99" s="45">
        <v>31665</v>
      </c>
      <c r="Q99" s="45">
        <v>29768</v>
      </c>
      <c r="R99" s="45">
        <v>27190</v>
      </c>
      <c r="S99" s="45">
        <v>23783</v>
      </c>
      <c r="T99" s="45">
        <v>21482</v>
      </c>
      <c r="U99" s="45">
        <v>17170</v>
      </c>
      <c r="V99" s="45">
        <v>14138</v>
      </c>
      <c r="W99" s="45">
        <v>11692</v>
      </c>
      <c r="X99" s="45">
        <v>9019</v>
      </c>
      <c r="Y99" s="45">
        <v>5716</v>
      </c>
      <c r="Z99" s="45">
        <v>5017</v>
      </c>
      <c r="AA99" s="45">
        <v>3707</v>
      </c>
      <c r="AB99" s="45">
        <v>2819</v>
      </c>
      <c r="AC99" s="45">
        <v>2248</v>
      </c>
      <c r="AD99" s="45">
        <v>1633</v>
      </c>
      <c r="AE99" s="45">
        <v>1260</v>
      </c>
      <c r="AF99" s="45">
        <v>691</v>
      </c>
      <c r="AG99" s="45">
        <v>513</v>
      </c>
      <c r="AH99" s="45">
        <v>415</v>
      </c>
      <c r="AI99" s="45">
        <v>333</v>
      </c>
      <c r="AJ99" s="45">
        <v>233</v>
      </c>
      <c r="AK99" s="45">
        <v>157</v>
      </c>
      <c r="AL99" s="45">
        <v>105</v>
      </c>
    </row>
    <row r="100" spans="2:38" x14ac:dyDescent="0.25">
      <c r="B100" s="40" t="s">
        <v>72</v>
      </c>
      <c r="C100" s="40" t="s">
        <v>36</v>
      </c>
      <c r="D100" s="40" t="s">
        <v>67</v>
      </c>
      <c r="E100" s="40" t="s">
        <v>74</v>
      </c>
      <c r="F100" s="40" t="str">
        <f t="shared" si="10"/>
        <v>N1-II</v>
      </c>
      <c r="G100" s="40" t="s">
        <v>58</v>
      </c>
      <c r="H100" s="40" t="s">
        <v>43</v>
      </c>
      <c r="I100" s="39" t="str">
        <f t="shared" si="9"/>
        <v>LDV,N1-II,E1</v>
      </c>
      <c r="J100" s="45">
        <v>0</v>
      </c>
      <c r="K100" s="45">
        <v>0</v>
      </c>
      <c r="L100" s="45">
        <v>0</v>
      </c>
      <c r="M100" s="45">
        <v>0</v>
      </c>
      <c r="N100" s="45">
        <v>3655</v>
      </c>
      <c r="O100" s="45">
        <v>7829</v>
      </c>
      <c r="P100" s="45">
        <v>12900</v>
      </c>
      <c r="Q100" s="45">
        <v>19120</v>
      </c>
      <c r="R100" s="45">
        <v>19015</v>
      </c>
      <c r="S100" s="45">
        <v>19521</v>
      </c>
      <c r="T100" s="45">
        <v>19384</v>
      </c>
      <c r="U100" s="45">
        <v>19152</v>
      </c>
      <c r="V100" s="45">
        <v>19100</v>
      </c>
      <c r="W100" s="45">
        <v>18664</v>
      </c>
      <c r="X100" s="45">
        <v>16893</v>
      </c>
      <c r="Y100" s="45">
        <v>14601</v>
      </c>
      <c r="Z100" s="45">
        <v>12573</v>
      </c>
      <c r="AA100" s="45">
        <v>10265</v>
      </c>
      <c r="AB100" s="45">
        <v>8254</v>
      </c>
      <c r="AC100" s="45">
        <v>6845</v>
      </c>
      <c r="AD100" s="45">
        <v>5578</v>
      </c>
      <c r="AE100" s="45">
        <v>4909</v>
      </c>
      <c r="AF100" s="45">
        <v>4350</v>
      </c>
      <c r="AG100" s="45">
        <v>3936</v>
      </c>
      <c r="AH100" s="45">
        <v>3182</v>
      </c>
      <c r="AI100" s="45">
        <v>2576</v>
      </c>
      <c r="AJ100" s="45">
        <v>1883</v>
      </c>
      <c r="AK100" s="45">
        <v>1333</v>
      </c>
      <c r="AL100" s="45">
        <v>890</v>
      </c>
    </row>
    <row r="101" spans="2:38" x14ac:dyDescent="0.25">
      <c r="B101" s="40" t="s">
        <v>72</v>
      </c>
      <c r="C101" s="40" t="s">
        <v>36</v>
      </c>
      <c r="D101" s="40" t="s">
        <v>67</v>
      </c>
      <c r="E101" s="40" t="s">
        <v>74</v>
      </c>
      <c r="F101" s="40" t="str">
        <f t="shared" si="10"/>
        <v>N1-II</v>
      </c>
      <c r="G101" s="40" t="s">
        <v>59</v>
      </c>
      <c r="H101" s="40" t="s">
        <v>44</v>
      </c>
      <c r="I101" s="39" t="str">
        <f t="shared" si="9"/>
        <v>LDV,N1-II,E2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v>0</v>
      </c>
      <c r="P101" s="45">
        <v>0</v>
      </c>
      <c r="Q101" s="45">
        <v>0</v>
      </c>
      <c r="R101" s="45">
        <v>7431</v>
      </c>
      <c r="S101" s="45">
        <v>16348</v>
      </c>
      <c r="T101" s="45">
        <v>25452</v>
      </c>
      <c r="U101" s="45">
        <v>35236</v>
      </c>
      <c r="V101" s="45">
        <v>35172</v>
      </c>
      <c r="W101" s="45">
        <v>35582</v>
      </c>
      <c r="X101" s="45">
        <v>34410</v>
      </c>
      <c r="Y101" s="45">
        <v>32606</v>
      </c>
      <c r="Z101" s="45">
        <v>31779</v>
      </c>
      <c r="AA101" s="45">
        <v>29062</v>
      </c>
      <c r="AB101" s="45">
        <v>25805</v>
      </c>
      <c r="AC101" s="45">
        <v>23004</v>
      </c>
      <c r="AD101" s="45">
        <v>19522</v>
      </c>
      <c r="AE101" s="45">
        <v>17580</v>
      </c>
      <c r="AF101" s="45">
        <v>15254</v>
      </c>
      <c r="AG101" s="45">
        <v>13982</v>
      </c>
      <c r="AH101" s="45">
        <v>11726</v>
      </c>
      <c r="AI101" s="45">
        <v>10416</v>
      </c>
      <c r="AJ101" s="45">
        <v>8793</v>
      </c>
      <c r="AK101" s="45">
        <v>7422</v>
      </c>
      <c r="AL101" s="45">
        <v>5917</v>
      </c>
    </row>
    <row r="102" spans="2:38" x14ac:dyDescent="0.25">
      <c r="B102" s="40" t="s">
        <v>72</v>
      </c>
      <c r="C102" s="40" t="s">
        <v>36</v>
      </c>
      <c r="D102" s="40" t="s">
        <v>67</v>
      </c>
      <c r="E102" s="40" t="s">
        <v>74</v>
      </c>
      <c r="F102" s="40" t="str">
        <f t="shared" si="10"/>
        <v>N1-II</v>
      </c>
      <c r="G102" s="40" t="s">
        <v>60</v>
      </c>
      <c r="H102" s="40" t="s">
        <v>45</v>
      </c>
      <c r="I102" s="39" t="str">
        <f t="shared" si="9"/>
        <v>LDV,N1-II,E3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v>0</v>
      </c>
      <c r="P102" s="45">
        <v>0</v>
      </c>
      <c r="Q102" s="45">
        <v>0</v>
      </c>
      <c r="R102" s="45">
        <v>0</v>
      </c>
      <c r="S102" s="45">
        <v>0</v>
      </c>
      <c r="T102" s="45">
        <v>0</v>
      </c>
      <c r="U102" s="45">
        <v>0</v>
      </c>
      <c r="V102" s="45">
        <v>8597</v>
      </c>
      <c r="W102" s="45">
        <v>17942</v>
      </c>
      <c r="X102" s="45">
        <v>26710</v>
      </c>
      <c r="Y102" s="45">
        <v>38387</v>
      </c>
      <c r="Z102" s="45">
        <v>38191</v>
      </c>
      <c r="AA102" s="45">
        <v>37889</v>
      </c>
      <c r="AB102" s="45">
        <v>37083</v>
      </c>
      <c r="AC102" s="45">
        <v>37056</v>
      </c>
      <c r="AD102" s="45">
        <v>35206</v>
      </c>
      <c r="AE102" s="45">
        <v>34321</v>
      </c>
      <c r="AF102" s="45">
        <v>32804</v>
      </c>
      <c r="AG102" s="45">
        <v>32748</v>
      </c>
      <c r="AH102" s="45">
        <v>30823</v>
      </c>
      <c r="AI102" s="45">
        <v>29173</v>
      </c>
      <c r="AJ102" s="45">
        <v>26180</v>
      </c>
      <c r="AK102" s="45">
        <v>22866</v>
      </c>
      <c r="AL102" s="45">
        <v>19117</v>
      </c>
    </row>
    <row r="103" spans="2:38" x14ac:dyDescent="0.25">
      <c r="B103" s="40" t="s">
        <v>72</v>
      </c>
      <c r="C103" s="40" t="s">
        <v>36</v>
      </c>
      <c r="D103" s="40" t="s">
        <v>67</v>
      </c>
      <c r="E103" s="40" t="s">
        <v>74</v>
      </c>
      <c r="F103" s="40" t="str">
        <f t="shared" si="10"/>
        <v>N1-II</v>
      </c>
      <c r="G103" s="40" t="s">
        <v>61</v>
      </c>
      <c r="H103" s="40" t="s">
        <v>46</v>
      </c>
      <c r="I103" s="39" t="str">
        <f t="shared" si="9"/>
        <v>LDV,N1-II,E4</v>
      </c>
      <c r="J103" s="45">
        <v>0</v>
      </c>
      <c r="K103" s="45">
        <v>0</v>
      </c>
      <c r="L103" s="45">
        <v>0</v>
      </c>
      <c r="M103" s="45">
        <v>0</v>
      </c>
      <c r="N103" s="45">
        <v>0</v>
      </c>
      <c r="O103" s="45">
        <v>0</v>
      </c>
      <c r="P103" s="45">
        <v>0</v>
      </c>
      <c r="Q103" s="45">
        <v>0</v>
      </c>
      <c r="R103" s="45">
        <v>0</v>
      </c>
      <c r="S103" s="45">
        <v>0</v>
      </c>
      <c r="T103" s="45">
        <v>0</v>
      </c>
      <c r="U103" s="45">
        <v>0</v>
      </c>
      <c r="V103" s="45">
        <v>0</v>
      </c>
      <c r="W103" s="45">
        <v>0</v>
      </c>
      <c r="X103" s="45">
        <v>0</v>
      </c>
      <c r="Y103" s="45">
        <v>0</v>
      </c>
      <c r="Z103" s="45">
        <v>12896</v>
      </c>
      <c r="AA103" s="45">
        <v>25695</v>
      </c>
      <c r="AB103" s="45">
        <v>33826</v>
      </c>
      <c r="AC103" s="45">
        <v>36556</v>
      </c>
      <c r="AD103" s="45">
        <v>39087</v>
      </c>
      <c r="AE103" s="45">
        <v>39199</v>
      </c>
      <c r="AF103" s="45">
        <v>39115</v>
      </c>
      <c r="AG103" s="45">
        <v>40389</v>
      </c>
      <c r="AH103" s="45">
        <v>40241</v>
      </c>
      <c r="AI103" s="45">
        <v>40384</v>
      </c>
      <c r="AJ103" s="45">
        <v>39129</v>
      </c>
      <c r="AK103" s="45">
        <v>37391</v>
      </c>
      <c r="AL103" s="45">
        <v>34849</v>
      </c>
    </row>
    <row r="104" spans="2:38" x14ac:dyDescent="0.25">
      <c r="B104" s="40" t="s">
        <v>72</v>
      </c>
      <c r="C104" s="40" t="s">
        <v>36</v>
      </c>
      <c r="D104" s="40" t="s">
        <v>67</v>
      </c>
      <c r="E104" s="40" t="s">
        <v>74</v>
      </c>
      <c r="F104" s="40" t="str">
        <f t="shared" si="10"/>
        <v>N1-II</v>
      </c>
      <c r="G104" s="40" t="s">
        <v>62</v>
      </c>
      <c r="H104" s="40" t="s">
        <v>47</v>
      </c>
      <c r="I104" s="39" t="str">
        <f t="shared" si="9"/>
        <v>LDV,N1-II,E5</v>
      </c>
      <c r="J104" s="45">
        <v>0</v>
      </c>
      <c r="K104" s="45">
        <v>0</v>
      </c>
      <c r="L104" s="45">
        <v>0</v>
      </c>
      <c r="M104" s="45">
        <v>0</v>
      </c>
      <c r="N104" s="45">
        <v>0</v>
      </c>
      <c r="O104" s="45">
        <v>0</v>
      </c>
      <c r="P104" s="45">
        <v>0</v>
      </c>
      <c r="Q104" s="45">
        <v>0</v>
      </c>
      <c r="R104" s="45">
        <v>0</v>
      </c>
      <c r="S104" s="45">
        <v>0</v>
      </c>
      <c r="T104" s="45">
        <v>0</v>
      </c>
      <c r="U104" s="45">
        <v>0</v>
      </c>
      <c r="V104" s="45">
        <v>0</v>
      </c>
      <c r="W104" s="45">
        <v>0</v>
      </c>
      <c r="X104" s="45">
        <v>0</v>
      </c>
      <c r="Y104" s="45">
        <v>0</v>
      </c>
      <c r="Z104" s="45">
        <v>0</v>
      </c>
      <c r="AA104" s="45">
        <v>0</v>
      </c>
      <c r="AB104" s="45">
        <v>0</v>
      </c>
      <c r="AC104" s="45">
        <v>0</v>
      </c>
      <c r="AD104" s="45">
        <v>0</v>
      </c>
      <c r="AE104" s="45">
        <v>3273</v>
      </c>
      <c r="AF104" s="45">
        <v>6769</v>
      </c>
      <c r="AG104" s="45">
        <v>10781</v>
      </c>
      <c r="AH104" s="45">
        <v>16792</v>
      </c>
      <c r="AI104" s="45">
        <v>17752</v>
      </c>
      <c r="AJ104" s="45">
        <v>18836</v>
      </c>
      <c r="AK104" s="45">
        <v>20577</v>
      </c>
      <c r="AL104" s="45">
        <v>21724</v>
      </c>
    </row>
    <row r="105" spans="2:38" x14ac:dyDescent="0.25">
      <c r="B105" s="40" t="s">
        <v>72</v>
      </c>
      <c r="C105" s="40" t="s">
        <v>36</v>
      </c>
      <c r="D105" s="40" t="s">
        <v>67</v>
      </c>
      <c r="E105" s="40" t="s">
        <v>74</v>
      </c>
      <c r="F105" s="40" t="str">
        <f t="shared" si="10"/>
        <v>N1-II</v>
      </c>
      <c r="G105" s="40" t="s">
        <v>75</v>
      </c>
      <c r="H105" s="40" t="s">
        <v>41</v>
      </c>
      <c r="I105" s="39" t="str">
        <f t="shared" si="9"/>
        <v>LDV,N1-II,E 6 b</v>
      </c>
      <c r="J105" s="45"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v>0</v>
      </c>
      <c r="P105" s="45">
        <v>0</v>
      </c>
      <c r="Q105" s="45">
        <v>0</v>
      </c>
      <c r="R105" s="45">
        <v>0</v>
      </c>
      <c r="S105" s="45">
        <v>0</v>
      </c>
      <c r="T105" s="45"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v>0</v>
      </c>
      <c r="AF105" s="45">
        <v>0</v>
      </c>
      <c r="AG105" s="45">
        <v>0</v>
      </c>
      <c r="AH105" s="45">
        <v>0</v>
      </c>
      <c r="AI105" s="45">
        <v>7416</v>
      </c>
      <c r="AJ105" s="45">
        <v>16608</v>
      </c>
      <c r="AK105" s="45">
        <v>25200</v>
      </c>
      <c r="AL105" s="45">
        <v>26342</v>
      </c>
    </row>
    <row r="106" spans="2:38" x14ac:dyDescent="0.25">
      <c r="B106" s="40" t="s">
        <v>72</v>
      </c>
      <c r="C106" s="40" t="s">
        <v>36</v>
      </c>
      <c r="D106" s="40" t="s">
        <v>67</v>
      </c>
      <c r="E106" s="40" t="s">
        <v>74</v>
      </c>
      <c r="F106" s="40" t="str">
        <f t="shared" si="10"/>
        <v>N1-II</v>
      </c>
      <c r="G106" s="40" t="s">
        <v>76</v>
      </c>
      <c r="H106" s="40" t="s">
        <v>42</v>
      </c>
      <c r="I106" s="39" t="str">
        <f t="shared" si="9"/>
        <v>LDV,N1-II,E 6 d-Temp</v>
      </c>
      <c r="J106" s="45">
        <v>0</v>
      </c>
      <c r="K106" s="45">
        <v>0</v>
      </c>
      <c r="L106" s="45">
        <v>0</v>
      </c>
      <c r="M106" s="45">
        <v>0</v>
      </c>
      <c r="N106" s="45">
        <v>0</v>
      </c>
      <c r="O106" s="45">
        <v>0</v>
      </c>
      <c r="P106" s="45">
        <v>0</v>
      </c>
      <c r="Q106" s="45">
        <v>0</v>
      </c>
      <c r="R106" s="45">
        <v>0</v>
      </c>
      <c r="S106" s="45">
        <v>0</v>
      </c>
      <c r="T106" s="45"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v>0</v>
      </c>
      <c r="AF106" s="45">
        <v>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8210</v>
      </c>
    </row>
    <row r="107" spans="2:38" x14ac:dyDescent="0.25">
      <c r="B107" s="40" t="s">
        <v>72</v>
      </c>
      <c r="C107" s="40" t="s">
        <v>36</v>
      </c>
      <c r="D107" s="40" t="s">
        <v>67</v>
      </c>
      <c r="E107" s="40" t="s">
        <v>77</v>
      </c>
      <c r="F107" s="40" t="str">
        <f t="shared" si="10"/>
        <v>N1-III</v>
      </c>
      <c r="G107" s="40" t="s">
        <v>21</v>
      </c>
      <c r="H107" s="40" t="s">
        <v>21</v>
      </c>
      <c r="I107" s="39" t="str">
        <f t="shared" si="9"/>
        <v>LDV,N1-III,Conventional</v>
      </c>
      <c r="J107" s="45">
        <v>29370</v>
      </c>
      <c r="K107" s="45">
        <v>30021</v>
      </c>
      <c r="L107" s="45">
        <v>29815</v>
      </c>
      <c r="M107" s="45">
        <v>29023</v>
      </c>
      <c r="N107" s="45">
        <v>26982</v>
      </c>
      <c r="O107" s="45">
        <v>25881</v>
      </c>
      <c r="P107" s="45">
        <v>23783</v>
      </c>
      <c r="Q107" s="45">
        <v>22359</v>
      </c>
      <c r="R107" s="45">
        <v>20423</v>
      </c>
      <c r="S107" s="45">
        <v>17863</v>
      </c>
      <c r="T107" s="45">
        <v>16135</v>
      </c>
      <c r="U107" s="45">
        <v>12896</v>
      </c>
      <c r="V107" s="45">
        <v>10619</v>
      </c>
      <c r="W107" s="45">
        <v>8782</v>
      </c>
      <c r="X107" s="45">
        <v>7635</v>
      </c>
      <c r="Y107" s="45">
        <v>5441</v>
      </c>
      <c r="Z107" s="45">
        <v>5226</v>
      </c>
      <c r="AA107" s="45">
        <v>4320</v>
      </c>
      <c r="AB107" s="45">
        <v>3501</v>
      </c>
      <c r="AC107" s="45">
        <v>2904</v>
      </c>
      <c r="AD107" s="45">
        <v>2163</v>
      </c>
      <c r="AE107" s="45">
        <v>1675</v>
      </c>
      <c r="AF107" s="45">
        <v>903</v>
      </c>
      <c r="AG107" s="45">
        <v>667</v>
      </c>
      <c r="AH107" s="45">
        <v>547</v>
      </c>
      <c r="AI107" s="45">
        <v>453</v>
      </c>
      <c r="AJ107" s="45">
        <v>326</v>
      </c>
      <c r="AK107" s="45">
        <v>224</v>
      </c>
      <c r="AL107" s="45">
        <v>154</v>
      </c>
    </row>
    <row r="108" spans="2:38" x14ac:dyDescent="0.25">
      <c r="B108" s="40" t="s">
        <v>72</v>
      </c>
      <c r="C108" s="40" t="s">
        <v>36</v>
      </c>
      <c r="D108" s="40" t="s">
        <v>67</v>
      </c>
      <c r="E108" s="40" t="s">
        <v>77</v>
      </c>
      <c r="F108" s="40" t="str">
        <f t="shared" si="10"/>
        <v>N1-III</v>
      </c>
      <c r="G108" s="40" t="s">
        <v>58</v>
      </c>
      <c r="H108" s="40" t="s">
        <v>43</v>
      </c>
      <c r="I108" s="39" t="str">
        <f t="shared" si="9"/>
        <v>LDV,N1-III,E1</v>
      </c>
      <c r="J108" s="45">
        <v>0</v>
      </c>
      <c r="K108" s="45">
        <v>0</v>
      </c>
      <c r="L108" s="45">
        <v>0</v>
      </c>
      <c r="M108" s="45">
        <v>0</v>
      </c>
      <c r="N108" s="45">
        <v>2745</v>
      </c>
      <c r="O108" s="45">
        <v>5880</v>
      </c>
      <c r="P108" s="45">
        <v>9689</v>
      </c>
      <c r="Q108" s="45">
        <v>14361</v>
      </c>
      <c r="R108" s="45">
        <v>14282</v>
      </c>
      <c r="S108" s="45">
        <v>14662</v>
      </c>
      <c r="T108" s="45">
        <v>14559</v>
      </c>
      <c r="U108" s="45">
        <v>14385</v>
      </c>
      <c r="V108" s="45">
        <v>14346</v>
      </c>
      <c r="W108" s="45">
        <v>14018</v>
      </c>
      <c r="X108" s="45">
        <v>14301</v>
      </c>
      <c r="Y108" s="45">
        <v>13898</v>
      </c>
      <c r="Z108" s="45">
        <v>13096</v>
      </c>
      <c r="AA108" s="45">
        <v>11961</v>
      </c>
      <c r="AB108" s="45">
        <v>10252</v>
      </c>
      <c r="AC108" s="45">
        <v>8843</v>
      </c>
      <c r="AD108" s="45">
        <v>7391</v>
      </c>
      <c r="AE108" s="45">
        <v>6528</v>
      </c>
      <c r="AF108" s="45">
        <v>5688</v>
      </c>
      <c r="AG108" s="45">
        <v>5117</v>
      </c>
      <c r="AH108" s="45">
        <v>4198</v>
      </c>
      <c r="AI108" s="45">
        <v>3500</v>
      </c>
      <c r="AJ108" s="45">
        <v>2639</v>
      </c>
      <c r="AK108" s="45">
        <v>1898</v>
      </c>
      <c r="AL108" s="45">
        <v>1301</v>
      </c>
    </row>
    <row r="109" spans="2:38" x14ac:dyDescent="0.25">
      <c r="B109" s="40" t="s">
        <v>72</v>
      </c>
      <c r="C109" s="40" t="s">
        <v>36</v>
      </c>
      <c r="D109" s="40" t="s">
        <v>67</v>
      </c>
      <c r="E109" s="40" t="s">
        <v>77</v>
      </c>
      <c r="F109" s="40" t="str">
        <f t="shared" si="10"/>
        <v>N1-III</v>
      </c>
      <c r="G109" s="40" t="s">
        <v>59</v>
      </c>
      <c r="H109" s="40" t="s">
        <v>44</v>
      </c>
      <c r="I109" s="39" t="str">
        <f t="shared" si="9"/>
        <v>LDV,N1-III,E2</v>
      </c>
      <c r="J109" s="45">
        <v>0</v>
      </c>
      <c r="K109" s="45">
        <v>0</v>
      </c>
      <c r="L109" s="45">
        <v>0</v>
      </c>
      <c r="M109" s="45">
        <v>0</v>
      </c>
      <c r="N109" s="45">
        <v>0</v>
      </c>
      <c r="O109" s="45">
        <v>0</v>
      </c>
      <c r="P109" s="45">
        <v>0</v>
      </c>
      <c r="Q109" s="45">
        <v>0</v>
      </c>
      <c r="R109" s="45">
        <v>5582</v>
      </c>
      <c r="S109" s="45">
        <v>12279</v>
      </c>
      <c r="T109" s="45">
        <v>19117</v>
      </c>
      <c r="U109" s="45">
        <v>26466</v>
      </c>
      <c r="V109" s="45">
        <v>26418</v>
      </c>
      <c r="W109" s="45">
        <v>26726</v>
      </c>
      <c r="X109" s="45">
        <v>29130</v>
      </c>
      <c r="Y109" s="45">
        <v>31036</v>
      </c>
      <c r="Z109" s="45">
        <v>33100</v>
      </c>
      <c r="AA109" s="45">
        <v>33865</v>
      </c>
      <c r="AB109" s="45">
        <v>32050</v>
      </c>
      <c r="AC109" s="45">
        <v>29719</v>
      </c>
      <c r="AD109" s="45">
        <v>25865</v>
      </c>
      <c r="AE109" s="45">
        <v>23377</v>
      </c>
      <c r="AF109" s="45">
        <v>19943</v>
      </c>
      <c r="AG109" s="45">
        <v>18175</v>
      </c>
      <c r="AH109" s="45">
        <v>15468</v>
      </c>
      <c r="AI109" s="45">
        <v>14153</v>
      </c>
      <c r="AJ109" s="45">
        <v>12322</v>
      </c>
      <c r="AK109" s="45">
        <v>10567</v>
      </c>
      <c r="AL109" s="45">
        <v>8649</v>
      </c>
    </row>
    <row r="110" spans="2:38" x14ac:dyDescent="0.25">
      <c r="B110" s="40" t="s">
        <v>72</v>
      </c>
      <c r="C110" s="40" t="s">
        <v>36</v>
      </c>
      <c r="D110" s="40" t="s">
        <v>67</v>
      </c>
      <c r="E110" s="40" t="s">
        <v>77</v>
      </c>
      <c r="F110" s="40" t="str">
        <f t="shared" si="10"/>
        <v>N1-III</v>
      </c>
      <c r="G110" s="40" t="s">
        <v>60</v>
      </c>
      <c r="H110" s="40" t="s">
        <v>45</v>
      </c>
      <c r="I110" s="39" t="str">
        <f t="shared" si="9"/>
        <v>LDV,N1-III,E3</v>
      </c>
      <c r="J110" s="45">
        <v>0</v>
      </c>
      <c r="K110" s="45">
        <v>0</v>
      </c>
      <c r="L110" s="45">
        <v>0</v>
      </c>
      <c r="M110" s="45">
        <v>0</v>
      </c>
      <c r="N110" s="45">
        <v>0</v>
      </c>
      <c r="O110" s="45">
        <v>0</v>
      </c>
      <c r="P110" s="45">
        <v>0</v>
      </c>
      <c r="Q110" s="45">
        <v>0</v>
      </c>
      <c r="R110" s="45">
        <v>0</v>
      </c>
      <c r="S110" s="45">
        <v>0</v>
      </c>
      <c r="T110" s="45">
        <v>0</v>
      </c>
      <c r="U110" s="45">
        <v>0</v>
      </c>
      <c r="V110" s="45">
        <v>6457</v>
      </c>
      <c r="W110" s="45">
        <v>13476</v>
      </c>
      <c r="X110" s="45">
        <v>22612</v>
      </c>
      <c r="Y110" s="45">
        <v>36539</v>
      </c>
      <c r="Z110" s="45">
        <v>39778</v>
      </c>
      <c r="AA110" s="45">
        <v>44151</v>
      </c>
      <c r="AB110" s="45">
        <v>46058</v>
      </c>
      <c r="AC110" s="45">
        <v>47874</v>
      </c>
      <c r="AD110" s="45">
        <v>46645</v>
      </c>
      <c r="AE110" s="45">
        <v>45638</v>
      </c>
      <c r="AF110" s="45">
        <v>42890</v>
      </c>
      <c r="AG110" s="45">
        <v>42570</v>
      </c>
      <c r="AH110" s="45">
        <v>40661</v>
      </c>
      <c r="AI110" s="45">
        <v>39639</v>
      </c>
      <c r="AJ110" s="45">
        <v>36686</v>
      </c>
      <c r="AK110" s="45">
        <v>32556</v>
      </c>
      <c r="AL110" s="45">
        <v>27943</v>
      </c>
    </row>
    <row r="111" spans="2:38" x14ac:dyDescent="0.25">
      <c r="B111" s="40" t="s">
        <v>72</v>
      </c>
      <c r="C111" s="40" t="s">
        <v>36</v>
      </c>
      <c r="D111" s="40" t="s">
        <v>67</v>
      </c>
      <c r="E111" s="40" t="s">
        <v>77</v>
      </c>
      <c r="F111" s="40" t="str">
        <f t="shared" si="10"/>
        <v>N1-III</v>
      </c>
      <c r="G111" s="40" t="s">
        <v>61</v>
      </c>
      <c r="H111" s="40" t="s">
        <v>46</v>
      </c>
      <c r="I111" s="39" t="str">
        <f t="shared" si="9"/>
        <v>LDV,N1-III,E4</v>
      </c>
      <c r="J111" s="45">
        <v>0</v>
      </c>
      <c r="K111" s="45">
        <v>0</v>
      </c>
      <c r="L111" s="45">
        <v>0</v>
      </c>
      <c r="M111" s="45">
        <v>0</v>
      </c>
      <c r="N111" s="45">
        <v>0</v>
      </c>
      <c r="O111" s="45">
        <v>0</v>
      </c>
      <c r="P111" s="45">
        <v>0</v>
      </c>
      <c r="Q111" s="45">
        <v>0</v>
      </c>
      <c r="R111" s="45">
        <v>0</v>
      </c>
      <c r="S111" s="45">
        <v>0</v>
      </c>
      <c r="T111" s="45">
        <v>0</v>
      </c>
      <c r="U111" s="45">
        <v>0</v>
      </c>
      <c r="V111" s="45">
        <v>0</v>
      </c>
      <c r="W111" s="45">
        <v>0</v>
      </c>
      <c r="X111" s="45">
        <v>0</v>
      </c>
      <c r="Y111" s="45">
        <v>0</v>
      </c>
      <c r="Z111" s="45">
        <v>13432</v>
      </c>
      <c r="AA111" s="45">
        <v>29942</v>
      </c>
      <c r="AB111" s="45">
        <v>42013</v>
      </c>
      <c r="AC111" s="45">
        <v>47228</v>
      </c>
      <c r="AD111" s="45">
        <v>51787</v>
      </c>
      <c r="AE111" s="45">
        <v>52125</v>
      </c>
      <c r="AF111" s="45">
        <v>51140</v>
      </c>
      <c r="AG111" s="45">
        <v>52502</v>
      </c>
      <c r="AH111" s="45">
        <v>53085</v>
      </c>
      <c r="AI111" s="45">
        <v>54872</v>
      </c>
      <c r="AJ111" s="45">
        <v>54830</v>
      </c>
      <c r="AK111" s="45">
        <v>53237</v>
      </c>
      <c r="AL111" s="45">
        <v>50939</v>
      </c>
    </row>
    <row r="112" spans="2:38" x14ac:dyDescent="0.25">
      <c r="B112" s="40" t="s">
        <v>72</v>
      </c>
      <c r="C112" s="40" t="s">
        <v>36</v>
      </c>
      <c r="D112" s="40" t="s">
        <v>67</v>
      </c>
      <c r="E112" s="40" t="s">
        <v>77</v>
      </c>
      <c r="F112" s="40" t="str">
        <f t="shared" si="10"/>
        <v>N1-III</v>
      </c>
      <c r="G112" s="40" t="s">
        <v>62</v>
      </c>
      <c r="H112" s="40" t="s">
        <v>47</v>
      </c>
      <c r="I112" s="39" t="str">
        <f t="shared" si="9"/>
        <v>LDV,N1-III,E5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0</v>
      </c>
      <c r="AE112" s="45">
        <v>4353</v>
      </c>
      <c r="AF112" s="45">
        <v>8850</v>
      </c>
      <c r="AG112" s="45">
        <v>14015</v>
      </c>
      <c r="AH112" s="45">
        <v>22151</v>
      </c>
      <c r="AI112" s="45">
        <v>24121</v>
      </c>
      <c r="AJ112" s="45">
        <v>26395</v>
      </c>
      <c r="AK112" s="45">
        <v>29298</v>
      </c>
      <c r="AL112" s="45">
        <v>31754</v>
      </c>
    </row>
    <row r="113" spans="2:38" x14ac:dyDescent="0.25">
      <c r="B113" s="40" t="s">
        <v>72</v>
      </c>
      <c r="C113" s="40" t="s">
        <v>36</v>
      </c>
      <c r="D113" s="40" t="s">
        <v>67</v>
      </c>
      <c r="E113" s="40" t="s">
        <v>77</v>
      </c>
      <c r="F113" s="40" t="str">
        <f t="shared" si="10"/>
        <v>N1-III</v>
      </c>
      <c r="G113" s="40" t="s">
        <v>75</v>
      </c>
      <c r="H113" s="40" t="s">
        <v>41</v>
      </c>
      <c r="I113" s="39" t="str">
        <f>C113&amp;","&amp;F113&amp;","&amp;H113</f>
        <v>LDV,N1-III,E 6 b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v>0</v>
      </c>
      <c r="P113" s="45">
        <v>0</v>
      </c>
      <c r="Q113" s="45">
        <v>0</v>
      </c>
      <c r="R113" s="45">
        <v>0</v>
      </c>
      <c r="S113" s="45">
        <v>0</v>
      </c>
      <c r="T113" s="45">
        <v>0</v>
      </c>
      <c r="U113" s="45">
        <v>0</v>
      </c>
      <c r="V113" s="45">
        <v>0</v>
      </c>
      <c r="W113" s="45">
        <v>0</v>
      </c>
      <c r="X113" s="45">
        <v>0</v>
      </c>
      <c r="Y113" s="45">
        <v>0</v>
      </c>
      <c r="Z113" s="45">
        <v>0</v>
      </c>
      <c r="AA113" s="45">
        <v>0</v>
      </c>
      <c r="AB113" s="45">
        <v>0</v>
      </c>
      <c r="AC113" s="45">
        <v>0</v>
      </c>
      <c r="AD113" s="45">
        <v>0</v>
      </c>
      <c r="AE113" s="45">
        <v>0</v>
      </c>
      <c r="AF113" s="45">
        <v>0</v>
      </c>
      <c r="AG113" s="45">
        <v>0</v>
      </c>
      <c r="AH113" s="45">
        <v>0</v>
      </c>
      <c r="AI113" s="45">
        <v>10076</v>
      </c>
      <c r="AJ113" s="45">
        <v>23272</v>
      </c>
      <c r="AK113" s="45">
        <v>35880</v>
      </c>
      <c r="AL113" s="45">
        <v>38505</v>
      </c>
    </row>
    <row r="114" spans="2:38" x14ac:dyDescent="0.25">
      <c r="B114" s="40" t="s">
        <v>72</v>
      </c>
      <c r="C114" s="40" t="s">
        <v>36</v>
      </c>
      <c r="D114" s="40" t="s">
        <v>67</v>
      </c>
      <c r="E114" s="40" t="s">
        <v>77</v>
      </c>
      <c r="F114" s="40" t="str">
        <f t="shared" si="10"/>
        <v>N1-III</v>
      </c>
      <c r="G114" s="40" t="s">
        <v>76</v>
      </c>
      <c r="H114" s="40" t="s">
        <v>42</v>
      </c>
      <c r="I114" s="39" t="str">
        <f t="shared" ref="I114:I177" si="11">C114&amp;","&amp;F114&amp;","&amp;H114</f>
        <v>LDV,N1-III,E 6 d-Temp</v>
      </c>
      <c r="J114" s="45">
        <v>0</v>
      </c>
      <c r="K114" s="45">
        <v>0</v>
      </c>
      <c r="L114" s="45">
        <v>0</v>
      </c>
      <c r="M114" s="45">
        <v>0</v>
      </c>
      <c r="N114" s="45">
        <v>0</v>
      </c>
      <c r="O114" s="45">
        <v>0</v>
      </c>
      <c r="P114" s="45">
        <v>0</v>
      </c>
      <c r="Q114" s="45">
        <v>0</v>
      </c>
      <c r="R114" s="45">
        <v>0</v>
      </c>
      <c r="S114" s="45">
        <v>0</v>
      </c>
      <c r="T114" s="45">
        <v>0</v>
      </c>
      <c r="U114" s="45">
        <v>0</v>
      </c>
      <c r="V114" s="45">
        <v>0</v>
      </c>
      <c r="W114" s="45">
        <v>0</v>
      </c>
      <c r="X114" s="45">
        <v>0</v>
      </c>
      <c r="Y114" s="45">
        <v>0</v>
      </c>
      <c r="Z114" s="45">
        <v>0</v>
      </c>
      <c r="AA114" s="45">
        <v>0</v>
      </c>
      <c r="AB114" s="45">
        <v>0</v>
      </c>
      <c r="AC114" s="45">
        <v>0</v>
      </c>
      <c r="AD114" s="45">
        <v>0</v>
      </c>
      <c r="AE114" s="45">
        <v>0</v>
      </c>
      <c r="AF114" s="45">
        <v>0</v>
      </c>
      <c r="AG114" s="45">
        <v>0</v>
      </c>
      <c r="AH114" s="45">
        <v>0</v>
      </c>
      <c r="AI114" s="45">
        <v>0</v>
      </c>
      <c r="AJ114" s="45">
        <v>0</v>
      </c>
      <c r="AK114" s="45">
        <v>0</v>
      </c>
      <c r="AL114" s="45">
        <v>12000</v>
      </c>
    </row>
    <row r="115" spans="2:38" x14ac:dyDescent="0.25">
      <c r="B115" s="40" t="s">
        <v>78</v>
      </c>
      <c r="C115" s="40" t="s">
        <v>37</v>
      </c>
      <c r="D115" s="40" t="s">
        <v>56</v>
      </c>
      <c r="E115" s="40" t="s">
        <v>79</v>
      </c>
      <c r="F115" s="40" t="str">
        <f t="shared" si="10"/>
        <v>&gt;3,5 t</v>
      </c>
      <c r="G115" s="40" t="s">
        <v>21</v>
      </c>
      <c r="H115" s="40" t="s">
        <v>21</v>
      </c>
      <c r="I115" s="39" t="str">
        <f t="shared" si="11"/>
        <v>HDV,&gt;3,5 t,Conventional</v>
      </c>
      <c r="J115" s="45">
        <v>310</v>
      </c>
      <c r="K115" s="45">
        <v>284</v>
      </c>
      <c r="L115" s="45">
        <v>257</v>
      </c>
      <c r="M115" s="45">
        <v>244</v>
      </c>
      <c r="N115" s="45">
        <v>224</v>
      </c>
      <c r="O115" s="45">
        <v>236</v>
      </c>
      <c r="P115" s="45">
        <v>222</v>
      </c>
      <c r="Q115" s="45">
        <v>237</v>
      </c>
      <c r="R115" s="45">
        <v>215</v>
      </c>
      <c r="S115" s="45">
        <v>195</v>
      </c>
      <c r="T115" s="45">
        <v>167</v>
      </c>
      <c r="U115" s="45">
        <v>141</v>
      </c>
      <c r="V115" s="45">
        <v>120</v>
      </c>
      <c r="W115" s="45">
        <v>103</v>
      </c>
      <c r="X115" s="45">
        <v>88</v>
      </c>
      <c r="Y115" s="45">
        <v>71</v>
      </c>
      <c r="Z115" s="45">
        <v>54</v>
      </c>
      <c r="AA115" s="45">
        <v>44</v>
      </c>
      <c r="AB115" s="45">
        <v>42</v>
      </c>
      <c r="AC115" s="45">
        <v>38</v>
      </c>
      <c r="AD115" s="45">
        <v>30</v>
      </c>
      <c r="AE115" s="45">
        <v>25</v>
      </c>
      <c r="AF115" s="45">
        <v>23</v>
      </c>
      <c r="AG115" s="45">
        <v>24</v>
      </c>
      <c r="AH115" s="45">
        <v>24</v>
      </c>
      <c r="AI115" s="45">
        <v>21</v>
      </c>
      <c r="AJ115" s="45">
        <v>17</v>
      </c>
      <c r="AK115" s="45">
        <v>21</v>
      </c>
      <c r="AL115" s="45">
        <v>13</v>
      </c>
    </row>
    <row r="116" spans="2:38" x14ac:dyDescent="0.25">
      <c r="B116" s="40" t="s">
        <v>78</v>
      </c>
      <c r="C116" s="40" t="s">
        <v>37</v>
      </c>
      <c r="D116" s="40" t="s">
        <v>67</v>
      </c>
      <c r="E116" s="40" t="s">
        <v>80</v>
      </c>
      <c r="F116" s="40" t="str">
        <f t="shared" si="10"/>
        <v>Rigid &lt;=7,5 t</v>
      </c>
      <c r="G116" s="40" t="s">
        <v>21</v>
      </c>
      <c r="H116" s="40" t="s">
        <v>21</v>
      </c>
      <c r="I116" s="39" t="str">
        <f t="shared" si="11"/>
        <v>HDV,Rigid &lt;=7,5 t,Conventional</v>
      </c>
      <c r="J116" s="45">
        <v>9628</v>
      </c>
      <c r="K116" s="45">
        <v>8843</v>
      </c>
      <c r="L116" s="45">
        <v>9122</v>
      </c>
      <c r="M116" s="45">
        <v>8897</v>
      </c>
      <c r="N116" s="45">
        <v>8889</v>
      </c>
      <c r="O116" s="45">
        <v>8218</v>
      </c>
      <c r="P116" s="45">
        <v>7277</v>
      </c>
      <c r="Q116" s="45">
        <v>6553</v>
      </c>
      <c r="R116" s="45">
        <v>5612</v>
      </c>
      <c r="S116" s="45">
        <v>4642</v>
      </c>
      <c r="T116" s="45">
        <v>3891</v>
      </c>
      <c r="U116" s="45">
        <v>3044</v>
      </c>
      <c r="V116" s="45">
        <v>2403</v>
      </c>
      <c r="W116" s="45">
        <v>1905</v>
      </c>
      <c r="X116" s="45">
        <v>1486</v>
      </c>
      <c r="Y116" s="45">
        <v>953</v>
      </c>
      <c r="Z116" s="45">
        <v>790</v>
      </c>
      <c r="AA116" s="45">
        <v>588</v>
      </c>
      <c r="AB116" s="45">
        <v>435</v>
      </c>
      <c r="AC116" s="45">
        <v>331</v>
      </c>
      <c r="AD116" s="45">
        <v>246</v>
      </c>
      <c r="AE116" s="45">
        <v>196</v>
      </c>
      <c r="AF116" s="45">
        <v>128</v>
      </c>
      <c r="AG116" s="45">
        <v>104</v>
      </c>
      <c r="AH116" s="45">
        <v>81</v>
      </c>
      <c r="AI116" s="45">
        <v>63</v>
      </c>
      <c r="AJ116" s="45">
        <v>43</v>
      </c>
      <c r="AK116" s="45">
        <v>28</v>
      </c>
      <c r="AL116" s="45">
        <v>17</v>
      </c>
    </row>
    <row r="117" spans="2:38" x14ac:dyDescent="0.25">
      <c r="B117" s="40" t="s">
        <v>78</v>
      </c>
      <c r="C117" s="40" t="s">
        <v>37</v>
      </c>
      <c r="D117" s="40" t="s">
        <v>67</v>
      </c>
      <c r="E117" s="40" t="s">
        <v>80</v>
      </c>
      <c r="F117" s="40" t="str">
        <f t="shared" si="10"/>
        <v>Rigid &lt;=7,5 t</v>
      </c>
      <c r="G117" s="40" t="s">
        <v>81</v>
      </c>
      <c r="H117" s="40" t="s">
        <v>30</v>
      </c>
      <c r="I117" s="39" t="str">
        <f t="shared" si="11"/>
        <v>HDV,Rigid &lt;=7,5 t,E I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v>877</v>
      </c>
      <c r="P117" s="45">
        <v>1857</v>
      </c>
      <c r="Q117" s="45">
        <v>2946</v>
      </c>
      <c r="R117" s="45">
        <v>2736</v>
      </c>
      <c r="S117" s="45">
        <v>2586</v>
      </c>
      <c r="T117" s="45">
        <v>2339</v>
      </c>
      <c r="U117" s="45">
        <v>2197</v>
      </c>
      <c r="V117" s="45">
        <v>2056</v>
      </c>
      <c r="W117" s="45">
        <v>1896</v>
      </c>
      <c r="X117" s="45">
        <v>1708</v>
      </c>
      <c r="Y117" s="45">
        <v>1427</v>
      </c>
      <c r="Z117" s="45">
        <v>1201</v>
      </c>
      <c r="AA117" s="45">
        <v>987</v>
      </c>
      <c r="AB117" s="45">
        <v>764</v>
      </c>
      <c r="AC117" s="45">
        <v>601</v>
      </c>
      <c r="AD117" s="45">
        <v>458</v>
      </c>
      <c r="AE117" s="45">
        <v>388</v>
      </c>
      <c r="AF117" s="45">
        <v>321</v>
      </c>
      <c r="AG117" s="45">
        <v>286</v>
      </c>
      <c r="AH117" s="45">
        <v>223</v>
      </c>
      <c r="AI117" s="45">
        <v>173</v>
      </c>
      <c r="AJ117" s="45">
        <v>126</v>
      </c>
      <c r="AK117" s="45">
        <v>85</v>
      </c>
      <c r="AL117" s="45">
        <v>55</v>
      </c>
    </row>
    <row r="118" spans="2:38" x14ac:dyDescent="0.25">
      <c r="B118" s="40" t="s">
        <v>78</v>
      </c>
      <c r="C118" s="40" t="s">
        <v>37</v>
      </c>
      <c r="D118" s="40" t="s">
        <v>67</v>
      </c>
      <c r="E118" s="40" t="s">
        <v>80</v>
      </c>
      <c r="F118" s="40" t="str">
        <f t="shared" si="10"/>
        <v>Rigid &lt;=7,5 t</v>
      </c>
      <c r="G118" s="40" t="s">
        <v>82</v>
      </c>
      <c r="H118" s="40" t="s">
        <v>31</v>
      </c>
      <c r="I118" s="39" t="str">
        <f t="shared" si="11"/>
        <v>HDV,Rigid &lt;=7,5 t,E II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v>0</v>
      </c>
      <c r="P118" s="45">
        <v>0</v>
      </c>
      <c r="Q118" s="45">
        <v>0</v>
      </c>
      <c r="R118" s="45">
        <v>1343</v>
      </c>
      <c r="S118" s="45">
        <v>2729</v>
      </c>
      <c r="T118" s="45">
        <v>3880</v>
      </c>
      <c r="U118" s="45">
        <v>5085</v>
      </c>
      <c r="V118" s="45">
        <v>4718</v>
      </c>
      <c r="W118" s="45">
        <v>4455</v>
      </c>
      <c r="X118" s="45">
        <v>4242</v>
      </c>
      <c r="Y118" s="45">
        <v>3820</v>
      </c>
      <c r="Z118" s="45">
        <v>3597</v>
      </c>
      <c r="AA118" s="45">
        <v>3277</v>
      </c>
      <c r="AB118" s="45">
        <v>2795</v>
      </c>
      <c r="AC118" s="45">
        <v>2357</v>
      </c>
      <c r="AD118" s="45">
        <v>1906</v>
      </c>
      <c r="AE118" s="45">
        <v>1665</v>
      </c>
      <c r="AF118" s="45">
        <v>1360</v>
      </c>
      <c r="AG118" s="45">
        <v>1225</v>
      </c>
      <c r="AH118" s="45">
        <v>992</v>
      </c>
      <c r="AI118" s="45">
        <v>844</v>
      </c>
      <c r="AJ118" s="45">
        <v>703</v>
      </c>
      <c r="AK118" s="45">
        <v>562</v>
      </c>
      <c r="AL118" s="45">
        <v>428</v>
      </c>
    </row>
    <row r="119" spans="2:38" x14ac:dyDescent="0.25">
      <c r="B119" s="40" t="s">
        <v>78</v>
      </c>
      <c r="C119" s="40" t="s">
        <v>37</v>
      </c>
      <c r="D119" s="40" t="s">
        <v>67</v>
      </c>
      <c r="E119" s="40" t="s">
        <v>80</v>
      </c>
      <c r="F119" s="40" t="str">
        <f t="shared" si="10"/>
        <v>Rigid &lt;=7,5 t</v>
      </c>
      <c r="G119" s="40" t="s">
        <v>83</v>
      </c>
      <c r="H119" s="40" t="s">
        <v>32</v>
      </c>
      <c r="I119" s="39" t="str">
        <f t="shared" si="11"/>
        <v>HDV,Rigid &lt;=7,5 t,E III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5">
        <v>0</v>
      </c>
      <c r="V119" s="45">
        <v>1153</v>
      </c>
      <c r="W119" s="45">
        <v>2247</v>
      </c>
      <c r="X119" s="45">
        <v>3293</v>
      </c>
      <c r="Y119" s="45">
        <v>4498</v>
      </c>
      <c r="Z119" s="45">
        <v>4323</v>
      </c>
      <c r="AA119" s="45">
        <v>4272</v>
      </c>
      <c r="AB119" s="45">
        <v>4016</v>
      </c>
      <c r="AC119" s="45">
        <v>3797</v>
      </c>
      <c r="AD119" s="45">
        <v>3437</v>
      </c>
      <c r="AE119" s="45">
        <v>3251</v>
      </c>
      <c r="AF119" s="45">
        <v>2924</v>
      </c>
      <c r="AG119" s="45">
        <v>2870</v>
      </c>
      <c r="AH119" s="45">
        <v>2608</v>
      </c>
      <c r="AI119" s="45">
        <v>2364</v>
      </c>
      <c r="AJ119" s="45">
        <v>2092</v>
      </c>
      <c r="AK119" s="45">
        <v>1731</v>
      </c>
      <c r="AL119" s="45">
        <v>1384</v>
      </c>
    </row>
    <row r="120" spans="2:38" x14ac:dyDescent="0.25">
      <c r="B120" s="40" t="s">
        <v>78</v>
      </c>
      <c r="C120" s="40" t="s">
        <v>37</v>
      </c>
      <c r="D120" s="40" t="s">
        <v>67</v>
      </c>
      <c r="E120" s="40" t="s">
        <v>80</v>
      </c>
      <c r="F120" s="40" t="str">
        <f t="shared" si="10"/>
        <v>Rigid &lt;=7,5 t</v>
      </c>
      <c r="G120" s="40" t="s">
        <v>84</v>
      </c>
      <c r="H120" s="40" t="s">
        <v>33</v>
      </c>
      <c r="I120" s="39" t="str">
        <f t="shared" si="11"/>
        <v>HDV,Rigid &lt;=7,5 t,E IV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5">
        <v>0</v>
      </c>
      <c r="V120" s="45">
        <v>0</v>
      </c>
      <c r="W120" s="45">
        <v>0</v>
      </c>
      <c r="X120" s="45">
        <v>0</v>
      </c>
      <c r="Y120" s="45">
        <v>0</v>
      </c>
      <c r="Z120" s="45">
        <v>1460</v>
      </c>
      <c r="AA120" s="45">
        <v>2897</v>
      </c>
      <c r="AB120" s="45">
        <v>3663</v>
      </c>
      <c r="AC120" s="45">
        <v>3746</v>
      </c>
      <c r="AD120" s="45">
        <v>3816</v>
      </c>
      <c r="AE120" s="45">
        <v>3713</v>
      </c>
      <c r="AF120" s="45">
        <v>3486</v>
      </c>
      <c r="AG120" s="45">
        <v>3539</v>
      </c>
      <c r="AH120" s="45">
        <v>3405</v>
      </c>
      <c r="AI120" s="45">
        <v>3273</v>
      </c>
      <c r="AJ120" s="45">
        <v>3126</v>
      </c>
      <c r="AK120" s="45">
        <v>2830</v>
      </c>
      <c r="AL120" s="45">
        <v>2523</v>
      </c>
    </row>
    <row r="121" spans="2:38" x14ac:dyDescent="0.25">
      <c r="B121" s="40" t="s">
        <v>78</v>
      </c>
      <c r="C121" s="40" t="s">
        <v>37</v>
      </c>
      <c r="D121" s="40" t="s">
        <v>67</v>
      </c>
      <c r="E121" s="40" t="s">
        <v>80</v>
      </c>
      <c r="F121" s="40" t="str">
        <f t="shared" si="10"/>
        <v>Rigid &lt;=7,5 t</v>
      </c>
      <c r="G121" s="40" t="s">
        <v>85</v>
      </c>
      <c r="H121" s="40" t="s">
        <v>34</v>
      </c>
      <c r="I121" s="39" t="str">
        <f t="shared" si="11"/>
        <v>HDV,Rigid &lt;=7,5 t,E V</v>
      </c>
      <c r="J121" s="45">
        <v>0</v>
      </c>
      <c r="K121" s="45">
        <v>0</v>
      </c>
      <c r="L121" s="45">
        <v>0</v>
      </c>
      <c r="M121" s="45">
        <v>0</v>
      </c>
      <c r="N121" s="45">
        <v>0</v>
      </c>
      <c r="O121" s="45">
        <v>0</v>
      </c>
      <c r="P121" s="45">
        <v>0</v>
      </c>
      <c r="Q121" s="45">
        <v>0</v>
      </c>
      <c r="R121" s="45">
        <v>0</v>
      </c>
      <c r="S121" s="45">
        <v>0</v>
      </c>
      <c r="T121" s="45">
        <v>0</v>
      </c>
      <c r="U121" s="45">
        <v>0</v>
      </c>
      <c r="V121" s="45">
        <v>0</v>
      </c>
      <c r="W121" s="45">
        <v>0</v>
      </c>
      <c r="X121" s="45">
        <v>0</v>
      </c>
      <c r="Y121" s="45">
        <v>0</v>
      </c>
      <c r="Z121" s="45">
        <v>0</v>
      </c>
      <c r="AA121" s="45">
        <v>0</v>
      </c>
      <c r="AB121" s="45">
        <v>0</v>
      </c>
      <c r="AC121" s="45">
        <v>0</v>
      </c>
      <c r="AD121" s="45">
        <v>0</v>
      </c>
      <c r="AE121" s="45">
        <v>310</v>
      </c>
      <c r="AF121" s="45">
        <v>603</v>
      </c>
      <c r="AG121" s="45">
        <v>945</v>
      </c>
      <c r="AH121" s="45">
        <v>1421</v>
      </c>
      <c r="AI121" s="45">
        <v>1439</v>
      </c>
      <c r="AJ121" s="45">
        <v>1505</v>
      </c>
      <c r="AK121" s="45">
        <v>1557</v>
      </c>
      <c r="AL121" s="45">
        <v>1573</v>
      </c>
    </row>
    <row r="122" spans="2:38" x14ac:dyDescent="0.25">
      <c r="B122" s="40" t="s">
        <v>78</v>
      </c>
      <c r="C122" s="40" t="s">
        <v>37</v>
      </c>
      <c r="D122" s="40" t="s">
        <v>67</v>
      </c>
      <c r="E122" s="40" t="s">
        <v>80</v>
      </c>
      <c r="F122" s="40" t="str">
        <f t="shared" si="10"/>
        <v>Rigid &lt;=7,5 t</v>
      </c>
      <c r="G122" s="40" t="s">
        <v>86</v>
      </c>
      <c r="H122" s="40" t="s">
        <v>35</v>
      </c>
      <c r="I122" s="39" t="str">
        <f t="shared" si="11"/>
        <v>HDV,Rigid &lt;=7,5 t,E VI</v>
      </c>
      <c r="J122" s="45">
        <v>0</v>
      </c>
      <c r="K122" s="45">
        <v>0</v>
      </c>
      <c r="L122" s="45">
        <v>0</v>
      </c>
      <c r="M122" s="45">
        <v>0</v>
      </c>
      <c r="N122" s="45">
        <v>0</v>
      </c>
      <c r="O122" s="45">
        <v>0</v>
      </c>
      <c r="P122" s="45">
        <v>0</v>
      </c>
      <c r="Q122" s="45">
        <v>0</v>
      </c>
      <c r="R122" s="45">
        <v>0</v>
      </c>
      <c r="S122" s="45">
        <v>0</v>
      </c>
      <c r="T122" s="45">
        <v>0</v>
      </c>
      <c r="U122" s="45">
        <v>0</v>
      </c>
      <c r="V122" s="45">
        <v>0</v>
      </c>
      <c r="W122" s="45">
        <v>0</v>
      </c>
      <c r="X122" s="45">
        <v>0</v>
      </c>
      <c r="Y122" s="45">
        <v>0</v>
      </c>
      <c r="Z122" s="45">
        <v>0</v>
      </c>
      <c r="AA122" s="45">
        <v>0</v>
      </c>
      <c r="AB122" s="45">
        <v>0</v>
      </c>
      <c r="AC122" s="45">
        <v>0</v>
      </c>
      <c r="AD122" s="45">
        <v>0</v>
      </c>
      <c r="AE122" s="45">
        <v>0</v>
      </c>
      <c r="AF122" s="45">
        <v>0</v>
      </c>
      <c r="AG122" s="45">
        <v>0</v>
      </c>
      <c r="AH122" s="45">
        <v>0</v>
      </c>
      <c r="AI122" s="45">
        <v>601</v>
      </c>
      <c r="AJ122" s="45">
        <v>1327</v>
      </c>
      <c r="AK122" s="45">
        <v>1907</v>
      </c>
      <c r="AL122" s="45">
        <v>2502</v>
      </c>
    </row>
    <row r="123" spans="2:38" x14ac:dyDescent="0.25">
      <c r="B123" s="40" t="s">
        <v>78</v>
      </c>
      <c r="C123" s="40" t="s">
        <v>37</v>
      </c>
      <c r="D123" s="40" t="s">
        <v>67</v>
      </c>
      <c r="E123" s="40" t="s">
        <v>87</v>
      </c>
      <c r="F123" s="40" t="str">
        <f t="shared" si="10"/>
        <v>Rigid 7,5 - 12 t</v>
      </c>
      <c r="G123" s="40" t="s">
        <v>21</v>
      </c>
      <c r="H123" s="40" t="s">
        <v>21</v>
      </c>
      <c r="I123" s="39" t="str">
        <f t="shared" si="11"/>
        <v>HDV,Rigid 7,5 - 12 t,Conventional</v>
      </c>
      <c r="J123" s="45">
        <v>9219</v>
      </c>
      <c r="K123" s="45">
        <v>8244</v>
      </c>
      <c r="L123" s="45">
        <v>9901</v>
      </c>
      <c r="M123" s="45">
        <v>10163</v>
      </c>
      <c r="N123" s="45">
        <v>10703</v>
      </c>
      <c r="O123" s="45">
        <v>10442</v>
      </c>
      <c r="P123" s="45">
        <v>9626</v>
      </c>
      <c r="Q123" s="45">
        <v>8931</v>
      </c>
      <c r="R123" s="45">
        <v>7926</v>
      </c>
      <c r="S123" s="45">
        <v>7302</v>
      </c>
      <c r="T123" s="45">
        <v>5887</v>
      </c>
      <c r="U123" s="45">
        <v>4585</v>
      </c>
      <c r="V123" s="45">
        <v>3597</v>
      </c>
      <c r="W123" s="45">
        <v>2834</v>
      </c>
      <c r="X123" s="45">
        <v>2191</v>
      </c>
      <c r="Y123" s="45">
        <v>1436</v>
      </c>
      <c r="Z123" s="45">
        <v>1167</v>
      </c>
      <c r="AA123" s="45">
        <v>829</v>
      </c>
      <c r="AB123" s="45">
        <v>566</v>
      </c>
      <c r="AC123" s="45">
        <v>382</v>
      </c>
      <c r="AD123" s="45">
        <v>281</v>
      </c>
      <c r="AE123" s="45">
        <v>221</v>
      </c>
      <c r="AF123" s="45">
        <v>145</v>
      </c>
      <c r="AG123" s="45">
        <v>125</v>
      </c>
      <c r="AH123" s="45">
        <v>103</v>
      </c>
      <c r="AI123" s="45">
        <v>84</v>
      </c>
      <c r="AJ123" s="45">
        <v>66</v>
      </c>
      <c r="AK123" s="45">
        <v>45</v>
      </c>
      <c r="AL123" s="45">
        <v>29</v>
      </c>
    </row>
    <row r="124" spans="2:38" x14ac:dyDescent="0.25">
      <c r="B124" s="40" t="s">
        <v>78</v>
      </c>
      <c r="C124" s="40" t="s">
        <v>37</v>
      </c>
      <c r="D124" s="40" t="s">
        <v>67</v>
      </c>
      <c r="E124" s="40" t="s">
        <v>87</v>
      </c>
      <c r="F124" s="40" t="str">
        <f t="shared" si="10"/>
        <v>Rigid 7,5 - 12 t</v>
      </c>
      <c r="G124" s="40" t="s">
        <v>81</v>
      </c>
      <c r="H124" s="40" t="s">
        <v>30</v>
      </c>
      <c r="I124" s="39" t="str">
        <f t="shared" si="11"/>
        <v>HDV,Rigid 7,5 - 12 t,E I</v>
      </c>
      <c r="J124" s="45">
        <v>0</v>
      </c>
      <c r="K124" s="45">
        <v>0</v>
      </c>
      <c r="L124" s="45">
        <v>0</v>
      </c>
      <c r="M124" s="45">
        <v>0</v>
      </c>
      <c r="N124" s="45">
        <v>0</v>
      </c>
      <c r="O124" s="45">
        <v>1115</v>
      </c>
      <c r="P124" s="45">
        <v>2455</v>
      </c>
      <c r="Q124" s="45">
        <v>4015</v>
      </c>
      <c r="R124" s="45">
        <v>3863</v>
      </c>
      <c r="S124" s="45">
        <v>4069</v>
      </c>
      <c r="T124" s="45">
        <v>3539</v>
      </c>
      <c r="U124" s="45">
        <v>3308</v>
      </c>
      <c r="V124" s="45">
        <v>3077</v>
      </c>
      <c r="W124" s="45">
        <v>2819</v>
      </c>
      <c r="X124" s="45">
        <v>2519</v>
      </c>
      <c r="Y124" s="45">
        <v>2150</v>
      </c>
      <c r="Z124" s="45">
        <v>1775</v>
      </c>
      <c r="AA124" s="45">
        <v>1391</v>
      </c>
      <c r="AB124" s="45">
        <v>993</v>
      </c>
      <c r="AC124" s="45">
        <v>693</v>
      </c>
      <c r="AD124" s="45">
        <v>522</v>
      </c>
      <c r="AE124" s="45">
        <v>437</v>
      </c>
      <c r="AF124" s="45">
        <v>363</v>
      </c>
      <c r="AG124" s="45">
        <v>344</v>
      </c>
      <c r="AH124" s="45">
        <v>283</v>
      </c>
      <c r="AI124" s="45">
        <v>231</v>
      </c>
      <c r="AJ124" s="45">
        <v>194</v>
      </c>
      <c r="AK124" s="45">
        <v>139</v>
      </c>
      <c r="AL124" s="45">
        <v>94</v>
      </c>
    </row>
    <row r="125" spans="2:38" x14ac:dyDescent="0.25">
      <c r="B125" s="40" t="s">
        <v>78</v>
      </c>
      <c r="C125" s="40" t="s">
        <v>37</v>
      </c>
      <c r="D125" s="40" t="s">
        <v>67</v>
      </c>
      <c r="E125" s="40" t="s">
        <v>87</v>
      </c>
      <c r="F125" s="40" t="str">
        <f t="shared" si="10"/>
        <v>Rigid 7,5 - 12 t</v>
      </c>
      <c r="G125" s="40" t="s">
        <v>82</v>
      </c>
      <c r="H125" s="40" t="s">
        <v>31</v>
      </c>
      <c r="I125" s="39" t="str">
        <f t="shared" si="11"/>
        <v>HDV,Rigid 7,5 - 12 t,E II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45">
        <v>0</v>
      </c>
      <c r="R125" s="45">
        <v>1896</v>
      </c>
      <c r="S125" s="45">
        <v>4293</v>
      </c>
      <c r="T125" s="45">
        <v>5870</v>
      </c>
      <c r="U125" s="45">
        <v>7657</v>
      </c>
      <c r="V125" s="45">
        <v>7063</v>
      </c>
      <c r="W125" s="45">
        <v>6626</v>
      </c>
      <c r="X125" s="45">
        <v>6255</v>
      </c>
      <c r="Y125" s="45">
        <v>5754</v>
      </c>
      <c r="Z125" s="45">
        <v>5314</v>
      </c>
      <c r="AA125" s="45">
        <v>4619</v>
      </c>
      <c r="AB125" s="45">
        <v>3632</v>
      </c>
      <c r="AC125" s="45">
        <v>2719</v>
      </c>
      <c r="AD125" s="45">
        <v>2173</v>
      </c>
      <c r="AE125" s="45">
        <v>1876</v>
      </c>
      <c r="AF125" s="45">
        <v>1536</v>
      </c>
      <c r="AG125" s="45">
        <v>1474</v>
      </c>
      <c r="AH125" s="45">
        <v>1259</v>
      </c>
      <c r="AI125" s="45">
        <v>1128</v>
      </c>
      <c r="AJ125" s="45">
        <v>1080</v>
      </c>
      <c r="AK125" s="45">
        <v>915</v>
      </c>
      <c r="AL125" s="45">
        <v>732</v>
      </c>
    </row>
    <row r="126" spans="2:38" x14ac:dyDescent="0.25">
      <c r="B126" s="40" t="s">
        <v>78</v>
      </c>
      <c r="C126" s="40" t="s">
        <v>37</v>
      </c>
      <c r="D126" s="40" t="s">
        <v>67</v>
      </c>
      <c r="E126" s="40" t="s">
        <v>87</v>
      </c>
      <c r="F126" s="40" t="str">
        <f t="shared" si="10"/>
        <v>Rigid 7,5 - 12 t</v>
      </c>
      <c r="G126" s="40" t="s">
        <v>83</v>
      </c>
      <c r="H126" s="40" t="s">
        <v>32</v>
      </c>
      <c r="I126" s="39" t="str">
        <f t="shared" si="11"/>
        <v>HDV,Rigid 7,5 - 12 t,E III</v>
      </c>
      <c r="J126" s="45">
        <v>0</v>
      </c>
      <c r="K126" s="45">
        <v>0</v>
      </c>
      <c r="L126" s="45">
        <v>0</v>
      </c>
      <c r="M126" s="45">
        <v>0</v>
      </c>
      <c r="N126" s="45">
        <v>0</v>
      </c>
      <c r="O126" s="45">
        <v>0</v>
      </c>
      <c r="P126" s="45">
        <v>0</v>
      </c>
      <c r="Q126" s="45">
        <v>0</v>
      </c>
      <c r="R126" s="45">
        <v>0</v>
      </c>
      <c r="S126" s="45">
        <v>0</v>
      </c>
      <c r="T126" s="45">
        <v>0</v>
      </c>
      <c r="U126" s="45">
        <v>0</v>
      </c>
      <c r="V126" s="45">
        <v>1726</v>
      </c>
      <c r="W126" s="45">
        <v>3341</v>
      </c>
      <c r="X126" s="45">
        <v>4855</v>
      </c>
      <c r="Y126" s="45">
        <v>6774</v>
      </c>
      <c r="Z126" s="45">
        <v>6387</v>
      </c>
      <c r="AA126" s="45">
        <v>6021</v>
      </c>
      <c r="AB126" s="45">
        <v>5220</v>
      </c>
      <c r="AC126" s="45">
        <v>4380</v>
      </c>
      <c r="AD126" s="45">
        <v>3919</v>
      </c>
      <c r="AE126" s="45">
        <v>3663</v>
      </c>
      <c r="AF126" s="45">
        <v>3303</v>
      </c>
      <c r="AG126" s="45">
        <v>3452</v>
      </c>
      <c r="AH126" s="45">
        <v>3309</v>
      </c>
      <c r="AI126" s="45">
        <v>3160</v>
      </c>
      <c r="AJ126" s="45">
        <v>3217</v>
      </c>
      <c r="AK126" s="45">
        <v>2820</v>
      </c>
      <c r="AL126" s="45">
        <v>2365</v>
      </c>
    </row>
    <row r="127" spans="2:38" x14ac:dyDescent="0.25">
      <c r="B127" s="40" t="s">
        <v>78</v>
      </c>
      <c r="C127" s="40" t="s">
        <v>37</v>
      </c>
      <c r="D127" s="40" t="s">
        <v>67</v>
      </c>
      <c r="E127" s="40" t="s">
        <v>87</v>
      </c>
      <c r="F127" s="40" t="str">
        <f t="shared" si="10"/>
        <v>Rigid 7,5 - 12 t</v>
      </c>
      <c r="G127" s="40" t="s">
        <v>84</v>
      </c>
      <c r="H127" s="40" t="s">
        <v>33</v>
      </c>
      <c r="I127" s="39" t="str">
        <f t="shared" si="11"/>
        <v>HDV,Rigid 7,5 - 12 t,E IV</v>
      </c>
      <c r="J127" s="45">
        <v>0</v>
      </c>
      <c r="K127" s="45">
        <v>0</v>
      </c>
      <c r="L127" s="45">
        <v>0</v>
      </c>
      <c r="M127" s="45">
        <v>0</v>
      </c>
      <c r="N127" s="45">
        <v>0</v>
      </c>
      <c r="O127" s="45">
        <v>0</v>
      </c>
      <c r="P127" s="45">
        <v>0</v>
      </c>
      <c r="Q127" s="45">
        <v>0</v>
      </c>
      <c r="R127" s="45">
        <v>0</v>
      </c>
      <c r="S127" s="45">
        <v>0</v>
      </c>
      <c r="T127" s="45">
        <v>0</v>
      </c>
      <c r="U127" s="45">
        <v>0</v>
      </c>
      <c r="V127" s="45">
        <v>0</v>
      </c>
      <c r="W127" s="45">
        <v>0</v>
      </c>
      <c r="X127" s="45">
        <v>0</v>
      </c>
      <c r="Y127" s="45">
        <v>0</v>
      </c>
      <c r="Z127" s="45">
        <v>2157</v>
      </c>
      <c r="AA127" s="45">
        <v>4084</v>
      </c>
      <c r="AB127" s="45">
        <v>4761</v>
      </c>
      <c r="AC127" s="45">
        <v>4321</v>
      </c>
      <c r="AD127" s="45">
        <v>4351</v>
      </c>
      <c r="AE127" s="45">
        <v>4184</v>
      </c>
      <c r="AF127" s="45">
        <v>3939</v>
      </c>
      <c r="AG127" s="45">
        <v>4257</v>
      </c>
      <c r="AH127" s="45">
        <v>4320</v>
      </c>
      <c r="AI127" s="45">
        <v>4375</v>
      </c>
      <c r="AJ127" s="45">
        <v>4807</v>
      </c>
      <c r="AK127" s="45">
        <v>4611</v>
      </c>
      <c r="AL127" s="45">
        <v>4312</v>
      </c>
    </row>
    <row r="128" spans="2:38" x14ac:dyDescent="0.25">
      <c r="B128" s="40" t="s">
        <v>78</v>
      </c>
      <c r="C128" s="40" t="s">
        <v>37</v>
      </c>
      <c r="D128" s="40" t="s">
        <v>67</v>
      </c>
      <c r="E128" s="40" t="s">
        <v>87</v>
      </c>
      <c r="F128" s="40" t="str">
        <f t="shared" si="10"/>
        <v>Rigid 7,5 - 12 t</v>
      </c>
      <c r="G128" s="40" t="s">
        <v>85</v>
      </c>
      <c r="H128" s="40" t="s">
        <v>34</v>
      </c>
      <c r="I128" s="39" t="str">
        <f t="shared" si="11"/>
        <v>HDV,Rigid 7,5 - 12 t,E V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45">
        <v>0</v>
      </c>
      <c r="R128" s="45">
        <v>0</v>
      </c>
      <c r="S128" s="45">
        <v>0</v>
      </c>
      <c r="T128" s="45">
        <v>0</v>
      </c>
      <c r="U128" s="45">
        <v>0</v>
      </c>
      <c r="V128" s="45">
        <v>0</v>
      </c>
      <c r="W128" s="45">
        <v>0</v>
      </c>
      <c r="X128" s="45">
        <v>0</v>
      </c>
      <c r="Y128" s="45">
        <v>0</v>
      </c>
      <c r="Z128" s="45">
        <v>0</v>
      </c>
      <c r="AA128" s="45">
        <v>0</v>
      </c>
      <c r="AB128" s="45">
        <v>0</v>
      </c>
      <c r="AC128" s="45">
        <v>0</v>
      </c>
      <c r="AD128" s="45">
        <v>0</v>
      </c>
      <c r="AE128" s="45">
        <v>349</v>
      </c>
      <c r="AF128" s="45">
        <v>682</v>
      </c>
      <c r="AG128" s="45">
        <v>1136</v>
      </c>
      <c r="AH128" s="45">
        <v>1803</v>
      </c>
      <c r="AI128" s="45">
        <v>1923</v>
      </c>
      <c r="AJ128" s="45">
        <v>2314</v>
      </c>
      <c r="AK128" s="45">
        <v>2538</v>
      </c>
      <c r="AL128" s="45">
        <v>2688</v>
      </c>
    </row>
    <row r="129" spans="2:38" x14ac:dyDescent="0.25">
      <c r="B129" s="40" t="s">
        <v>78</v>
      </c>
      <c r="C129" s="40" t="s">
        <v>37</v>
      </c>
      <c r="D129" s="40" t="s">
        <v>67</v>
      </c>
      <c r="E129" s="40" t="s">
        <v>87</v>
      </c>
      <c r="F129" s="40" t="str">
        <f t="shared" si="10"/>
        <v>Rigid 7,5 - 12 t</v>
      </c>
      <c r="G129" s="40" t="s">
        <v>86</v>
      </c>
      <c r="H129" s="40" t="s">
        <v>35</v>
      </c>
      <c r="I129" s="39" t="str">
        <f t="shared" si="11"/>
        <v>HDV,Rigid 7,5 - 12 t,E VI</v>
      </c>
      <c r="J129" s="45">
        <v>0</v>
      </c>
      <c r="K129" s="45">
        <v>0</v>
      </c>
      <c r="L129" s="45">
        <v>0</v>
      </c>
      <c r="M129" s="45">
        <v>0</v>
      </c>
      <c r="N129" s="45">
        <v>0</v>
      </c>
      <c r="O129" s="45">
        <v>0</v>
      </c>
      <c r="P129" s="45">
        <v>0</v>
      </c>
      <c r="Q129" s="45">
        <v>0</v>
      </c>
      <c r="R129" s="45">
        <v>0</v>
      </c>
      <c r="S129" s="45">
        <v>0</v>
      </c>
      <c r="T129" s="45">
        <v>0</v>
      </c>
      <c r="U129" s="45">
        <v>0</v>
      </c>
      <c r="V129" s="45">
        <v>0</v>
      </c>
      <c r="W129" s="45">
        <v>0</v>
      </c>
      <c r="X129" s="45">
        <v>0</v>
      </c>
      <c r="Y129" s="45">
        <v>0</v>
      </c>
      <c r="Z129" s="45">
        <v>0</v>
      </c>
      <c r="AA129" s="45">
        <v>0</v>
      </c>
      <c r="AB129" s="45">
        <v>0</v>
      </c>
      <c r="AC129" s="45">
        <v>0</v>
      </c>
      <c r="AD129" s="45">
        <v>0</v>
      </c>
      <c r="AE129" s="45">
        <v>0</v>
      </c>
      <c r="AF129" s="45">
        <v>0</v>
      </c>
      <c r="AG129" s="45">
        <v>0</v>
      </c>
      <c r="AH129" s="45">
        <v>0</v>
      </c>
      <c r="AI129" s="45">
        <v>803</v>
      </c>
      <c r="AJ129" s="45">
        <v>2040</v>
      </c>
      <c r="AK129" s="45">
        <v>3108</v>
      </c>
      <c r="AL129" s="45">
        <v>4275</v>
      </c>
    </row>
    <row r="130" spans="2:38" x14ac:dyDescent="0.25">
      <c r="B130" s="40" t="s">
        <v>78</v>
      </c>
      <c r="C130" s="40" t="s">
        <v>37</v>
      </c>
      <c r="D130" s="40" t="s">
        <v>67</v>
      </c>
      <c r="E130" s="40" t="s">
        <v>88</v>
      </c>
      <c r="F130" s="40" t="str">
        <f t="shared" si="10"/>
        <v>Rigid 12 - 14 t</v>
      </c>
      <c r="G130" s="40" t="s">
        <v>21</v>
      </c>
      <c r="H130" s="40" t="s">
        <v>21</v>
      </c>
      <c r="I130" s="39" t="str">
        <f t="shared" si="11"/>
        <v>HDV,Rigid 12 - 14 t,Conventional</v>
      </c>
      <c r="J130" s="45">
        <v>1414</v>
      </c>
      <c r="K130" s="45">
        <v>593</v>
      </c>
      <c r="L130" s="45">
        <v>1657</v>
      </c>
      <c r="M130" s="45">
        <v>1781</v>
      </c>
      <c r="N130" s="45">
        <v>2042</v>
      </c>
      <c r="O130" s="45">
        <v>2046</v>
      </c>
      <c r="P130" s="45">
        <v>2030</v>
      </c>
      <c r="Q130" s="45">
        <v>1999</v>
      </c>
      <c r="R130" s="45">
        <v>1908</v>
      </c>
      <c r="S130" s="45">
        <v>2074</v>
      </c>
      <c r="T130" s="45">
        <v>1791</v>
      </c>
      <c r="U130" s="45">
        <v>1494</v>
      </c>
      <c r="V130" s="45">
        <v>1236</v>
      </c>
      <c r="W130" s="45">
        <v>1029</v>
      </c>
      <c r="X130" s="45">
        <v>836</v>
      </c>
      <c r="Y130" s="45">
        <v>613</v>
      </c>
      <c r="Z130" s="45">
        <v>545</v>
      </c>
      <c r="AA130" s="45">
        <v>400</v>
      </c>
      <c r="AB130" s="45">
        <v>267</v>
      </c>
      <c r="AC130" s="45">
        <v>174</v>
      </c>
      <c r="AD130" s="45">
        <v>124</v>
      </c>
      <c r="AE130" s="45">
        <v>101</v>
      </c>
      <c r="AF130" s="45">
        <v>69</v>
      </c>
      <c r="AG130" s="45">
        <v>64</v>
      </c>
      <c r="AH130" s="45">
        <v>53</v>
      </c>
      <c r="AI130" s="45">
        <v>44</v>
      </c>
      <c r="AJ130" s="45">
        <v>33</v>
      </c>
      <c r="AK130" s="45">
        <v>22</v>
      </c>
      <c r="AL130" s="45">
        <v>14</v>
      </c>
    </row>
    <row r="131" spans="2:38" x14ac:dyDescent="0.25">
      <c r="B131" s="40" t="s">
        <v>78</v>
      </c>
      <c r="C131" s="40" t="s">
        <v>37</v>
      </c>
      <c r="D131" s="40" t="s">
        <v>67</v>
      </c>
      <c r="E131" s="40" t="s">
        <v>88</v>
      </c>
      <c r="F131" s="40" t="str">
        <f t="shared" si="10"/>
        <v>Rigid 12 - 14 t</v>
      </c>
      <c r="G131" s="40" t="s">
        <v>81</v>
      </c>
      <c r="H131" s="40" t="s">
        <v>30</v>
      </c>
      <c r="I131" s="39" t="str">
        <f t="shared" si="11"/>
        <v>HDV,Rigid 12 - 14 t,E I</v>
      </c>
      <c r="J131" s="45">
        <v>0</v>
      </c>
      <c r="K131" s="45">
        <v>0</v>
      </c>
      <c r="L131" s="45">
        <v>0</v>
      </c>
      <c r="M131" s="45">
        <v>0</v>
      </c>
      <c r="N131" s="45">
        <v>0</v>
      </c>
      <c r="O131" s="45">
        <v>219</v>
      </c>
      <c r="P131" s="45">
        <v>518</v>
      </c>
      <c r="Q131" s="45">
        <v>899</v>
      </c>
      <c r="R131" s="45">
        <v>930</v>
      </c>
      <c r="S131" s="45">
        <v>1156</v>
      </c>
      <c r="T131" s="45">
        <v>1076</v>
      </c>
      <c r="U131" s="45">
        <v>1078</v>
      </c>
      <c r="V131" s="45">
        <v>1057</v>
      </c>
      <c r="W131" s="45">
        <v>1023</v>
      </c>
      <c r="X131" s="45">
        <v>962</v>
      </c>
      <c r="Y131" s="45">
        <v>918</v>
      </c>
      <c r="Z131" s="45">
        <v>829</v>
      </c>
      <c r="AA131" s="45">
        <v>672</v>
      </c>
      <c r="AB131" s="45">
        <v>468</v>
      </c>
      <c r="AC131" s="45">
        <v>315</v>
      </c>
      <c r="AD131" s="45">
        <v>231</v>
      </c>
      <c r="AE131" s="45">
        <v>200</v>
      </c>
      <c r="AF131" s="45">
        <v>173</v>
      </c>
      <c r="AG131" s="45">
        <v>175</v>
      </c>
      <c r="AH131" s="45">
        <v>146</v>
      </c>
      <c r="AI131" s="45">
        <v>122</v>
      </c>
      <c r="AJ131" s="45">
        <v>97</v>
      </c>
      <c r="AK131" s="45">
        <v>68</v>
      </c>
      <c r="AL131" s="45">
        <v>45</v>
      </c>
    </row>
    <row r="132" spans="2:38" x14ac:dyDescent="0.25">
      <c r="B132" s="40" t="s">
        <v>78</v>
      </c>
      <c r="C132" s="40" t="s">
        <v>37</v>
      </c>
      <c r="D132" s="40" t="s">
        <v>67</v>
      </c>
      <c r="E132" s="40" t="s">
        <v>88</v>
      </c>
      <c r="F132" s="40" t="str">
        <f t="shared" si="10"/>
        <v>Rigid 12 - 14 t</v>
      </c>
      <c r="G132" s="40" t="s">
        <v>82</v>
      </c>
      <c r="H132" s="40" t="s">
        <v>31</v>
      </c>
      <c r="I132" s="39" t="str">
        <f t="shared" si="11"/>
        <v>HDV,Rigid 12 - 14 t,E II</v>
      </c>
      <c r="J132" s="45">
        <v>0</v>
      </c>
      <c r="K132" s="45">
        <v>0</v>
      </c>
      <c r="L132" s="45">
        <v>0</v>
      </c>
      <c r="M132" s="45">
        <v>0</v>
      </c>
      <c r="N132" s="45">
        <v>0</v>
      </c>
      <c r="O132" s="45">
        <v>0</v>
      </c>
      <c r="P132" s="45">
        <v>0</v>
      </c>
      <c r="Q132" s="45">
        <v>0</v>
      </c>
      <c r="R132" s="45">
        <v>457</v>
      </c>
      <c r="S132" s="45">
        <v>1219</v>
      </c>
      <c r="T132" s="45">
        <v>1786</v>
      </c>
      <c r="U132" s="45">
        <v>2495</v>
      </c>
      <c r="V132" s="45">
        <v>2427</v>
      </c>
      <c r="W132" s="45">
        <v>2405</v>
      </c>
      <c r="X132" s="45">
        <v>2388</v>
      </c>
      <c r="Y132" s="45">
        <v>2457</v>
      </c>
      <c r="Z132" s="45">
        <v>2483</v>
      </c>
      <c r="AA132" s="45">
        <v>2230</v>
      </c>
      <c r="AB132" s="45">
        <v>1713</v>
      </c>
      <c r="AC132" s="45">
        <v>1237</v>
      </c>
      <c r="AD132" s="45">
        <v>961</v>
      </c>
      <c r="AE132" s="45">
        <v>860</v>
      </c>
      <c r="AF132" s="45">
        <v>731</v>
      </c>
      <c r="AG132" s="45">
        <v>752</v>
      </c>
      <c r="AH132" s="45">
        <v>650</v>
      </c>
      <c r="AI132" s="45">
        <v>593</v>
      </c>
      <c r="AJ132" s="45">
        <v>541</v>
      </c>
      <c r="AK132" s="45">
        <v>450</v>
      </c>
      <c r="AL132" s="45">
        <v>347</v>
      </c>
    </row>
    <row r="133" spans="2:38" x14ac:dyDescent="0.25">
      <c r="B133" s="40" t="s">
        <v>78</v>
      </c>
      <c r="C133" s="40" t="s">
        <v>37</v>
      </c>
      <c r="D133" s="40" t="s">
        <v>67</v>
      </c>
      <c r="E133" s="40" t="s">
        <v>88</v>
      </c>
      <c r="F133" s="40" t="str">
        <f t="shared" si="10"/>
        <v>Rigid 12 - 14 t</v>
      </c>
      <c r="G133" s="40" t="s">
        <v>83</v>
      </c>
      <c r="H133" s="40" t="s">
        <v>32</v>
      </c>
      <c r="I133" s="39" t="str">
        <f t="shared" si="11"/>
        <v>HDV,Rigid 12 - 14 t,E III</v>
      </c>
      <c r="J133" s="45">
        <v>0</v>
      </c>
      <c r="K133" s="45">
        <v>0</v>
      </c>
      <c r="L133" s="45">
        <v>0</v>
      </c>
      <c r="M133" s="45">
        <v>0</v>
      </c>
      <c r="N133" s="45">
        <v>0</v>
      </c>
      <c r="O133" s="45">
        <v>0</v>
      </c>
      <c r="P133" s="45">
        <v>0</v>
      </c>
      <c r="Q133" s="45">
        <v>0</v>
      </c>
      <c r="R133" s="45">
        <v>0</v>
      </c>
      <c r="S133" s="45">
        <v>0</v>
      </c>
      <c r="T133" s="45">
        <v>0</v>
      </c>
      <c r="U133" s="45">
        <v>0</v>
      </c>
      <c r="V133" s="45">
        <v>593</v>
      </c>
      <c r="W133" s="45">
        <v>1213</v>
      </c>
      <c r="X133" s="45">
        <v>1853</v>
      </c>
      <c r="Y133" s="45">
        <v>2893</v>
      </c>
      <c r="Z133" s="45">
        <v>2984</v>
      </c>
      <c r="AA133" s="45">
        <v>2908</v>
      </c>
      <c r="AB133" s="45">
        <v>2462</v>
      </c>
      <c r="AC133" s="45">
        <v>1993</v>
      </c>
      <c r="AD133" s="45">
        <v>1734</v>
      </c>
      <c r="AE133" s="45">
        <v>1678</v>
      </c>
      <c r="AF133" s="45">
        <v>1572</v>
      </c>
      <c r="AG133" s="45">
        <v>1761</v>
      </c>
      <c r="AH133" s="45">
        <v>1709</v>
      </c>
      <c r="AI133" s="45">
        <v>1661</v>
      </c>
      <c r="AJ133" s="45">
        <v>1612</v>
      </c>
      <c r="AK133" s="45">
        <v>1386</v>
      </c>
      <c r="AL133" s="45">
        <v>1122</v>
      </c>
    </row>
    <row r="134" spans="2:38" x14ac:dyDescent="0.25">
      <c r="B134" s="40" t="s">
        <v>78</v>
      </c>
      <c r="C134" s="40" t="s">
        <v>37</v>
      </c>
      <c r="D134" s="40" t="s">
        <v>67</v>
      </c>
      <c r="E134" s="40" t="s">
        <v>88</v>
      </c>
      <c r="F134" s="40" t="str">
        <f t="shared" si="10"/>
        <v>Rigid 12 - 14 t</v>
      </c>
      <c r="G134" s="40" t="s">
        <v>84</v>
      </c>
      <c r="H134" s="40" t="s">
        <v>33</v>
      </c>
      <c r="I134" s="39" t="str">
        <f>C134&amp;","&amp;F134&amp;","&amp;H134</f>
        <v>HDV,Rigid 12 - 14 t,E IV</v>
      </c>
      <c r="J134" s="45">
        <v>0</v>
      </c>
      <c r="K134" s="45">
        <v>0</v>
      </c>
      <c r="L134" s="45">
        <v>0</v>
      </c>
      <c r="M134" s="45">
        <v>0</v>
      </c>
      <c r="N134" s="45">
        <v>0</v>
      </c>
      <c r="O134" s="45">
        <v>0</v>
      </c>
      <c r="P134" s="45">
        <v>0</v>
      </c>
      <c r="Q134" s="45">
        <v>0</v>
      </c>
      <c r="R134" s="45">
        <v>0</v>
      </c>
      <c r="S134" s="45">
        <v>0</v>
      </c>
      <c r="T134" s="45">
        <v>0</v>
      </c>
      <c r="U134" s="45">
        <v>0</v>
      </c>
      <c r="V134" s="45">
        <v>0</v>
      </c>
      <c r="W134" s="45">
        <v>0</v>
      </c>
      <c r="X134" s="45">
        <v>0</v>
      </c>
      <c r="Y134" s="45">
        <v>0</v>
      </c>
      <c r="Z134" s="45">
        <v>1008</v>
      </c>
      <c r="AA134" s="45">
        <v>1972</v>
      </c>
      <c r="AB134" s="45">
        <v>2246</v>
      </c>
      <c r="AC134" s="45">
        <v>1966</v>
      </c>
      <c r="AD134" s="45">
        <v>1925</v>
      </c>
      <c r="AE134" s="45">
        <v>1917</v>
      </c>
      <c r="AF134" s="45">
        <v>1874</v>
      </c>
      <c r="AG134" s="45">
        <v>2172</v>
      </c>
      <c r="AH134" s="45">
        <v>2231</v>
      </c>
      <c r="AI134" s="45">
        <v>2300</v>
      </c>
      <c r="AJ134" s="45">
        <v>2409</v>
      </c>
      <c r="AK134" s="45">
        <v>2266</v>
      </c>
      <c r="AL134" s="45">
        <v>2046</v>
      </c>
    </row>
    <row r="135" spans="2:38" x14ac:dyDescent="0.25">
      <c r="B135" s="40" t="s">
        <v>78</v>
      </c>
      <c r="C135" s="40" t="s">
        <v>37</v>
      </c>
      <c r="D135" s="40" t="s">
        <v>67</v>
      </c>
      <c r="E135" s="40" t="s">
        <v>88</v>
      </c>
      <c r="F135" s="40" t="str">
        <f t="shared" si="10"/>
        <v>Rigid 12 - 14 t</v>
      </c>
      <c r="G135" s="40" t="s">
        <v>85</v>
      </c>
      <c r="H135" s="40" t="s">
        <v>34</v>
      </c>
      <c r="I135" s="39" t="str">
        <f t="shared" si="11"/>
        <v>HDV,Rigid 12 - 14 t,E V</v>
      </c>
      <c r="J135" s="45">
        <v>0</v>
      </c>
      <c r="K135" s="45">
        <v>0</v>
      </c>
      <c r="L135" s="45">
        <v>0</v>
      </c>
      <c r="M135" s="45">
        <v>0</v>
      </c>
      <c r="N135" s="45">
        <v>0</v>
      </c>
      <c r="O135" s="45">
        <v>0</v>
      </c>
      <c r="P135" s="45">
        <v>0</v>
      </c>
      <c r="Q135" s="45">
        <v>0</v>
      </c>
      <c r="R135" s="45">
        <v>0</v>
      </c>
      <c r="S135" s="45">
        <v>0</v>
      </c>
      <c r="T135" s="45">
        <v>0</v>
      </c>
      <c r="U135" s="45">
        <v>0</v>
      </c>
      <c r="V135" s="45">
        <v>0</v>
      </c>
      <c r="W135" s="45">
        <v>0</v>
      </c>
      <c r="X135" s="45">
        <v>0</v>
      </c>
      <c r="Y135" s="45">
        <v>0</v>
      </c>
      <c r="Z135" s="45">
        <v>0</v>
      </c>
      <c r="AA135" s="45">
        <v>0</v>
      </c>
      <c r="AB135" s="45">
        <v>0</v>
      </c>
      <c r="AC135" s="45">
        <v>0</v>
      </c>
      <c r="AD135" s="45">
        <v>0</v>
      </c>
      <c r="AE135" s="45">
        <v>160</v>
      </c>
      <c r="AF135" s="45">
        <v>324</v>
      </c>
      <c r="AG135" s="45">
        <v>580</v>
      </c>
      <c r="AH135" s="45">
        <v>931</v>
      </c>
      <c r="AI135" s="45">
        <v>1011</v>
      </c>
      <c r="AJ135" s="45">
        <v>1160</v>
      </c>
      <c r="AK135" s="45">
        <v>1247</v>
      </c>
      <c r="AL135" s="45">
        <v>1275</v>
      </c>
    </row>
    <row r="136" spans="2:38" x14ac:dyDescent="0.25">
      <c r="B136" s="40" t="s">
        <v>78</v>
      </c>
      <c r="C136" s="40" t="s">
        <v>37</v>
      </c>
      <c r="D136" s="40" t="s">
        <v>67</v>
      </c>
      <c r="E136" s="40" t="s">
        <v>88</v>
      </c>
      <c r="F136" s="40" t="str">
        <f t="shared" si="10"/>
        <v>Rigid 12 - 14 t</v>
      </c>
      <c r="G136" s="40" t="s">
        <v>86</v>
      </c>
      <c r="H136" s="40" t="s">
        <v>35</v>
      </c>
      <c r="I136" s="39" t="str">
        <f t="shared" si="11"/>
        <v>HDV,Rigid 12 - 14 t,E VI</v>
      </c>
      <c r="J136" s="45">
        <v>0</v>
      </c>
      <c r="K136" s="45">
        <v>0</v>
      </c>
      <c r="L136" s="45">
        <v>0</v>
      </c>
      <c r="M136" s="45">
        <v>0</v>
      </c>
      <c r="N136" s="45">
        <v>0</v>
      </c>
      <c r="O136" s="45">
        <v>0</v>
      </c>
      <c r="P136" s="45">
        <v>0</v>
      </c>
      <c r="Q136" s="45">
        <v>0</v>
      </c>
      <c r="R136" s="45">
        <v>0</v>
      </c>
      <c r="S136" s="45">
        <v>0</v>
      </c>
      <c r="T136" s="45">
        <v>0</v>
      </c>
      <c r="U136" s="45">
        <v>0</v>
      </c>
      <c r="V136" s="45">
        <v>0</v>
      </c>
      <c r="W136" s="45">
        <v>0</v>
      </c>
      <c r="X136" s="45">
        <v>0</v>
      </c>
      <c r="Y136" s="45">
        <v>0</v>
      </c>
      <c r="Z136" s="45">
        <v>0</v>
      </c>
      <c r="AA136" s="45">
        <v>0</v>
      </c>
      <c r="AB136" s="45">
        <v>0</v>
      </c>
      <c r="AC136" s="45">
        <v>0</v>
      </c>
      <c r="AD136" s="45">
        <v>0</v>
      </c>
      <c r="AE136" s="45">
        <v>0</v>
      </c>
      <c r="AF136" s="45">
        <v>0</v>
      </c>
      <c r="AG136" s="45">
        <v>0</v>
      </c>
      <c r="AH136" s="45">
        <v>0</v>
      </c>
      <c r="AI136" s="45">
        <v>422</v>
      </c>
      <c r="AJ136" s="45">
        <v>1023</v>
      </c>
      <c r="AK136" s="45">
        <v>1527</v>
      </c>
      <c r="AL136" s="45">
        <v>2029</v>
      </c>
    </row>
    <row r="137" spans="2:38" x14ac:dyDescent="0.25">
      <c r="B137" s="40" t="s">
        <v>78</v>
      </c>
      <c r="C137" s="40" t="s">
        <v>37</v>
      </c>
      <c r="D137" s="40" t="s">
        <v>67</v>
      </c>
      <c r="E137" s="40" t="s">
        <v>89</v>
      </c>
      <c r="F137" s="40" t="str">
        <f t="shared" si="10"/>
        <v>Rigid 14 - 20 t</v>
      </c>
      <c r="G137" s="40" t="s">
        <v>21</v>
      </c>
      <c r="H137" s="40" t="s">
        <v>21</v>
      </c>
      <c r="I137" s="39" t="str">
        <f t="shared" si="11"/>
        <v>HDV,Rigid 14 - 20 t,Conventional</v>
      </c>
      <c r="J137" s="45">
        <v>273</v>
      </c>
      <c r="K137" s="45">
        <v>335</v>
      </c>
      <c r="L137" s="45">
        <v>361</v>
      </c>
      <c r="M137" s="45">
        <v>384</v>
      </c>
      <c r="N137" s="45">
        <v>412</v>
      </c>
      <c r="O137" s="45">
        <v>403</v>
      </c>
      <c r="P137" s="45">
        <v>402</v>
      </c>
      <c r="Q137" s="45">
        <v>422</v>
      </c>
      <c r="R137" s="45">
        <v>462</v>
      </c>
      <c r="S137" s="45">
        <v>536</v>
      </c>
      <c r="T137" s="45">
        <v>511</v>
      </c>
      <c r="U137" s="45">
        <v>468</v>
      </c>
      <c r="V137" s="45">
        <v>397</v>
      </c>
      <c r="W137" s="45">
        <v>350</v>
      </c>
      <c r="X137" s="45">
        <v>303</v>
      </c>
      <c r="Y137" s="45">
        <v>245</v>
      </c>
      <c r="Z137" s="45">
        <v>228</v>
      </c>
      <c r="AA137" s="45">
        <v>187</v>
      </c>
      <c r="AB137" s="45">
        <v>146</v>
      </c>
      <c r="AC137" s="45">
        <v>102</v>
      </c>
      <c r="AD137" s="45">
        <v>80</v>
      </c>
      <c r="AE137" s="45">
        <v>67</v>
      </c>
      <c r="AF137" s="45">
        <v>46</v>
      </c>
      <c r="AG137" s="45">
        <v>41</v>
      </c>
      <c r="AH137" s="45">
        <v>35</v>
      </c>
      <c r="AI137" s="45">
        <v>30</v>
      </c>
      <c r="AJ137" s="45">
        <v>27</v>
      </c>
      <c r="AK137" s="45">
        <v>20</v>
      </c>
      <c r="AL137" s="45">
        <v>15</v>
      </c>
    </row>
    <row r="138" spans="2:38" x14ac:dyDescent="0.25">
      <c r="B138" s="40" t="s">
        <v>78</v>
      </c>
      <c r="C138" s="40" t="s">
        <v>37</v>
      </c>
      <c r="D138" s="40" t="s">
        <v>67</v>
      </c>
      <c r="E138" s="40" t="s">
        <v>89</v>
      </c>
      <c r="F138" s="40" t="str">
        <f t="shared" si="10"/>
        <v>Rigid 14 - 20 t</v>
      </c>
      <c r="G138" s="40" t="s">
        <v>81</v>
      </c>
      <c r="H138" s="40" t="s">
        <v>30</v>
      </c>
      <c r="I138" s="39" t="str">
        <f t="shared" si="11"/>
        <v>HDV,Rigid 14 - 20 t,E I</v>
      </c>
      <c r="J138" s="45">
        <v>0</v>
      </c>
      <c r="K138" s="45">
        <v>0</v>
      </c>
      <c r="L138" s="45">
        <v>0</v>
      </c>
      <c r="M138" s="45">
        <v>0</v>
      </c>
      <c r="N138" s="45">
        <v>0</v>
      </c>
      <c r="O138" s="45">
        <v>43</v>
      </c>
      <c r="P138" s="45">
        <v>102</v>
      </c>
      <c r="Q138" s="45">
        <v>190</v>
      </c>
      <c r="R138" s="45">
        <v>225</v>
      </c>
      <c r="S138" s="45">
        <v>299</v>
      </c>
      <c r="T138" s="45">
        <v>307</v>
      </c>
      <c r="U138" s="45">
        <v>338</v>
      </c>
      <c r="V138" s="45">
        <v>339</v>
      </c>
      <c r="W138" s="45">
        <v>348</v>
      </c>
      <c r="X138" s="45">
        <v>348</v>
      </c>
      <c r="Y138" s="45">
        <v>367</v>
      </c>
      <c r="Z138" s="45">
        <v>346</v>
      </c>
      <c r="AA138" s="45">
        <v>314</v>
      </c>
      <c r="AB138" s="45">
        <v>256</v>
      </c>
      <c r="AC138" s="45">
        <v>185</v>
      </c>
      <c r="AD138" s="45">
        <v>149</v>
      </c>
      <c r="AE138" s="45">
        <v>133</v>
      </c>
      <c r="AF138" s="45">
        <v>115</v>
      </c>
      <c r="AG138" s="45">
        <v>113</v>
      </c>
      <c r="AH138" s="45">
        <v>97</v>
      </c>
      <c r="AI138" s="45">
        <v>84</v>
      </c>
      <c r="AJ138" s="45">
        <v>78</v>
      </c>
      <c r="AK138" s="45">
        <v>63</v>
      </c>
      <c r="AL138" s="45">
        <v>49</v>
      </c>
    </row>
    <row r="139" spans="2:38" x14ac:dyDescent="0.25">
      <c r="B139" s="40" t="s">
        <v>78</v>
      </c>
      <c r="C139" s="40" t="s">
        <v>37</v>
      </c>
      <c r="D139" s="40" t="s">
        <v>67</v>
      </c>
      <c r="E139" s="40" t="s">
        <v>89</v>
      </c>
      <c r="F139" s="40" t="str">
        <f t="shared" si="10"/>
        <v>Rigid 14 - 20 t</v>
      </c>
      <c r="G139" s="40" t="s">
        <v>82</v>
      </c>
      <c r="H139" s="40" t="s">
        <v>31</v>
      </c>
      <c r="I139" s="39" t="str">
        <f t="shared" si="11"/>
        <v>HDV,Rigid 14 - 20 t,E II</v>
      </c>
      <c r="J139" s="45">
        <v>0</v>
      </c>
      <c r="K139" s="45">
        <v>0</v>
      </c>
      <c r="L139" s="45">
        <v>0</v>
      </c>
      <c r="M139" s="45">
        <v>0</v>
      </c>
      <c r="N139" s="45">
        <v>0</v>
      </c>
      <c r="O139" s="45">
        <v>0</v>
      </c>
      <c r="P139" s="45">
        <v>0</v>
      </c>
      <c r="Q139" s="45">
        <v>0</v>
      </c>
      <c r="R139" s="45">
        <v>110</v>
      </c>
      <c r="S139" s="45">
        <v>315</v>
      </c>
      <c r="T139" s="45">
        <v>509</v>
      </c>
      <c r="U139" s="45">
        <v>782</v>
      </c>
      <c r="V139" s="45">
        <v>779</v>
      </c>
      <c r="W139" s="45">
        <v>818</v>
      </c>
      <c r="X139" s="45">
        <v>865</v>
      </c>
      <c r="Y139" s="45">
        <v>982</v>
      </c>
      <c r="Z139" s="45">
        <v>1037</v>
      </c>
      <c r="AA139" s="45">
        <v>1042</v>
      </c>
      <c r="AB139" s="45">
        <v>935</v>
      </c>
      <c r="AC139" s="45">
        <v>727</v>
      </c>
      <c r="AD139" s="45">
        <v>619</v>
      </c>
      <c r="AE139" s="45">
        <v>570</v>
      </c>
      <c r="AF139" s="45">
        <v>488</v>
      </c>
      <c r="AG139" s="45">
        <v>486</v>
      </c>
      <c r="AH139" s="45">
        <v>430</v>
      </c>
      <c r="AI139" s="45">
        <v>410</v>
      </c>
      <c r="AJ139" s="45">
        <v>436</v>
      </c>
      <c r="AK139" s="45">
        <v>417</v>
      </c>
      <c r="AL139" s="45">
        <v>381</v>
      </c>
    </row>
    <row r="140" spans="2:38" x14ac:dyDescent="0.25">
      <c r="B140" s="40" t="s">
        <v>78</v>
      </c>
      <c r="C140" s="40" t="s">
        <v>37</v>
      </c>
      <c r="D140" s="40" t="s">
        <v>67</v>
      </c>
      <c r="E140" s="40" t="s">
        <v>89</v>
      </c>
      <c r="F140" s="40" t="str">
        <f t="shared" si="10"/>
        <v>Rigid 14 - 20 t</v>
      </c>
      <c r="G140" s="40" t="s">
        <v>83</v>
      </c>
      <c r="H140" s="40" t="s">
        <v>32</v>
      </c>
      <c r="I140" s="39" t="str">
        <f t="shared" si="11"/>
        <v>HDV,Rigid 14 - 20 t,E III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45">
        <v>0</v>
      </c>
      <c r="R140" s="45">
        <v>0</v>
      </c>
      <c r="S140" s="45">
        <v>0</v>
      </c>
      <c r="T140" s="45">
        <v>0</v>
      </c>
      <c r="U140" s="45">
        <v>0</v>
      </c>
      <c r="V140" s="45">
        <v>190</v>
      </c>
      <c r="W140" s="45">
        <v>413</v>
      </c>
      <c r="X140" s="45">
        <v>672</v>
      </c>
      <c r="Y140" s="45">
        <v>1156</v>
      </c>
      <c r="Z140" s="45">
        <v>1246</v>
      </c>
      <c r="AA140" s="45">
        <v>1359</v>
      </c>
      <c r="AB140" s="45">
        <v>1344</v>
      </c>
      <c r="AC140" s="45">
        <v>1170</v>
      </c>
      <c r="AD140" s="45">
        <v>1116</v>
      </c>
      <c r="AE140" s="45">
        <v>1113</v>
      </c>
      <c r="AF140" s="45">
        <v>1050</v>
      </c>
      <c r="AG140" s="45">
        <v>1137</v>
      </c>
      <c r="AH140" s="45">
        <v>1131</v>
      </c>
      <c r="AI140" s="45">
        <v>1148</v>
      </c>
      <c r="AJ140" s="45">
        <v>1299</v>
      </c>
      <c r="AK140" s="45">
        <v>1285</v>
      </c>
      <c r="AL140" s="45">
        <v>1232</v>
      </c>
    </row>
    <row r="141" spans="2:38" x14ac:dyDescent="0.25">
      <c r="B141" s="40" t="s">
        <v>78</v>
      </c>
      <c r="C141" s="40" t="s">
        <v>37</v>
      </c>
      <c r="D141" s="40" t="s">
        <v>67</v>
      </c>
      <c r="E141" s="40" t="s">
        <v>89</v>
      </c>
      <c r="F141" s="40" t="str">
        <f t="shared" si="10"/>
        <v>Rigid 14 - 20 t</v>
      </c>
      <c r="G141" s="40" t="s">
        <v>84</v>
      </c>
      <c r="H141" s="40" t="s">
        <v>33</v>
      </c>
      <c r="I141" s="39" t="str">
        <f t="shared" si="11"/>
        <v>HDV,Rigid 14 - 20 t,E IV</v>
      </c>
      <c r="J141" s="45">
        <v>0</v>
      </c>
      <c r="K141" s="45">
        <v>0</v>
      </c>
      <c r="L141" s="45">
        <v>0</v>
      </c>
      <c r="M141" s="45">
        <v>0</v>
      </c>
      <c r="N141" s="45">
        <v>0</v>
      </c>
      <c r="O141" s="45">
        <v>0</v>
      </c>
      <c r="P141" s="45">
        <v>0</v>
      </c>
      <c r="Q141" s="45">
        <v>0</v>
      </c>
      <c r="R141" s="45">
        <v>0</v>
      </c>
      <c r="S141" s="45">
        <v>0</v>
      </c>
      <c r="T141" s="45">
        <v>0</v>
      </c>
      <c r="U141" s="45">
        <v>0</v>
      </c>
      <c r="V141" s="45">
        <v>0</v>
      </c>
      <c r="W141" s="45">
        <v>0</v>
      </c>
      <c r="X141" s="45">
        <v>0</v>
      </c>
      <c r="Y141" s="45">
        <v>0</v>
      </c>
      <c r="Z141" s="45">
        <v>421</v>
      </c>
      <c r="AA141" s="45">
        <v>922</v>
      </c>
      <c r="AB141" s="45">
        <v>1226</v>
      </c>
      <c r="AC141" s="45">
        <v>1155</v>
      </c>
      <c r="AD141" s="45">
        <v>1239</v>
      </c>
      <c r="AE141" s="45">
        <v>1271</v>
      </c>
      <c r="AF141" s="45">
        <v>1252</v>
      </c>
      <c r="AG141" s="45">
        <v>1403</v>
      </c>
      <c r="AH141" s="45">
        <v>1477</v>
      </c>
      <c r="AI141" s="45">
        <v>1589</v>
      </c>
      <c r="AJ141" s="45">
        <v>1942</v>
      </c>
      <c r="AK141" s="45">
        <v>2101</v>
      </c>
      <c r="AL141" s="45">
        <v>2246</v>
      </c>
    </row>
    <row r="142" spans="2:38" x14ac:dyDescent="0.25">
      <c r="B142" s="40" t="s">
        <v>78</v>
      </c>
      <c r="C142" s="40" t="s">
        <v>37</v>
      </c>
      <c r="D142" s="40" t="s">
        <v>67</v>
      </c>
      <c r="E142" s="40" t="s">
        <v>89</v>
      </c>
      <c r="F142" s="40" t="str">
        <f t="shared" ref="F142:F205" si="12">E142</f>
        <v>Rigid 14 - 20 t</v>
      </c>
      <c r="G142" s="40" t="s">
        <v>85</v>
      </c>
      <c r="H142" s="40" t="s">
        <v>34</v>
      </c>
      <c r="I142" s="39" t="str">
        <f t="shared" si="11"/>
        <v>HDV,Rigid 14 - 20 t,E V</v>
      </c>
      <c r="J142" s="45">
        <v>0</v>
      </c>
      <c r="K142" s="45">
        <v>0</v>
      </c>
      <c r="L142" s="45">
        <v>0</v>
      </c>
      <c r="M142" s="45">
        <v>0</v>
      </c>
      <c r="N142" s="45">
        <v>0</v>
      </c>
      <c r="O142" s="45">
        <v>0</v>
      </c>
      <c r="P142" s="45">
        <v>0</v>
      </c>
      <c r="Q142" s="45">
        <v>0</v>
      </c>
      <c r="R142" s="45">
        <v>0</v>
      </c>
      <c r="S142" s="45">
        <v>0</v>
      </c>
      <c r="T142" s="45">
        <v>0</v>
      </c>
      <c r="U142" s="45">
        <v>0</v>
      </c>
      <c r="V142" s="45">
        <v>0</v>
      </c>
      <c r="W142" s="45">
        <v>0</v>
      </c>
      <c r="X142" s="45">
        <v>0</v>
      </c>
      <c r="Y142" s="45">
        <v>0</v>
      </c>
      <c r="Z142" s="45">
        <v>0</v>
      </c>
      <c r="AA142" s="45">
        <v>0</v>
      </c>
      <c r="AB142" s="45">
        <v>0</v>
      </c>
      <c r="AC142" s="45">
        <v>0</v>
      </c>
      <c r="AD142" s="45">
        <v>0</v>
      </c>
      <c r="AE142" s="45">
        <v>106</v>
      </c>
      <c r="AF142" s="45">
        <v>217</v>
      </c>
      <c r="AG142" s="45">
        <v>374</v>
      </c>
      <c r="AH142" s="45">
        <v>616</v>
      </c>
      <c r="AI142" s="45">
        <v>698</v>
      </c>
      <c r="AJ142" s="45">
        <v>935</v>
      </c>
      <c r="AK142" s="45">
        <v>1156</v>
      </c>
      <c r="AL142" s="45">
        <v>1400</v>
      </c>
    </row>
    <row r="143" spans="2:38" x14ac:dyDescent="0.25">
      <c r="B143" s="40" t="s">
        <v>78</v>
      </c>
      <c r="C143" s="40" t="s">
        <v>37</v>
      </c>
      <c r="D143" s="40" t="s">
        <v>67</v>
      </c>
      <c r="E143" s="40" t="s">
        <v>89</v>
      </c>
      <c r="F143" s="40" t="str">
        <f t="shared" si="12"/>
        <v>Rigid 14 - 20 t</v>
      </c>
      <c r="G143" s="40" t="s">
        <v>86</v>
      </c>
      <c r="H143" s="40" t="s">
        <v>35</v>
      </c>
      <c r="I143" s="39" t="str">
        <f t="shared" si="11"/>
        <v>HDV,Rigid 14 - 20 t,E VI</v>
      </c>
      <c r="J143" s="45">
        <v>0</v>
      </c>
      <c r="K143" s="45">
        <v>0</v>
      </c>
      <c r="L143" s="45">
        <v>0</v>
      </c>
      <c r="M143" s="45">
        <v>0</v>
      </c>
      <c r="N143" s="45">
        <v>0</v>
      </c>
      <c r="O143" s="45">
        <v>0</v>
      </c>
      <c r="P143" s="45">
        <v>0</v>
      </c>
      <c r="Q143" s="45">
        <v>0</v>
      </c>
      <c r="R143" s="45">
        <v>0</v>
      </c>
      <c r="S143" s="45">
        <v>0</v>
      </c>
      <c r="T143" s="45">
        <v>0</v>
      </c>
      <c r="U143" s="45">
        <v>0</v>
      </c>
      <c r="V143" s="45">
        <v>0</v>
      </c>
      <c r="W143" s="45">
        <v>0</v>
      </c>
      <c r="X143" s="45">
        <v>0</v>
      </c>
      <c r="Y143" s="45">
        <v>0</v>
      </c>
      <c r="Z143" s="45">
        <v>0</v>
      </c>
      <c r="AA143" s="45">
        <v>0</v>
      </c>
      <c r="AB143" s="45">
        <v>0</v>
      </c>
      <c r="AC143" s="45">
        <v>0</v>
      </c>
      <c r="AD143" s="45">
        <v>0</v>
      </c>
      <c r="AE143" s="45">
        <v>0</v>
      </c>
      <c r="AF143" s="45">
        <v>0</v>
      </c>
      <c r="AG143" s="45">
        <v>0</v>
      </c>
      <c r="AH143" s="45">
        <v>0</v>
      </c>
      <c r="AI143" s="45">
        <v>292</v>
      </c>
      <c r="AJ143" s="45">
        <v>824</v>
      </c>
      <c r="AK143" s="45">
        <v>1416</v>
      </c>
      <c r="AL143" s="45">
        <v>2226</v>
      </c>
    </row>
    <row r="144" spans="2:38" x14ac:dyDescent="0.25">
      <c r="B144" s="40" t="s">
        <v>78</v>
      </c>
      <c r="C144" s="40" t="s">
        <v>37</v>
      </c>
      <c r="D144" s="40" t="s">
        <v>67</v>
      </c>
      <c r="E144" s="40" t="s">
        <v>90</v>
      </c>
      <c r="F144" s="40" t="str">
        <f t="shared" si="12"/>
        <v>Rigid 20 - 26 t</v>
      </c>
      <c r="G144" s="40" t="s">
        <v>21</v>
      </c>
      <c r="H144" s="40" t="s">
        <v>21</v>
      </c>
      <c r="I144" s="39" t="str">
        <f t="shared" si="11"/>
        <v>HDV,Rigid 20 - 26 t,Conventional</v>
      </c>
      <c r="J144" s="45">
        <v>0</v>
      </c>
      <c r="K144" s="45">
        <v>0</v>
      </c>
      <c r="L144" s="45">
        <v>0</v>
      </c>
      <c r="M144" s="45">
        <v>0</v>
      </c>
      <c r="N144" s="45">
        <v>0</v>
      </c>
      <c r="O144" s="45">
        <v>0</v>
      </c>
      <c r="P144" s="45">
        <v>0</v>
      </c>
      <c r="Q144" s="45">
        <v>0</v>
      </c>
      <c r="R144" s="45">
        <v>0</v>
      </c>
      <c r="S144" s="45">
        <v>0</v>
      </c>
      <c r="T144" s="45">
        <v>0</v>
      </c>
      <c r="U144" s="45">
        <v>0</v>
      </c>
      <c r="V144" s="45">
        <v>1</v>
      </c>
      <c r="W144" s="45">
        <v>1</v>
      </c>
      <c r="X144" s="45">
        <v>1</v>
      </c>
      <c r="Y144" s="45">
        <v>1</v>
      </c>
      <c r="Z144" s="45">
        <v>1</v>
      </c>
      <c r="AA144" s="45">
        <v>0</v>
      </c>
      <c r="AB144" s="45">
        <v>0</v>
      </c>
      <c r="AC144" s="45">
        <v>0</v>
      </c>
      <c r="AD144" s="45">
        <v>0</v>
      </c>
      <c r="AE144" s="45">
        <v>0</v>
      </c>
      <c r="AF144" s="45">
        <v>0</v>
      </c>
      <c r="AG144" s="45">
        <v>0</v>
      </c>
      <c r="AH144" s="45">
        <v>0</v>
      </c>
      <c r="AI144" s="45">
        <v>0</v>
      </c>
      <c r="AJ144" s="45">
        <v>0</v>
      </c>
      <c r="AK144" s="45">
        <v>0</v>
      </c>
      <c r="AL144" s="45">
        <v>0</v>
      </c>
    </row>
    <row r="145" spans="2:38" x14ac:dyDescent="0.25">
      <c r="B145" s="40" t="s">
        <v>78</v>
      </c>
      <c r="C145" s="40" t="s">
        <v>37</v>
      </c>
      <c r="D145" s="40" t="s">
        <v>67</v>
      </c>
      <c r="E145" s="40" t="s">
        <v>90</v>
      </c>
      <c r="F145" s="40" t="str">
        <f t="shared" si="12"/>
        <v>Rigid 20 - 26 t</v>
      </c>
      <c r="G145" s="40" t="s">
        <v>81</v>
      </c>
      <c r="H145" s="40" t="s">
        <v>30</v>
      </c>
      <c r="I145" s="39" t="str">
        <f t="shared" si="11"/>
        <v>HDV,Rigid 20 - 26 t,E I</v>
      </c>
      <c r="J145" s="45">
        <v>0</v>
      </c>
      <c r="K145" s="45">
        <v>0</v>
      </c>
      <c r="L145" s="45">
        <v>0</v>
      </c>
      <c r="M145" s="45">
        <v>0</v>
      </c>
      <c r="N145" s="45">
        <v>0</v>
      </c>
      <c r="O145" s="45">
        <v>0</v>
      </c>
      <c r="P145" s="45">
        <v>0</v>
      </c>
      <c r="Q145" s="45">
        <v>0</v>
      </c>
      <c r="R145" s="45">
        <v>0</v>
      </c>
      <c r="S145" s="45">
        <v>0</v>
      </c>
      <c r="T145" s="45">
        <v>0</v>
      </c>
      <c r="U145" s="45">
        <v>0</v>
      </c>
      <c r="V145" s="45">
        <v>1</v>
      </c>
      <c r="W145" s="45">
        <v>1</v>
      </c>
      <c r="X145" s="45">
        <v>1</v>
      </c>
      <c r="Y145" s="45">
        <v>1</v>
      </c>
      <c r="Z145" s="45">
        <v>1</v>
      </c>
      <c r="AA145" s="45">
        <v>1</v>
      </c>
      <c r="AB145" s="45">
        <v>1</v>
      </c>
      <c r="AC145" s="45">
        <v>0</v>
      </c>
      <c r="AD145" s="45">
        <v>0</v>
      </c>
      <c r="AE145" s="45">
        <v>0</v>
      </c>
      <c r="AF145" s="45">
        <v>0</v>
      </c>
      <c r="AG145" s="45">
        <v>0</v>
      </c>
      <c r="AH145" s="45">
        <v>0</v>
      </c>
      <c r="AI145" s="45">
        <v>0</v>
      </c>
      <c r="AJ145" s="45">
        <v>0</v>
      </c>
      <c r="AK145" s="45">
        <v>0</v>
      </c>
      <c r="AL145" s="45">
        <v>0</v>
      </c>
    </row>
    <row r="146" spans="2:38" x14ac:dyDescent="0.25">
      <c r="B146" s="40" t="s">
        <v>78</v>
      </c>
      <c r="C146" s="40" t="s">
        <v>37</v>
      </c>
      <c r="D146" s="40" t="s">
        <v>67</v>
      </c>
      <c r="E146" s="40" t="s">
        <v>90</v>
      </c>
      <c r="F146" s="40" t="str">
        <f t="shared" si="12"/>
        <v>Rigid 20 - 26 t</v>
      </c>
      <c r="G146" s="40" t="s">
        <v>82</v>
      </c>
      <c r="H146" s="40" t="s">
        <v>31</v>
      </c>
      <c r="I146" s="39" t="str">
        <f t="shared" si="11"/>
        <v>HDV,Rigid 20 - 26 t,E II</v>
      </c>
      <c r="J146" s="45">
        <v>0</v>
      </c>
      <c r="K146" s="45">
        <v>0</v>
      </c>
      <c r="L146" s="45">
        <v>0</v>
      </c>
      <c r="M146" s="45">
        <v>0</v>
      </c>
      <c r="N146" s="45">
        <v>0</v>
      </c>
      <c r="O146" s="45">
        <v>0</v>
      </c>
      <c r="P146" s="45"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2</v>
      </c>
      <c r="W146" s="45">
        <v>2</v>
      </c>
      <c r="X146" s="45">
        <v>2</v>
      </c>
      <c r="Y146" s="45">
        <v>2</v>
      </c>
      <c r="Z146" s="45">
        <v>3</v>
      </c>
      <c r="AA146" s="45">
        <v>2</v>
      </c>
      <c r="AB146" s="45">
        <v>2</v>
      </c>
      <c r="AC146" s="45">
        <v>2</v>
      </c>
      <c r="AD146" s="45">
        <v>2</v>
      </c>
      <c r="AE146" s="45">
        <v>2</v>
      </c>
      <c r="AF146" s="45">
        <v>1</v>
      </c>
      <c r="AG146" s="45">
        <v>1</v>
      </c>
      <c r="AH146" s="45">
        <v>1</v>
      </c>
      <c r="AI146" s="45">
        <v>1</v>
      </c>
      <c r="AJ146" s="45">
        <v>1</v>
      </c>
      <c r="AK146" s="45">
        <v>1</v>
      </c>
      <c r="AL146" s="45">
        <v>1</v>
      </c>
    </row>
    <row r="147" spans="2:38" x14ac:dyDescent="0.25">
      <c r="B147" s="40" t="s">
        <v>78</v>
      </c>
      <c r="C147" s="40" t="s">
        <v>37</v>
      </c>
      <c r="D147" s="40" t="s">
        <v>67</v>
      </c>
      <c r="E147" s="40" t="s">
        <v>90</v>
      </c>
      <c r="F147" s="40" t="str">
        <f t="shared" si="12"/>
        <v>Rigid 20 - 26 t</v>
      </c>
      <c r="G147" s="40" t="s">
        <v>83</v>
      </c>
      <c r="H147" s="40" t="s">
        <v>32</v>
      </c>
      <c r="I147" s="39" t="str">
        <f t="shared" si="11"/>
        <v>HDV,Rigid 20 - 26 t,E III</v>
      </c>
      <c r="J147" s="45">
        <v>0</v>
      </c>
      <c r="K147" s="45">
        <v>0</v>
      </c>
      <c r="L147" s="45">
        <v>0</v>
      </c>
      <c r="M147" s="45">
        <v>0</v>
      </c>
      <c r="N147" s="45">
        <v>0</v>
      </c>
      <c r="O147" s="45">
        <v>0</v>
      </c>
      <c r="P147" s="45">
        <v>0</v>
      </c>
      <c r="Q147" s="45">
        <v>0</v>
      </c>
      <c r="R147" s="45">
        <v>0</v>
      </c>
      <c r="S147" s="45">
        <v>0</v>
      </c>
      <c r="T147" s="45">
        <v>0</v>
      </c>
      <c r="U147" s="45">
        <v>0</v>
      </c>
      <c r="V147" s="45">
        <v>0</v>
      </c>
      <c r="W147" s="45">
        <v>1</v>
      </c>
      <c r="X147" s="45">
        <v>2</v>
      </c>
      <c r="Y147" s="45">
        <v>3</v>
      </c>
      <c r="Z147" s="45">
        <v>3</v>
      </c>
      <c r="AA147" s="45">
        <v>3</v>
      </c>
      <c r="AB147" s="45">
        <v>3</v>
      </c>
      <c r="AC147" s="45">
        <v>3</v>
      </c>
      <c r="AD147" s="45">
        <v>3</v>
      </c>
      <c r="AE147" s="45">
        <v>3</v>
      </c>
      <c r="AF147" s="45">
        <v>3</v>
      </c>
      <c r="AG147" s="45">
        <v>3</v>
      </c>
      <c r="AH147" s="45">
        <v>3</v>
      </c>
      <c r="AI147" s="45">
        <v>3</v>
      </c>
      <c r="AJ147" s="45">
        <v>4</v>
      </c>
      <c r="AK147" s="45">
        <v>4</v>
      </c>
      <c r="AL147" s="45">
        <v>4</v>
      </c>
    </row>
    <row r="148" spans="2:38" x14ac:dyDescent="0.25">
      <c r="B148" s="40" t="s">
        <v>78</v>
      </c>
      <c r="C148" s="40" t="s">
        <v>37</v>
      </c>
      <c r="D148" s="40" t="s">
        <v>67</v>
      </c>
      <c r="E148" s="40" t="s">
        <v>90</v>
      </c>
      <c r="F148" s="40" t="str">
        <f t="shared" si="12"/>
        <v>Rigid 20 - 26 t</v>
      </c>
      <c r="G148" s="40" t="s">
        <v>84</v>
      </c>
      <c r="H148" s="40" t="s">
        <v>33</v>
      </c>
      <c r="I148" s="39" t="str">
        <f t="shared" si="11"/>
        <v>HDV,Rigid 20 - 26 t,E IV</v>
      </c>
      <c r="J148" s="45">
        <v>0</v>
      </c>
      <c r="K148" s="45">
        <v>0</v>
      </c>
      <c r="L148" s="45">
        <v>0</v>
      </c>
      <c r="M148" s="45">
        <v>0</v>
      </c>
      <c r="N148" s="45">
        <v>0</v>
      </c>
      <c r="O148" s="45">
        <v>0</v>
      </c>
      <c r="P148" s="45">
        <v>0</v>
      </c>
      <c r="Q148" s="45">
        <v>0</v>
      </c>
      <c r="R148" s="45">
        <v>0</v>
      </c>
      <c r="S148" s="45">
        <v>0</v>
      </c>
      <c r="T148" s="45">
        <v>0</v>
      </c>
      <c r="U148" s="45">
        <v>0</v>
      </c>
      <c r="V148" s="45">
        <v>0</v>
      </c>
      <c r="W148" s="45">
        <v>0</v>
      </c>
      <c r="X148" s="45">
        <v>0</v>
      </c>
      <c r="Y148" s="45">
        <v>0</v>
      </c>
      <c r="Z148" s="45">
        <v>1</v>
      </c>
      <c r="AA148" s="45">
        <v>2</v>
      </c>
      <c r="AB148" s="45">
        <v>3</v>
      </c>
      <c r="AC148" s="45">
        <v>3</v>
      </c>
      <c r="AD148" s="45">
        <v>3</v>
      </c>
      <c r="AE148" s="45">
        <v>4</v>
      </c>
      <c r="AF148" s="45">
        <v>3</v>
      </c>
      <c r="AG148" s="45">
        <v>4</v>
      </c>
      <c r="AH148" s="45">
        <v>4</v>
      </c>
      <c r="AI148" s="45">
        <v>4</v>
      </c>
      <c r="AJ148" s="45">
        <v>6</v>
      </c>
      <c r="AK148" s="45">
        <v>6</v>
      </c>
      <c r="AL148" s="45">
        <v>7</v>
      </c>
    </row>
    <row r="149" spans="2:38" x14ac:dyDescent="0.25">
      <c r="B149" s="40" t="s">
        <v>78</v>
      </c>
      <c r="C149" s="40" t="s">
        <v>37</v>
      </c>
      <c r="D149" s="40" t="s">
        <v>67</v>
      </c>
      <c r="E149" s="40" t="s">
        <v>90</v>
      </c>
      <c r="F149" s="40" t="str">
        <f t="shared" si="12"/>
        <v>Rigid 20 - 26 t</v>
      </c>
      <c r="G149" s="40" t="s">
        <v>85</v>
      </c>
      <c r="H149" s="40" t="s">
        <v>34</v>
      </c>
      <c r="I149" s="39" t="str">
        <f t="shared" si="11"/>
        <v>HDV,Rigid 20 - 26 t,E V</v>
      </c>
      <c r="J149" s="45">
        <v>0</v>
      </c>
      <c r="K149" s="45">
        <v>0</v>
      </c>
      <c r="L149" s="45">
        <v>0</v>
      </c>
      <c r="M149" s="45">
        <v>0</v>
      </c>
      <c r="N149" s="45">
        <v>0</v>
      </c>
      <c r="O149" s="45">
        <v>0</v>
      </c>
      <c r="P149" s="45"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  <c r="W149" s="45">
        <v>0</v>
      </c>
      <c r="X149" s="45">
        <v>0</v>
      </c>
      <c r="Y149" s="45">
        <v>0</v>
      </c>
      <c r="Z149" s="45">
        <v>0</v>
      </c>
      <c r="AA149" s="45">
        <v>0</v>
      </c>
      <c r="AB149" s="45">
        <v>0</v>
      </c>
      <c r="AC149" s="45">
        <v>0</v>
      </c>
      <c r="AD149" s="45">
        <v>0</v>
      </c>
      <c r="AE149" s="45">
        <v>0</v>
      </c>
      <c r="AF149" s="45">
        <v>1</v>
      </c>
      <c r="AG149" s="45">
        <v>1</v>
      </c>
      <c r="AH149" s="45">
        <v>2</v>
      </c>
      <c r="AI149" s="45">
        <v>2</v>
      </c>
      <c r="AJ149" s="45">
        <v>3</v>
      </c>
      <c r="AK149" s="45">
        <v>3</v>
      </c>
      <c r="AL149" s="45">
        <v>4</v>
      </c>
    </row>
    <row r="150" spans="2:38" x14ac:dyDescent="0.25">
      <c r="B150" s="40" t="s">
        <v>78</v>
      </c>
      <c r="C150" s="40" t="s">
        <v>37</v>
      </c>
      <c r="D150" s="40" t="s">
        <v>67</v>
      </c>
      <c r="E150" s="40" t="s">
        <v>90</v>
      </c>
      <c r="F150" s="40" t="str">
        <f t="shared" si="12"/>
        <v>Rigid 20 - 26 t</v>
      </c>
      <c r="G150" s="40" t="s">
        <v>86</v>
      </c>
      <c r="H150" s="40" t="s">
        <v>35</v>
      </c>
      <c r="I150" s="39" t="str">
        <f t="shared" si="11"/>
        <v>HDV,Rigid 20 - 26 t,E VI</v>
      </c>
      <c r="J150" s="45">
        <v>0</v>
      </c>
      <c r="K150" s="45">
        <v>0</v>
      </c>
      <c r="L150" s="45">
        <v>0</v>
      </c>
      <c r="M150" s="45">
        <v>0</v>
      </c>
      <c r="N150" s="45">
        <v>0</v>
      </c>
      <c r="O150" s="45">
        <v>0</v>
      </c>
      <c r="P150" s="45">
        <v>0</v>
      </c>
      <c r="Q150" s="45">
        <v>0</v>
      </c>
      <c r="R150" s="45">
        <v>0</v>
      </c>
      <c r="S150" s="45">
        <v>0</v>
      </c>
      <c r="T150" s="45">
        <v>0</v>
      </c>
      <c r="U150" s="45">
        <v>0</v>
      </c>
      <c r="V150" s="45">
        <v>0</v>
      </c>
      <c r="W150" s="45">
        <v>0</v>
      </c>
      <c r="X150" s="45">
        <v>0</v>
      </c>
      <c r="Y150" s="45">
        <v>0</v>
      </c>
      <c r="Z150" s="45">
        <v>0</v>
      </c>
      <c r="AA150" s="45">
        <v>0</v>
      </c>
      <c r="AB150" s="45">
        <v>0</v>
      </c>
      <c r="AC150" s="45">
        <v>0</v>
      </c>
      <c r="AD150" s="45">
        <v>0</v>
      </c>
      <c r="AE150" s="45">
        <v>0</v>
      </c>
      <c r="AF150" s="45">
        <v>0</v>
      </c>
      <c r="AG150" s="45">
        <v>0</v>
      </c>
      <c r="AH150" s="45">
        <v>0</v>
      </c>
      <c r="AI150" s="45">
        <v>1</v>
      </c>
      <c r="AJ150" s="45">
        <v>2</v>
      </c>
      <c r="AK150" s="45">
        <v>4</v>
      </c>
      <c r="AL150" s="45">
        <v>7</v>
      </c>
    </row>
    <row r="151" spans="2:38" x14ac:dyDescent="0.25">
      <c r="B151" s="40" t="s">
        <v>78</v>
      </c>
      <c r="C151" s="40" t="s">
        <v>37</v>
      </c>
      <c r="D151" s="40" t="s">
        <v>67</v>
      </c>
      <c r="E151" s="40" t="s">
        <v>91</v>
      </c>
      <c r="F151" s="40" t="str">
        <f t="shared" si="12"/>
        <v>Rigid 26 - 28 t</v>
      </c>
      <c r="G151" s="40" t="s">
        <v>21</v>
      </c>
      <c r="H151" s="40" t="s">
        <v>21</v>
      </c>
      <c r="I151" s="39" t="str">
        <f t="shared" si="11"/>
        <v>HDV,Rigid 26 - 28 t,Conventional</v>
      </c>
      <c r="J151" s="45">
        <v>0</v>
      </c>
      <c r="K151" s="45">
        <v>0</v>
      </c>
      <c r="L151" s="45">
        <v>0</v>
      </c>
      <c r="M151" s="45">
        <v>0</v>
      </c>
      <c r="N151" s="45">
        <v>0</v>
      </c>
      <c r="O151" s="45">
        <v>0</v>
      </c>
      <c r="P151" s="45">
        <v>0</v>
      </c>
      <c r="Q151" s="45">
        <v>0</v>
      </c>
      <c r="R151" s="45">
        <v>0</v>
      </c>
      <c r="S151" s="45">
        <v>0</v>
      </c>
      <c r="T151" s="45">
        <v>0</v>
      </c>
      <c r="U151" s="45">
        <v>0</v>
      </c>
      <c r="V151" s="45">
        <v>1</v>
      </c>
      <c r="W151" s="45">
        <v>1</v>
      </c>
      <c r="X151" s="45">
        <v>1</v>
      </c>
      <c r="Y151" s="45">
        <v>1</v>
      </c>
      <c r="Z151" s="45">
        <v>1</v>
      </c>
      <c r="AA151" s="45">
        <v>0</v>
      </c>
      <c r="AB151" s="45">
        <v>0</v>
      </c>
      <c r="AC151" s="45">
        <v>0</v>
      </c>
      <c r="AD151" s="45">
        <v>0</v>
      </c>
      <c r="AE151" s="45">
        <v>0</v>
      </c>
      <c r="AF151" s="45">
        <v>0</v>
      </c>
      <c r="AG151" s="45">
        <v>0</v>
      </c>
      <c r="AH151" s="45">
        <v>0</v>
      </c>
      <c r="AI151" s="45">
        <v>0</v>
      </c>
      <c r="AJ151" s="45">
        <v>0</v>
      </c>
      <c r="AK151" s="45">
        <v>0</v>
      </c>
      <c r="AL151" s="45">
        <v>0</v>
      </c>
    </row>
    <row r="152" spans="2:38" x14ac:dyDescent="0.25">
      <c r="B152" s="40" t="s">
        <v>78</v>
      </c>
      <c r="C152" s="40" t="s">
        <v>37</v>
      </c>
      <c r="D152" s="40" t="s">
        <v>67</v>
      </c>
      <c r="E152" s="40" t="s">
        <v>91</v>
      </c>
      <c r="F152" s="40" t="str">
        <f t="shared" si="12"/>
        <v>Rigid 26 - 28 t</v>
      </c>
      <c r="G152" s="40" t="s">
        <v>81</v>
      </c>
      <c r="H152" s="40" t="s">
        <v>30</v>
      </c>
      <c r="I152" s="39" t="str">
        <f t="shared" si="11"/>
        <v>HDV,Rigid 26 - 28 t,E I</v>
      </c>
      <c r="J152" s="45">
        <v>0</v>
      </c>
      <c r="K152" s="45">
        <v>0</v>
      </c>
      <c r="L152" s="45">
        <v>0</v>
      </c>
      <c r="M152" s="45">
        <v>0</v>
      </c>
      <c r="N152" s="45">
        <v>0</v>
      </c>
      <c r="O152" s="45">
        <v>0</v>
      </c>
      <c r="P152" s="45">
        <v>0</v>
      </c>
      <c r="Q152" s="45">
        <v>0</v>
      </c>
      <c r="R152" s="45">
        <v>0</v>
      </c>
      <c r="S152" s="45">
        <v>0</v>
      </c>
      <c r="T152" s="45">
        <v>0</v>
      </c>
      <c r="U152" s="45">
        <v>0</v>
      </c>
      <c r="V152" s="45">
        <v>1</v>
      </c>
      <c r="W152" s="45">
        <v>1</v>
      </c>
      <c r="X152" s="45">
        <v>1</v>
      </c>
      <c r="Y152" s="45">
        <v>1</v>
      </c>
      <c r="Z152" s="45">
        <v>1</v>
      </c>
      <c r="AA152" s="45">
        <v>1</v>
      </c>
      <c r="AB152" s="45">
        <v>1</v>
      </c>
      <c r="AC152" s="45">
        <v>0</v>
      </c>
      <c r="AD152" s="45">
        <v>0</v>
      </c>
      <c r="AE152" s="45">
        <v>0</v>
      </c>
      <c r="AF152" s="45">
        <v>0</v>
      </c>
      <c r="AG152" s="45">
        <v>0</v>
      </c>
      <c r="AH152" s="45">
        <v>0</v>
      </c>
      <c r="AI152" s="45">
        <v>0</v>
      </c>
      <c r="AJ152" s="45">
        <v>0</v>
      </c>
      <c r="AK152" s="45">
        <v>0</v>
      </c>
      <c r="AL152" s="45">
        <v>0</v>
      </c>
    </row>
    <row r="153" spans="2:38" x14ac:dyDescent="0.25">
      <c r="B153" s="40" t="s">
        <v>78</v>
      </c>
      <c r="C153" s="40" t="s">
        <v>37</v>
      </c>
      <c r="D153" s="40" t="s">
        <v>67</v>
      </c>
      <c r="E153" s="40" t="s">
        <v>91</v>
      </c>
      <c r="F153" s="40" t="str">
        <f t="shared" si="12"/>
        <v>Rigid 26 - 28 t</v>
      </c>
      <c r="G153" s="40" t="s">
        <v>82</v>
      </c>
      <c r="H153" s="40" t="s">
        <v>31</v>
      </c>
      <c r="I153" s="39" t="str">
        <f t="shared" si="11"/>
        <v>HDV,Rigid 26 - 28 t,E II</v>
      </c>
      <c r="J153" s="45">
        <v>0</v>
      </c>
      <c r="K153" s="45">
        <v>0</v>
      </c>
      <c r="L153" s="45">
        <v>0</v>
      </c>
      <c r="M153" s="45">
        <v>0</v>
      </c>
      <c r="N153" s="45">
        <v>0</v>
      </c>
      <c r="O153" s="45">
        <v>0</v>
      </c>
      <c r="P153" s="45">
        <v>0</v>
      </c>
      <c r="Q153" s="45">
        <v>0</v>
      </c>
      <c r="R153" s="45">
        <v>0</v>
      </c>
      <c r="S153" s="45">
        <v>0</v>
      </c>
      <c r="T153" s="45">
        <v>0</v>
      </c>
      <c r="U153" s="45">
        <v>0</v>
      </c>
      <c r="V153" s="45">
        <v>2</v>
      </c>
      <c r="W153" s="45">
        <v>2</v>
      </c>
      <c r="X153" s="45">
        <v>2</v>
      </c>
      <c r="Y153" s="45">
        <v>2</v>
      </c>
      <c r="Z153" s="45">
        <v>3</v>
      </c>
      <c r="AA153" s="45">
        <v>2</v>
      </c>
      <c r="AB153" s="45">
        <v>2</v>
      </c>
      <c r="AC153" s="45">
        <v>2</v>
      </c>
      <c r="AD153" s="45">
        <v>2</v>
      </c>
      <c r="AE153" s="45">
        <v>2</v>
      </c>
      <c r="AF153" s="45">
        <v>1</v>
      </c>
      <c r="AG153" s="45">
        <v>1</v>
      </c>
      <c r="AH153" s="45">
        <v>1</v>
      </c>
      <c r="AI153" s="45">
        <v>1</v>
      </c>
      <c r="AJ153" s="45">
        <v>1</v>
      </c>
      <c r="AK153" s="45">
        <v>1</v>
      </c>
      <c r="AL153" s="45">
        <v>1</v>
      </c>
    </row>
    <row r="154" spans="2:38" x14ac:dyDescent="0.25">
      <c r="B154" s="40" t="s">
        <v>78</v>
      </c>
      <c r="C154" s="40" t="s">
        <v>37</v>
      </c>
      <c r="D154" s="40" t="s">
        <v>67</v>
      </c>
      <c r="E154" s="40" t="s">
        <v>91</v>
      </c>
      <c r="F154" s="40" t="str">
        <f t="shared" si="12"/>
        <v>Rigid 26 - 28 t</v>
      </c>
      <c r="G154" s="40" t="s">
        <v>83</v>
      </c>
      <c r="H154" s="40" t="s">
        <v>32</v>
      </c>
      <c r="I154" s="39" t="str">
        <f t="shared" si="11"/>
        <v>HDV,Rigid 26 - 28 t,E III</v>
      </c>
      <c r="J154" s="45">
        <v>0</v>
      </c>
      <c r="K154" s="45">
        <v>0</v>
      </c>
      <c r="L154" s="45">
        <v>0</v>
      </c>
      <c r="M154" s="45">
        <v>0</v>
      </c>
      <c r="N154" s="45">
        <v>0</v>
      </c>
      <c r="O154" s="45">
        <v>0</v>
      </c>
      <c r="P154" s="45">
        <v>0</v>
      </c>
      <c r="Q154" s="45">
        <v>0</v>
      </c>
      <c r="R154" s="45">
        <v>0</v>
      </c>
      <c r="S154" s="45">
        <v>0</v>
      </c>
      <c r="T154" s="45">
        <v>0</v>
      </c>
      <c r="U154" s="45">
        <v>0</v>
      </c>
      <c r="V154" s="45">
        <v>0</v>
      </c>
      <c r="W154" s="45">
        <v>1</v>
      </c>
      <c r="X154" s="45">
        <v>2</v>
      </c>
      <c r="Y154" s="45">
        <v>3</v>
      </c>
      <c r="Z154" s="45">
        <v>3</v>
      </c>
      <c r="AA154" s="45">
        <v>3</v>
      </c>
      <c r="AB154" s="45">
        <v>3</v>
      </c>
      <c r="AC154" s="45">
        <v>3</v>
      </c>
      <c r="AD154" s="45">
        <v>3</v>
      </c>
      <c r="AE154" s="45">
        <v>3</v>
      </c>
      <c r="AF154" s="45">
        <v>3</v>
      </c>
      <c r="AG154" s="45">
        <v>3</v>
      </c>
      <c r="AH154" s="45">
        <v>3</v>
      </c>
      <c r="AI154" s="45">
        <v>3</v>
      </c>
      <c r="AJ154" s="45">
        <v>4</v>
      </c>
      <c r="AK154" s="45">
        <v>4</v>
      </c>
      <c r="AL154" s="45">
        <v>4</v>
      </c>
    </row>
    <row r="155" spans="2:38" x14ac:dyDescent="0.25">
      <c r="B155" s="40" t="s">
        <v>78</v>
      </c>
      <c r="C155" s="40" t="s">
        <v>37</v>
      </c>
      <c r="D155" s="40" t="s">
        <v>67</v>
      </c>
      <c r="E155" s="40" t="s">
        <v>91</v>
      </c>
      <c r="F155" s="40" t="str">
        <f t="shared" si="12"/>
        <v>Rigid 26 - 28 t</v>
      </c>
      <c r="G155" s="40" t="s">
        <v>84</v>
      </c>
      <c r="H155" s="40" t="s">
        <v>33</v>
      </c>
      <c r="I155" s="39" t="str">
        <f t="shared" si="11"/>
        <v>HDV,Rigid 26 - 28 t,E IV</v>
      </c>
      <c r="J155" s="45">
        <v>0</v>
      </c>
      <c r="K155" s="45">
        <v>0</v>
      </c>
      <c r="L155" s="45">
        <v>0</v>
      </c>
      <c r="M155" s="45">
        <v>0</v>
      </c>
      <c r="N155" s="45">
        <v>0</v>
      </c>
      <c r="O155" s="45">
        <v>0</v>
      </c>
      <c r="P155" s="45">
        <v>0</v>
      </c>
      <c r="Q155" s="45">
        <v>0</v>
      </c>
      <c r="R155" s="45">
        <v>0</v>
      </c>
      <c r="S155" s="45">
        <v>0</v>
      </c>
      <c r="T155" s="45">
        <v>0</v>
      </c>
      <c r="U155" s="45">
        <v>0</v>
      </c>
      <c r="V155" s="45">
        <v>0</v>
      </c>
      <c r="W155" s="45">
        <v>0</v>
      </c>
      <c r="X155" s="45">
        <v>0</v>
      </c>
      <c r="Y155" s="45">
        <v>0</v>
      </c>
      <c r="Z155" s="45">
        <v>1</v>
      </c>
      <c r="AA155" s="45">
        <v>2</v>
      </c>
      <c r="AB155" s="45">
        <v>3</v>
      </c>
      <c r="AC155" s="45">
        <v>3</v>
      </c>
      <c r="AD155" s="45">
        <v>3</v>
      </c>
      <c r="AE155" s="45">
        <v>4</v>
      </c>
      <c r="AF155" s="45">
        <v>3</v>
      </c>
      <c r="AG155" s="45">
        <v>4</v>
      </c>
      <c r="AH155" s="45">
        <v>4</v>
      </c>
      <c r="AI155" s="45">
        <v>4</v>
      </c>
      <c r="AJ155" s="45">
        <v>6</v>
      </c>
      <c r="AK155" s="45">
        <v>6</v>
      </c>
      <c r="AL155" s="45">
        <v>7</v>
      </c>
    </row>
    <row r="156" spans="2:38" x14ac:dyDescent="0.25">
      <c r="B156" s="40" t="s">
        <v>78</v>
      </c>
      <c r="C156" s="40" t="s">
        <v>37</v>
      </c>
      <c r="D156" s="40" t="s">
        <v>67</v>
      </c>
      <c r="E156" s="40" t="s">
        <v>91</v>
      </c>
      <c r="F156" s="40" t="str">
        <f t="shared" si="12"/>
        <v>Rigid 26 - 28 t</v>
      </c>
      <c r="G156" s="40" t="s">
        <v>85</v>
      </c>
      <c r="H156" s="40" t="s">
        <v>34</v>
      </c>
      <c r="I156" s="39" t="str">
        <f t="shared" si="11"/>
        <v>HDV,Rigid 26 - 28 t,E V</v>
      </c>
      <c r="J156" s="45">
        <v>0</v>
      </c>
      <c r="K156" s="45">
        <v>0</v>
      </c>
      <c r="L156" s="45">
        <v>0</v>
      </c>
      <c r="M156" s="45">
        <v>0</v>
      </c>
      <c r="N156" s="45">
        <v>0</v>
      </c>
      <c r="O156" s="45">
        <v>0</v>
      </c>
      <c r="P156" s="45">
        <v>0</v>
      </c>
      <c r="Q156" s="45">
        <v>0</v>
      </c>
      <c r="R156" s="45">
        <v>0</v>
      </c>
      <c r="S156" s="45">
        <v>0</v>
      </c>
      <c r="T156" s="45">
        <v>0</v>
      </c>
      <c r="U156" s="45">
        <v>0</v>
      </c>
      <c r="V156" s="45">
        <v>0</v>
      </c>
      <c r="W156" s="45">
        <v>0</v>
      </c>
      <c r="X156" s="45">
        <v>0</v>
      </c>
      <c r="Y156" s="45">
        <v>0</v>
      </c>
      <c r="Z156" s="45">
        <v>0</v>
      </c>
      <c r="AA156" s="45">
        <v>0</v>
      </c>
      <c r="AB156" s="45">
        <v>0</v>
      </c>
      <c r="AC156" s="45">
        <v>0</v>
      </c>
      <c r="AD156" s="45">
        <v>0</v>
      </c>
      <c r="AE156" s="45">
        <v>0</v>
      </c>
      <c r="AF156" s="45">
        <v>1</v>
      </c>
      <c r="AG156" s="45">
        <v>1</v>
      </c>
      <c r="AH156" s="45">
        <v>2</v>
      </c>
      <c r="AI156" s="45">
        <v>2</v>
      </c>
      <c r="AJ156" s="45">
        <v>3</v>
      </c>
      <c r="AK156" s="45">
        <v>3</v>
      </c>
      <c r="AL156" s="45">
        <v>4</v>
      </c>
    </row>
    <row r="157" spans="2:38" x14ac:dyDescent="0.25">
      <c r="B157" s="40" t="s">
        <v>78</v>
      </c>
      <c r="C157" s="40" t="s">
        <v>37</v>
      </c>
      <c r="D157" s="40" t="s">
        <v>67</v>
      </c>
      <c r="E157" s="40" t="s">
        <v>91</v>
      </c>
      <c r="F157" s="40" t="str">
        <f t="shared" si="12"/>
        <v>Rigid 26 - 28 t</v>
      </c>
      <c r="G157" s="40" t="s">
        <v>86</v>
      </c>
      <c r="H157" s="40" t="s">
        <v>35</v>
      </c>
      <c r="I157" s="39" t="str">
        <f t="shared" si="11"/>
        <v>HDV,Rigid 26 - 28 t,E VI</v>
      </c>
      <c r="J157" s="45">
        <v>0</v>
      </c>
      <c r="K157" s="45">
        <v>0</v>
      </c>
      <c r="L157" s="45">
        <v>0</v>
      </c>
      <c r="M157" s="45">
        <v>0</v>
      </c>
      <c r="N157" s="45">
        <v>0</v>
      </c>
      <c r="O157" s="45">
        <v>0</v>
      </c>
      <c r="P157" s="45">
        <v>0</v>
      </c>
      <c r="Q157" s="45">
        <v>0</v>
      </c>
      <c r="R157" s="45">
        <v>0</v>
      </c>
      <c r="S157" s="45">
        <v>0</v>
      </c>
      <c r="T157" s="45">
        <v>0</v>
      </c>
      <c r="U157" s="45">
        <v>0</v>
      </c>
      <c r="V157" s="45">
        <v>0</v>
      </c>
      <c r="W157" s="45">
        <v>0</v>
      </c>
      <c r="X157" s="45">
        <v>0</v>
      </c>
      <c r="Y157" s="45">
        <v>0</v>
      </c>
      <c r="Z157" s="45">
        <v>0</v>
      </c>
      <c r="AA157" s="45">
        <v>0</v>
      </c>
      <c r="AB157" s="45">
        <v>0</v>
      </c>
      <c r="AC157" s="45">
        <v>0</v>
      </c>
      <c r="AD157" s="45">
        <v>0</v>
      </c>
      <c r="AE157" s="45">
        <v>0</v>
      </c>
      <c r="AF157" s="45">
        <v>0</v>
      </c>
      <c r="AG157" s="45">
        <v>0</v>
      </c>
      <c r="AH157" s="45">
        <v>0</v>
      </c>
      <c r="AI157" s="45">
        <v>1</v>
      </c>
      <c r="AJ157" s="45">
        <v>2</v>
      </c>
      <c r="AK157" s="45">
        <v>4</v>
      </c>
      <c r="AL157" s="45">
        <v>7</v>
      </c>
    </row>
    <row r="158" spans="2:38" x14ac:dyDescent="0.25">
      <c r="B158" s="40" t="s">
        <v>78</v>
      </c>
      <c r="C158" s="40" t="s">
        <v>37</v>
      </c>
      <c r="D158" s="40" t="s">
        <v>67</v>
      </c>
      <c r="E158" s="40" t="s">
        <v>92</v>
      </c>
      <c r="F158" s="40" t="str">
        <f t="shared" si="12"/>
        <v>Rigid 28 - 32 t</v>
      </c>
      <c r="G158" s="40" t="s">
        <v>21</v>
      </c>
      <c r="H158" s="40" t="s">
        <v>21</v>
      </c>
      <c r="I158" s="39" t="str">
        <f t="shared" si="11"/>
        <v>HDV,Rigid 28 - 32 t,Conventional</v>
      </c>
      <c r="J158" s="45">
        <v>0</v>
      </c>
      <c r="K158" s="45">
        <v>0</v>
      </c>
      <c r="L158" s="45">
        <v>0</v>
      </c>
      <c r="M158" s="45">
        <v>0</v>
      </c>
      <c r="N158" s="45">
        <v>0</v>
      </c>
      <c r="O158" s="45">
        <v>0</v>
      </c>
      <c r="P158" s="45">
        <v>0</v>
      </c>
      <c r="Q158" s="45">
        <v>0</v>
      </c>
      <c r="R158" s="45">
        <v>0</v>
      </c>
      <c r="S158" s="45">
        <v>0</v>
      </c>
      <c r="T158" s="45">
        <v>0</v>
      </c>
      <c r="U158" s="45">
        <v>0</v>
      </c>
      <c r="V158" s="45">
        <v>1</v>
      </c>
      <c r="W158" s="45">
        <v>1</v>
      </c>
      <c r="X158" s="45">
        <v>1</v>
      </c>
      <c r="Y158" s="45">
        <v>1</v>
      </c>
      <c r="Z158" s="45">
        <v>1</v>
      </c>
      <c r="AA158" s="45">
        <v>0</v>
      </c>
      <c r="AB158" s="45">
        <v>0</v>
      </c>
      <c r="AC158" s="45">
        <v>0</v>
      </c>
      <c r="AD158" s="45">
        <v>0</v>
      </c>
      <c r="AE158" s="45">
        <v>0</v>
      </c>
      <c r="AF158" s="45">
        <v>0</v>
      </c>
      <c r="AG158" s="45">
        <v>0</v>
      </c>
      <c r="AH158" s="45">
        <v>0</v>
      </c>
      <c r="AI158" s="45">
        <v>0</v>
      </c>
      <c r="AJ158" s="45">
        <v>0</v>
      </c>
      <c r="AK158" s="45">
        <v>0</v>
      </c>
      <c r="AL158" s="45">
        <v>0</v>
      </c>
    </row>
    <row r="159" spans="2:38" x14ac:dyDescent="0.25">
      <c r="B159" s="40" t="s">
        <v>78</v>
      </c>
      <c r="C159" s="40" t="s">
        <v>37</v>
      </c>
      <c r="D159" s="40" t="s">
        <v>67</v>
      </c>
      <c r="E159" s="40" t="s">
        <v>92</v>
      </c>
      <c r="F159" s="40" t="str">
        <f t="shared" si="12"/>
        <v>Rigid 28 - 32 t</v>
      </c>
      <c r="G159" s="40" t="s">
        <v>81</v>
      </c>
      <c r="H159" s="40" t="s">
        <v>30</v>
      </c>
      <c r="I159" s="39" t="str">
        <f t="shared" si="11"/>
        <v>HDV,Rigid 28 - 32 t,E I</v>
      </c>
      <c r="J159" s="45">
        <v>0</v>
      </c>
      <c r="K159" s="45">
        <v>0</v>
      </c>
      <c r="L159" s="45">
        <v>0</v>
      </c>
      <c r="M159" s="45">
        <v>0</v>
      </c>
      <c r="N159" s="45">
        <v>0</v>
      </c>
      <c r="O159" s="45">
        <v>0</v>
      </c>
      <c r="P159" s="45">
        <v>0</v>
      </c>
      <c r="Q159" s="45">
        <v>0</v>
      </c>
      <c r="R159" s="45">
        <v>0</v>
      </c>
      <c r="S159" s="45">
        <v>0</v>
      </c>
      <c r="T159" s="45">
        <v>0</v>
      </c>
      <c r="U159" s="45">
        <v>0</v>
      </c>
      <c r="V159" s="45">
        <v>1</v>
      </c>
      <c r="W159" s="45">
        <v>1</v>
      </c>
      <c r="X159" s="45">
        <v>1</v>
      </c>
      <c r="Y159" s="45">
        <v>1</v>
      </c>
      <c r="Z159" s="45">
        <v>1</v>
      </c>
      <c r="AA159" s="45">
        <v>1</v>
      </c>
      <c r="AB159" s="45">
        <v>1</v>
      </c>
      <c r="AC159" s="45">
        <v>0</v>
      </c>
      <c r="AD159" s="45">
        <v>0</v>
      </c>
      <c r="AE159" s="45">
        <v>0</v>
      </c>
      <c r="AF159" s="45">
        <v>0</v>
      </c>
      <c r="AG159" s="45">
        <v>0</v>
      </c>
      <c r="AH159" s="45">
        <v>0</v>
      </c>
      <c r="AI159" s="45">
        <v>0</v>
      </c>
      <c r="AJ159" s="45">
        <v>0</v>
      </c>
      <c r="AK159" s="45">
        <v>0</v>
      </c>
      <c r="AL159" s="45">
        <v>0</v>
      </c>
    </row>
    <row r="160" spans="2:38" x14ac:dyDescent="0.25">
      <c r="B160" s="40" t="s">
        <v>78</v>
      </c>
      <c r="C160" s="40" t="s">
        <v>37</v>
      </c>
      <c r="D160" s="40" t="s">
        <v>67</v>
      </c>
      <c r="E160" s="40" t="s">
        <v>92</v>
      </c>
      <c r="F160" s="40" t="str">
        <f t="shared" si="12"/>
        <v>Rigid 28 - 32 t</v>
      </c>
      <c r="G160" s="40" t="s">
        <v>82</v>
      </c>
      <c r="H160" s="40" t="s">
        <v>31</v>
      </c>
      <c r="I160" s="39" t="str">
        <f t="shared" si="11"/>
        <v>HDV,Rigid 28 - 32 t,E II</v>
      </c>
      <c r="J160" s="45">
        <v>0</v>
      </c>
      <c r="K160" s="45">
        <v>0</v>
      </c>
      <c r="L160" s="45">
        <v>0</v>
      </c>
      <c r="M160" s="45">
        <v>0</v>
      </c>
      <c r="N160" s="45">
        <v>0</v>
      </c>
      <c r="O160" s="45">
        <v>0</v>
      </c>
      <c r="P160" s="45">
        <v>0</v>
      </c>
      <c r="Q160" s="45">
        <v>0</v>
      </c>
      <c r="R160" s="45">
        <v>0</v>
      </c>
      <c r="S160" s="45">
        <v>0</v>
      </c>
      <c r="T160" s="45">
        <v>0</v>
      </c>
      <c r="U160" s="45">
        <v>0</v>
      </c>
      <c r="V160" s="45">
        <v>2</v>
      </c>
      <c r="W160" s="45">
        <v>2</v>
      </c>
      <c r="X160" s="45">
        <v>2</v>
      </c>
      <c r="Y160" s="45">
        <v>2</v>
      </c>
      <c r="Z160" s="45">
        <v>3</v>
      </c>
      <c r="AA160" s="45">
        <v>2</v>
      </c>
      <c r="AB160" s="45">
        <v>2</v>
      </c>
      <c r="AC160" s="45">
        <v>2</v>
      </c>
      <c r="AD160" s="45">
        <v>2</v>
      </c>
      <c r="AE160" s="45">
        <v>2</v>
      </c>
      <c r="AF160" s="45">
        <v>1</v>
      </c>
      <c r="AG160" s="45">
        <v>1</v>
      </c>
      <c r="AH160" s="45">
        <v>1</v>
      </c>
      <c r="AI160" s="45">
        <v>1</v>
      </c>
      <c r="AJ160" s="45">
        <v>1</v>
      </c>
      <c r="AK160" s="45">
        <v>1</v>
      </c>
      <c r="AL160" s="45">
        <v>1</v>
      </c>
    </row>
    <row r="161" spans="2:38" x14ac:dyDescent="0.25">
      <c r="B161" s="40" t="s">
        <v>78</v>
      </c>
      <c r="C161" s="40" t="s">
        <v>37</v>
      </c>
      <c r="D161" s="40" t="s">
        <v>67</v>
      </c>
      <c r="E161" s="40" t="s">
        <v>92</v>
      </c>
      <c r="F161" s="40" t="str">
        <f t="shared" si="12"/>
        <v>Rigid 28 - 32 t</v>
      </c>
      <c r="G161" s="40" t="s">
        <v>83</v>
      </c>
      <c r="H161" s="40" t="s">
        <v>32</v>
      </c>
      <c r="I161" s="39" t="str">
        <f t="shared" si="11"/>
        <v>HDV,Rigid 28 - 32 t,E III</v>
      </c>
      <c r="J161" s="45">
        <v>0</v>
      </c>
      <c r="K161" s="45">
        <v>0</v>
      </c>
      <c r="L161" s="45">
        <v>0</v>
      </c>
      <c r="M161" s="45">
        <v>0</v>
      </c>
      <c r="N161" s="45">
        <v>0</v>
      </c>
      <c r="O161" s="45">
        <v>0</v>
      </c>
      <c r="P161" s="45">
        <v>0</v>
      </c>
      <c r="Q161" s="45">
        <v>0</v>
      </c>
      <c r="R161" s="45">
        <v>0</v>
      </c>
      <c r="S161" s="45">
        <v>0</v>
      </c>
      <c r="T161" s="45">
        <v>0</v>
      </c>
      <c r="U161" s="45">
        <v>0</v>
      </c>
      <c r="V161" s="45">
        <v>0</v>
      </c>
      <c r="W161" s="45">
        <v>1</v>
      </c>
      <c r="X161" s="45">
        <v>2</v>
      </c>
      <c r="Y161" s="45">
        <v>3</v>
      </c>
      <c r="Z161" s="45">
        <v>3</v>
      </c>
      <c r="AA161" s="45">
        <v>3</v>
      </c>
      <c r="AB161" s="45">
        <v>3</v>
      </c>
      <c r="AC161" s="45">
        <v>3</v>
      </c>
      <c r="AD161" s="45">
        <v>3</v>
      </c>
      <c r="AE161" s="45">
        <v>3</v>
      </c>
      <c r="AF161" s="45">
        <v>3</v>
      </c>
      <c r="AG161" s="45">
        <v>3</v>
      </c>
      <c r="AH161" s="45">
        <v>3</v>
      </c>
      <c r="AI161" s="45">
        <v>3</v>
      </c>
      <c r="AJ161" s="45">
        <v>4</v>
      </c>
      <c r="AK161" s="45">
        <v>4</v>
      </c>
      <c r="AL161" s="45">
        <v>4</v>
      </c>
    </row>
    <row r="162" spans="2:38" x14ac:dyDescent="0.25">
      <c r="B162" s="40" t="s">
        <v>78</v>
      </c>
      <c r="C162" s="40" t="s">
        <v>37</v>
      </c>
      <c r="D162" s="40" t="s">
        <v>67</v>
      </c>
      <c r="E162" s="40" t="s">
        <v>92</v>
      </c>
      <c r="F162" s="40" t="str">
        <f t="shared" si="12"/>
        <v>Rigid 28 - 32 t</v>
      </c>
      <c r="G162" s="40" t="s">
        <v>84</v>
      </c>
      <c r="H162" s="40" t="s">
        <v>33</v>
      </c>
      <c r="I162" s="39" t="str">
        <f t="shared" si="11"/>
        <v>HDV,Rigid 28 - 32 t,E IV</v>
      </c>
      <c r="J162" s="45">
        <v>0</v>
      </c>
      <c r="K162" s="45">
        <v>0</v>
      </c>
      <c r="L162" s="45">
        <v>0</v>
      </c>
      <c r="M162" s="45">
        <v>0</v>
      </c>
      <c r="N162" s="45">
        <v>0</v>
      </c>
      <c r="O162" s="45">
        <v>0</v>
      </c>
      <c r="P162" s="45">
        <v>0</v>
      </c>
      <c r="Q162" s="45">
        <v>0</v>
      </c>
      <c r="R162" s="45">
        <v>0</v>
      </c>
      <c r="S162" s="45">
        <v>0</v>
      </c>
      <c r="T162" s="45">
        <v>0</v>
      </c>
      <c r="U162" s="45">
        <v>0</v>
      </c>
      <c r="V162" s="45">
        <v>0</v>
      </c>
      <c r="W162" s="45">
        <v>0</v>
      </c>
      <c r="X162" s="45">
        <v>0</v>
      </c>
      <c r="Y162" s="45">
        <v>0</v>
      </c>
      <c r="Z162" s="45">
        <v>1</v>
      </c>
      <c r="AA162" s="45">
        <v>2</v>
      </c>
      <c r="AB162" s="45">
        <v>3</v>
      </c>
      <c r="AC162" s="45">
        <v>3</v>
      </c>
      <c r="AD162" s="45">
        <v>3</v>
      </c>
      <c r="AE162" s="45">
        <v>4</v>
      </c>
      <c r="AF162" s="45">
        <v>3</v>
      </c>
      <c r="AG162" s="45">
        <v>4</v>
      </c>
      <c r="AH162" s="45">
        <v>4</v>
      </c>
      <c r="AI162" s="45">
        <v>4</v>
      </c>
      <c r="AJ162" s="45">
        <v>6</v>
      </c>
      <c r="AK162" s="45">
        <v>6</v>
      </c>
      <c r="AL162" s="45">
        <v>7</v>
      </c>
    </row>
    <row r="163" spans="2:38" x14ac:dyDescent="0.25">
      <c r="B163" s="40" t="s">
        <v>78</v>
      </c>
      <c r="C163" s="40" t="s">
        <v>37</v>
      </c>
      <c r="D163" s="40" t="s">
        <v>67</v>
      </c>
      <c r="E163" s="40" t="s">
        <v>92</v>
      </c>
      <c r="F163" s="40" t="str">
        <f t="shared" si="12"/>
        <v>Rigid 28 - 32 t</v>
      </c>
      <c r="G163" s="40" t="s">
        <v>85</v>
      </c>
      <c r="H163" s="40" t="s">
        <v>34</v>
      </c>
      <c r="I163" s="39" t="str">
        <f t="shared" si="11"/>
        <v>HDV,Rigid 28 - 32 t,E V</v>
      </c>
      <c r="J163" s="45">
        <v>0</v>
      </c>
      <c r="K163" s="45">
        <v>0</v>
      </c>
      <c r="L163" s="45">
        <v>0</v>
      </c>
      <c r="M163" s="45">
        <v>0</v>
      </c>
      <c r="N163" s="45">
        <v>0</v>
      </c>
      <c r="O163" s="45">
        <v>0</v>
      </c>
      <c r="P163" s="45">
        <v>0</v>
      </c>
      <c r="Q163" s="45">
        <v>0</v>
      </c>
      <c r="R163" s="45">
        <v>0</v>
      </c>
      <c r="S163" s="45">
        <v>0</v>
      </c>
      <c r="T163" s="45">
        <v>0</v>
      </c>
      <c r="U163" s="45">
        <v>0</v>
      </c>
      <c r="V163" s="45">
        <v>0</v>
      </c>
      <c r="W163" s="45">
        <v>0</v>
      </c>
      <c r="X163" s="45">
        <v>0</v>
      </c>
      <c r="Y163" s="45">
        <v>0</v>
      </c>
      <c r="Z163" s="45">
        <v>0</v>
      </c>
      <c r="AA163" s="45">
        <v>0</v>
      </c>
      <c r="AB163" s="45">
        <v>0</v>
      </c>
      <c r="AC163" s="45">
        <v>0</v>
      </c>
      <c r="AD163" s="45">
        <v>0</v>
      </c>
      <c r="AE163" s="45">
        <v>0</v>
      </c>
      <c r="AF163" s="45">
        <v>1</v>
      </c>
      <c r="AG163" s="45">
        <v>1</v>
      </c>
      <c r="AH163" s="45">
        <v>2</v>
      </c>
      <c r="AI163" s="45">
        <v>2</v>
      </c>
      <c r="AJ163" s="45">
        <v>3</v>
      </c>
      <c r="AK163" s="45">
        <v>3</v>
      </c>
      <c r="AL163" s="45">
        <v>4</v>
      </c>
    </row>
    <row r="164" spans="2:38" x14ac:dyDescent="0.25">
      <c r="B164" s="40" t="s">
        <v>78</v>
      </c>
      <c r="C164" s="40" t="s">
        <v>37</v>
      </c>
      <c r="D164" s="40" t="s">
        <v>67</v>
      </c>
      <c r="E164" s="40" t="s">
        <v>92</v>
      </c>
      <c r="F164" s="40" t="str">
        <f t="shared" si="12"/>
        <v>Rigid 28 - 32 t</v>
      </c>
      <c r="G164" s="40" t="s">
        <v>86</v>
      </c>
      <c r="H164" s="40" t="s">
        <v>35</v>
      </c>
      <c r="I164" s="39" t="str">
        <f t="shared" si="11"/>
        <v>HDV,Rigid 28 - 32 t,E VI</v>
      </c>
      <c r="J164" s="45">
        <v>0</v>
      </c>
      <c r="K164" s="45">
        <v>0</v>
      </c>
      <c r="L164" s="45">
        <v>0</v>
      </c>
      <c r="M164" s="45">
        <v>0</v>
      </c>
      <c r="N164" s="45">
        <v>0</v>
      </c>
      <c r="O164" s="45">
        <v>0</v>
      </c>
      <c r="P164" s="45">
        <v>0</v>
      </c>
      <c r="Q164" s="45">
        <v>0</v>
      </c>
      <c r="R164" s="45">
        <v>0</v>
      </c>
      <c r="S164" s="45">
        <v>0</v>
      </c>
      <c r="T164" s="45">
        <v>0</v>
      </c>
      <c r="U164" s="45">
        <v>0</v>
      </c>
      <c r="V164" s="45">
        <v>0</v>
      </c>
      <c r="W164" s="45">
        <v>0</v>
      </c>
      <c r="X164" s="45">
        <v>0</v>
      </c>
      <c r="Y164" s="45">
        <v>0</v>
      </c>
      <c r="Z164" s="45">
        <v>0</v>
      </c>
      <c r="AA164" s="45">
        <v>0</v>
      </c>
      <c r="AB164" s="45">
        <v>0</v>
      </c>
      <c r="AC164" s="45">
        <v>0</v>
      </c>
      <c r="AD164" s="45">
        <v>0</v>
      </c>
      <c r="AE164" s="45">
        <v>0</v>
      </c>
      <c r="AF164" s="45">
        <v>0</v>
      </c>
      <c r="AG164" s="45">
        <v>0</v>
      </c>
      <c r="AH164" s="45">
        <v>0</v>
      </c>
      <c r="AI164" s="45">
        <v>1</v>
      </c>
      <c r="AJ164" s="45">
        <v>2</v>
      </c>
      <c r="AK164" s="45">
        <v>4</v>
      </c>
      <c r="AL164" s="45">
        <v>7</v>
      </c>
    </row>
    <row r="165" spans="2:38" x14ac:dyDescent="0.25">
      <c r="B165" s="40" t="s">
        <v>78</v>
      </c>
      <c r="C165" s="40" t="s">
        <v>37</v>
      </c>
      <c r="D165" s="40" t="s">
        <v>67</v>
      </c>
      <c r="E165" s="40" t="s">
        <v>93</v>
      </c>
      <c r="F165" s="40" t="str">
        <f t="shared" si="12"/>
        <v>Rigid &gt;32 t</v>
      </c>
      <c r="G165" s="40" t="s">
        <v>21</v>
      </c>
      <c r="H165" s="40" t="s">
        <v>21</v>
      </c>
      <c r="I165" s="39" t="str">
        <f t="shared" si="11"/>
        <v>HDV,Rigid &gt;32 t,Conventional</v>
      </c>
      <c r="J165" s="45">
        <v>0</v>
      </c>
      <c r="K165" s="45">
        <v>0</v>
      </c>
      <c r="L165" s="45">
        <v>0</v>
      </c>
      <c r="M165" s="45">
        <v>0</v>
      </c>
      <c r="N165" s="45">
        <v>0</v>
      </c>
      <c r="O165" s="45">
        <v>0</v>
      </c>
      <c r="P165" s="45">
        <v>0</v>
      </c>
      <c r="Q165" s="45">
        <v>0</v>
      </c>
      <c r="R165" s="45">
        <v>0</v>
      </c>
      <c r="S165" s="45">
        <v>0</v>
      </c>
      <c r="T165" s="45">
        <v>0</v>
      </c>
      <c r="U165" s="45">
        <v>0</v>
      </c>
      <c r="V165" s="45">
        <v>1</v>
      </c>
      <c r="W165" s="45">
        <v>1</v>
      </c>
      <c r="X165" s="45">
        <v>1</v>
      </c>
      <c r="Y165" s="45">
        <v>1</v>
      </c>
      <c r="Z165" s="45">
        <v>1</v>
      </c>
      <c r="AA165" s="45">
        <v>0</v>
      </c>
      <c r="AB165" s="45">
        <v>0</v>
      </c>
      <c r="AC165" s="45">
        <v>0</v>
      </c>
      <c r="AD165" s="45">
        <v>0</v>
      </c>
      <c r="AE165" s="45">
        <v>0</v>
      </c>
      <c r="AF165" s="45">
        <v>0</v>
      </c>
      <c r="AG165" s="45">
        <v>0</v>
      </c>
      <c r="AH165" s="45">
        <v>0</v>
      </c>
      <c r="AI165" s="45">
        <v>0</v>
      </c>
      <c r="AJ165" s="45">
        <v>0</v>
      </c>
      <c r="AK165" s="45">
        <v>0</v>
      </c>
      <c r="AL165" s="45">
        <v>0</v>
      </c>
    </row>
    <row r="166" spans="2:38" x14ac:dyDescent="0.25">
      <c r="B166" s="40" t="s">
        <v>78</v>
      </c>
      <c r="C166" s="40" t="s">
        <v>37</v>
      </c>
      <c r="D166" s="40" t="s">
        <v>67</v>
      </c>
      <c r="E166" s="40" t="s">
        <v>93</v>
      </c>
      <c r="F166" s="40" t="str">
        <f t="shared" si="12"/>
        <v>Rigid &gt;32 t</v>
      </c>
      <c r="G166" s="40" t="s">
        <v>81</v>
      </c>
      <c r="H166" s="40" t="s">
        <v>30</v>
      </c>
      <c r="I166" s="39" t="str">
        <f t="shared" si="11"/>
        <v>HDV,Rigid &gt;32 t,E I</v>
      </c>
      <c r="J166" s="45">
        <v>0</v>
      </c>
      <c r="K166" s="45">
        <v>0</v>
      </c>
      <c r="L166" s="45">
        <v>0</v>
      </c>
      <c r="M166" s="45">
        <v>0</v>
      </c>
      <c r="N166" s="45">
        <v>0</v>
      </c>
      <c r="O166" s="45">
        <v>0</v>
      </c>
      <c r="P166" s="45">
        <v>0</v>
      </c>
      <c r="Q166" s="45">
        <v>0</v>
      </c>
      <c r="R166" s="45">
        <v>0</v>
      </c>
      <c r="S166" s="45">
        <v>0</v>
      </c>
      <c r="T166" s="45">
        <v>0</v>
      </c>
      <c r="U166" s="45">
        <v>0</v>
      </c>
      <c r="V166" s="45">
        <v>1</v>
      </c>
      <c r="W166" s="45">
        <v>1</v>
      </c>
      <c r="X166" s="45">
        <v>1</v>
      </c>
      <c r="Y166" s="45">
        <v>1</v>
      </c>
      <c r="Z166" s="45">
        <v>1</v>
      </c>
      <c r="AA166" s="45">
        <v>1</v>
      </c>
      <c r="AB166" s="45">
        <v>1</v>
      </c>
      <c r="AC166" s="45">
        <v>0</v>
      </c>
      <c r="AD166" s="45">
        <v>0</v>
      </c>
      <c r="AE166" s="45">
        <v>0</v>
      </c>
      <c r="AF166" s="45">
        <v>0</v>
      </c>
      <c r="AG166" s="45">
        <v>0</v>
      </c>
      <c r="AH166" s="45">
        <v>0</v>
      </c>
      <c r="AI166" s="45">
        <v>0</v>
      </c>
      <c r="AJ166" s="45">
        <v>0</v>
      </c>
      <c r="AK166" s="45">
        <v>0</v>
      </c>
      <c r="AL166" s="45">
        <v>0</v>
      </c>
    </row>
    <row r="167" spans="2:38" x14ac:dyDescent="0.25">
      <c r="B167" s="40" t="s">
        <v>78</v>
      </c>
      <c r="C167" s="40" t="s">
        <v>37</v>
      </c>
      <c r="D167" s="40" t="s">
        <v>67</v>
      </c>
      <c r="E167" s="40" t="s">
        <v>93</v>
      </c>
      <c r="F167" s="40" t="str">
        <f t="shared" si="12"/>
        <v>Rigid &gt;32 t</v>
      </c>
      <c r="G167" s="40" t="s">
        <v>82</v>
      </c>
      <c r="H167" s="40" t="s">
        <v>31</v>
      </c>
      <c r="I167" s="39" t="str">
        <f t="shared" si="11"/>
        <v>HDV,Rigid &gt;32 t,E II</v>
      </c>
      <c r="J167" s="45">
        <v>0</v>
      </c>
      <c r="K167" s="45">
        <v>0</v>
      </c>
      <c r="L167" s="45">
        <v>0</v>
      </c>
      <c r="M167" s="45">
        <v>0</v>
      </c>
      <c r="N167" s="45">
        <v>0</v>
      </c>
      <c r="O167" s="45">
        <v>0</v>
      </c>
      <c r="P167" s="45">
        <v>0</v>
      </c>
      <c r="Q167" s="45">
        <v>0</v>
      </c>
      <c r="R167" s="45">
        <v>0</v>
      </c>
      <c r="S167" s="45">
        <v>0</v>
      </c>
      <c r="T167" s="45">
        <v>0</v>
      </c>
      <c r="U167" s="45">
        <v>0</v>
      </c>
      <c r="V167" s="45">
        <v>2</v>
      </c>
      <c r="W167" s="45">
        <v>2</v>
      </c>
      <c r="X167" s="45">
        <v>2</v>
      </c>
      <c r="Y167" s="45">
        <v>2</v>
      </c>
      <c r="Z167" s="45">
        <v>3</v>
      </c>
      <c r="AA167" s="45">
        <v>2</v>
      </c>
      <c r="AB167" s="45">
        <v>2</v>
      </c>
      <c r="AC167" s="45">
        <v>2</v>
      </c>
      <c r="AD167" s="45">
        <v>2</v>
      </c>
      <c r="AE167" s="45">
        <v>2</v>
      </c>
      <c r="AF167" s="45">
        <v>1</v>
      </c>
      <c r="AG167" s="45">
        <v>1</v>
      </c>
      <c r="AH167" s="45">
        <v>1</v>
      </c>
      <c r="AI167" s="45">
        <v>1</v>
      </c>
      <c r="AJ167" s="45">
        <v>1</v>
      </c>
      <c r="AK167" s="45">
        <v>1</v>
      </c>
      <c r="AL167" s="45">
        <v>1</v>
      </c>
    </row>
    <row r="168" spans="2:38" x14ac:dyDescent="0.25">
      <c r="B168" s="40" t="s">
        <v>78</v>
      </c>
      <c r="C168" s="40" t="s">
        <v>37</v>
      </c>
      <c r="D168" s="40" t="s">
        <v>67</v>
      </c>
      <c r="E168" s="40" t="s">
        <v>93</v>
      </c>
      <c r="F168" s="40" t="str">
        <f t="shared" si="12"/>
        <v>Rigid &gt;32 t</v>
      </c>
      <c r="G168" s="40" t="s">
        <v>83</v>
      </c>
      <c r="H168" s="40" t="s">
        <v>32</v>
      </c>
      <c r="I168" s="39" t="str">
        <f t="shared" si="11"/>
        <v>HDV,Rigid &gt;32 t,E III</v>
      </c>
      <c r="J168" s="45">
        <v>0</v>
      </c>
      <c r="K168" s="45">
        <v>0</v>
      </c>
      <c r="L168" s="45">
        <v>0</v>
      </c>
      <c r="M168" s="45">
        <v>0</v>
      </c>
      <c r="N168" s="45">
        <v>0</v>
      </c>
      <c r="O168" s="45">
        <v>0</v>
      </c>
      <c r="P168" s="45">
        <v>0</v>
      </c>
      <c r="Q168" s="45">
        <v>0</v>
      </c>
      <c r="R168" s="45">
        <v>0</v>
      </c>
      <c r="S168" s="45">
        <v>0</v>
      </c>
      <c r="T168" s="45">
        <v>0</v>
      </c>
      <c r="U168" s="45">
        <v>0</v>
      </c>
      <c r="V168" s="45">
        <v>0</v>
      </c>
      <c r="W168" s="45">
        <v>1</v>
      </c>
      <c r="X168" s="45">
        <v>2</v>
      </c>
      <c r="Y168" s="45">
        <v>3</v>
      </c>
      <c r="Z168" s="45">
        <v>3</v>
      </c>
      <c r="AA168" s="45">
        <v>3</v>
      </c>
      <c r="AB168" s="45">
        <v>3</v>
      </c>
      <c r="AC168" s="45">
        <v>3</v>
      </c>
      <c r="AD168" s="45">
        <v>3</v>
      </c>
      <c r="AE168" s="45">
        <v>3</v>
      </c>
      <c r="AF168" s="45">
        <v>3</v>
      </c>
      <c r="AG168" s="45">
        <v>3</v>
      </c>
      <c r="AH168" s="45">
        <v>3</v>
      </c>
      <c r="AI168" s="45">
        <v>3</v>
      </c>
      <c r="AJ168" s="45">
        <v>4</v>
      </c>
      <c r="AK168" s="45">
        <v>4</v>
      </c>
      <c r="AL168" s="45">
        <v>4</v>
      </c>
    </row>
    <row r="169" spans="2:38" x14ac:dyDescent="0.25">
      <c r="B169" s="40" t="s">
        <v>78</v>
      </c>
      <c r="C169" s="40" t="s">
        <v>37</v>
      </c>
      <c r="D169" s="40" t="s">
        <v>67</v>
      </c>
      <c r="E169" s="40" t="s">
        <v>93</v>
      </c>
      <c r="F169" s="40" t="str">
        <f t="shared" si="12"/>
        <v>Rigid &gt;32 t</v>
      </c>
      <c r="G169" s="40" t="s">
        <v>84</v>
      </c>
      <c r="H169" s="40" t="s">
        <v>33</v>
      </c>
      <c r="I169" s="39" t="str">
        <f t="shared" si="11"/>
        <v>HDV,Rigid &gt;32 t,E IV</v>
      </c>
      <c r="J169" s="45">
        <v>0</v>
      </c>
      <c r="K169" s="45">
        <v>0</v>
      </c>
      <c r="L169" s="45">
        <v>0</v>
      </c>
      <c r="M169" s="45">
        <v>0</v>
      </c>
      <c r="N169" s="45">
        <v>0</v>
      </c>
      <c r="O169" s="45">
        <v>0</v>
      </c>
      <c r="P169" s="45">
        <v>0</v>
      </c>
      <c r="Q169" s="45">
        <v>0</v>
      </c>
      <c r="R169" s="45">
        <v>0</v>
      </c>
      <c r="S169" s="45">
        <v>0</v>
      </c>
      <c r="T169" s="45">
        <v>0</v>
      </c>
      <c r="U169" s="45">
        <v>0</v>
      </c>
      <c r="V169" s="45">
        <v>0</v>
      </c>
      <c r="W169" s="45">
        <v>0</v>
      </c>
      <c r="X169" s="45">
        <v>0</v>
      </c>
      <c r="Y169" s="45">
        <v>0</v>
      </c>
      <c r="Z169" s="45">
        <v>1</v>
      </c>
      <c r="AA169" s="45">
        <v>2</v>
      </c>
      <c r="AB169" s="45">
        <v>3</v>
      </c>
      <c r="AC169" s="45">
        <v>3</v>
      </c>
      <c r="AD169" s="45">
        <v>3</v>
      </c>
      <c r="AE169" s="45">
        <v>4</v>
      </c>
      <c r="AF169" s="45">
        <v>3</v>
      </c>
      <c r="AG169" s="45">
        <v>4</v>
      </c>
      <c r="AH169" s="45">
        <v>4</v>
      </c>
      <c r="AI169" s="45">
        <v>4</v>
      </c>
      <c r="AJ169" s="45">
        <v>6</v>
      </c>
      <c r="AK169" s="45">
        <v>6</v>
      </c>
      <c r="AL169" s="45">
        <v>7</v>
      </c>
    </row>
    <row r="170" spans="2:38" x14ac:dyDescent="0.25">
      <c r="B170" s="40" t="s">
        <v>78</v>
      </c>
      <c r="C170" s="40" t="s">
        <v>37</v>
      </c>
      <c r="D170" s="40" t="s">
        <v>67</v>
      </c>
      <c r="E170" s="40" t="s">
        <v>93</v>
      </c>
      <c r="F170" s="40" t="str">
        <f t="shared" si="12"/>
        <v>Rigid &gt;32 t</v>
      </c>
      <c r="G170" s="40" t="s">
        <v>85</v>
      </c>
      <c r="H170" s="40" t="s">
        <v>34</v>
      </c>
      <c r="I170" s="39" t="str">
        <f t="shared" si="11"/>
        <v>HDV,Rigid &gt;32 t,E V</v>
      </c>
      <c r="J170" s="45">
        <v>0</v>
      </c>
      <c r="K170" s="45">
        <v>0</v>
      </c>
      <c r="L170" s="45">
        <v>0</v>
      </c>
      <c r="M170" s="45">
        <v>0</v>
      </c>
      <c r="N170" s="45">
        <v>0</v>
      </c>
      <c r="O170" s="45">
        <v>0</v>
      </c>
      <c r="P170" s="45">
        <v>0</v>
      </c>
      <c r="Q170" s="45">
        <v>0</v>
      </c>
      <c r="R170" s="45">
        <v>0</v>
      </c>
      <c r="S170" s="45">
        <v>0</v>
      </c>
      <c r="T170" s="45">
        <v>0</v>
      </c>
      <c r="U170" s="45">
        <v>0</v>
      </c>
      <c r="V170" s="45">
        <v>0</v>
      </c>
      <c r="W170" s="45">
        <v>0</v>
      </c>
      <c r="X170" s="45">
        <v>0</v>
      </c>
      <c r="Y170" s="45">
        <v>0</v>
      </c>
      <c r="Z170" s="45">
        <v>0</v>
      </c>
      <c r="AA170" s="45">
        <v>0</v>
      </c>
      <c r="AB170" s="45">
        <v>0</v>
      </c>
      <c r="AC170" s="45">
        <v>0</v>
      </c>
      <c r="AD170" s="45">
        <v>0</v>
      </c>
      <c r="AE170" s="45">
        <v>0</v>
      </c>
      <c r="AF170" s="45">
        <v>1</v>
      </c>
      <c r="AG170" s="45">
        <v>1</v>
      </c>
      <c r="AH170" s="45">
        <v>2</v>
      </c>
      <c r="AI170" s="45">
        <v>2</v>
      </c>
      <c r="AJ170" s="45">
        <v>3</v>
      </c>
      <c r="AK170" s="45">
        <v>3</v>
      </c>
      <c r="AL170" s="45">
        <v>4</v>
      </c>
    </row>
    <row r="171" spans="2:38" x14ac:dyDescent="0.25">
      <c r="B171" s="40" t="s">
        <v>78</v>
      </c>
      <c r="C171" s="40" t="s">
        <v>37</v>
      </c>
      <c r="D171" s="40" t="s">
        <v>67</v>
      </c>
      <c r="E171" s="40" t="s">
        <v>93</v>
      </c>
      <c r="F171" s="40" t="str">
        <f t="shared" si="12"/>
        <v>Rigid &gt;32 t</v>
      </c>
      <c r="G171" s="40" t="s">
        <v>86</v>
      </c>
      <c r="H171" s="40" t="s">
        <v>35</v>
      </c>
      <c r="I171" s="39" t="str">
        <f t="shared" si="11"/>
        <v>HDV,Rigid &gt;32 t,E VI</v>
      </c>
      <c r="J171" s="45">
        <v>0</v>
      </c>
      <c r="K171" s="45">
        <v>0</v>
      </c>
      <c r="L171" s="45">
        <v>0</v>
      </c>
      <c r="M171" s="45">
        <v>0</v>
      </c>
      <c r="N171" s="45">
        <v>0</v>
      </c>
      <c r="O171" s="45">
        <v>0</v>
      </c>
      <c r="P171" s="45">
        <v>0</v>
      </c>
      <c r="Q171" s="45">
        <v>0</v>
      </c>
      <c r="R171" s="45">
        <v>0</v>
      </c>
      <c r="S171" s="45">
        <v>0</v>
      </c>
      <c r="T171" s="45">
        <v>0</v>
      </c>
      <c r="U171" s="45">
        <v>0</v>
      </c>
      <c r="V171" s="45">
        <v>0</v>
      </c>
      <c r="W171" s="45">
        <v>0</v>
      </c>
      <c r="X171" s="45">
        <v>0</v>
      </c>
      <c r="Y171" s="45">
        <v>0</v>
      </c>
      <c r="Z171" s="45">
        <v>0</v>
      </c>
      <c r="AA171" s="45">
        <v>0</v>
      </c>
      <c r="AB171" s="45">
        <v>0</v>
      </c>
      <c r="AC171" s="45">
        <v>0</v>
      </c>
      <c r="AD171" s="45">
        <v>0</v>
      </c>
      <c r="AE171" s="45">
        <v>0</v>
      </c>
      <c r="AF171" s="45">
        <v>0</v>
      </c>
      <c r="AG171" s="45">
        <v>0</v>
      </c>
      <c r="AH171" s="45">
        <v>0</v>
      </c>
      <c r="AI171" s="45">
        <v>1</v>
      </c>
      <c r="AJ171" s="45">
        <v>2</v>
      </c>
      <c r="AK171" s="45">
        <v>4</v>
      </c>
      <c r="AL171" s="45">
        <v>7</v>
      </c>
    </row>
    <row r="172" spans="2:38" x14ac:dyDescent="0.25">
      <c r="B172" s="40" t="s">
        <v>78</v>
      </c>
      <c r="C172" s="40" t="s">
        <v>37</v>
      </c>
      <c r="D172" s="40" t="s">
        <v>67</v>
      </c>
      <c r="E172" s="40" t="s">
        <v>94</v>
      </c>
      <c r="F172" s="40" t="str">
        <f t="shared" si="12"/>
        <v>Articulated 40 - 50 t</v>
      </c>
      <c r="G172" s="40" t="s">
        <v>21</v>
      </c>
      <c r="H172" s="40" t="s">
        <v>21</v>
      </c>
      <c r="I172" s="39" t="str">
        <f t="shared" si="11"/>
        <v>HDV,Articulated 40 - 50 t,Conventional</v>
      </c>
      <c r="J172" s="45">
        <v>0</v>
      </c>
      <c r="K172" s="45">
        <v>0</v>
      </c>
      <c r="L172" s="45">
        <v>0</v>
      </c>
      <c r="M172" s="45">
        <v>0</v>
      </c>
      <c r="N172" s="45">
        <v>0</v>
      </c>
      <c r="O172" s="45">
        <v>0</v>
      </c>
      <c r="P172" s="45">
        <v>0</v>
      </c>
      <c r="Q172" s="45">
        <v>0</v>
      </c>
      <c r="R172" s="45">
        <v>0</v>
      </c>
      <c r="S172" s="45">
        <v>0</v>
      </c>
      <c r="T172" s="45">
        <v>0</v>
      </c>
      <c r="U172" s="45">
        <v>0</v>
      </c>
      <c r="V172" s="45">
        <v>1</v>
      </c>
      <c r="W172" s="45">
        <v>1</v>
      </c>
      <c r="X172" s="45">
        <v>1</v>
      </c>
      <c r="Y172" s="45">
        <v>1</v>
      </c>
      <c r="Z172" s="45">
        <v>1</v>
      </c>
      <c r="AA172" s="45">
        <v>0</v>
      </c>
      <c r="AB172" s="45">
        <v>0</v>
      </c>
      <c r="AC172" s="45">
        <v>0</v>
      </c>
      <c r="AD172" s="45">
        <v>0</v>
      </c>
      <c r="AE172" s="45">
        <v>0</v>
      </c>
      <c r="AF172" s="45">
        <v>0</v>
      </c>
      <c r="AG172" s="45">
        <v>0</v>
      </c>
      <c r="AH172" s="45">
        <v>0</v>
      </c>
      <c r="AI172" s="45">
        <v>0</v>
      </c>
      <c r="AJ172" s="45">
        <v>0</v>
      </c>
      <c r="AK172" s="45">
        <v>0</v>
      </c>
      <c r="AL172" s="45">
        <v>0</v>
      </c>
    </row>
    <row r="173" spans="2:38" x14ac:dyDescent="0.25">
      <c r="B173" s="40" t="s">
        <v>78</v>
      </c>
      <c r="C173" s="40" t="s">
        <v>37</v>
      </c>
      <c r="D173" s="40" t="s">
        <v>67</v>
      </c>
      <c r="E173" s="40" t="s">
        <v>94</v>
      </c>
      <c r="F173" s="40" t="str">
        <f t="shared" si="12"/>
        <v>Articulated 40 - 50 t</v>
      </c>
      <c r="G173" s="40" t="s">
        <v>81</v>
      </c>
      <c r="H173" s="40" t="s">
        <v>30</v>
      </c>
      <c r="I173" s="39" t="str">
        <f t="shared" si="11"/>
        <v>HDV,Articulated 40 - 50 t,E I</v>
      </c>
      <c r="J173" s="45">
        <v>0</v>
      </c>
      <c r="K173" s="45">
        <v>0</v>
      </c>
      <c r="L173" s="45">
        <v>0</v>
      </c>
      <c r="M173" s="45">
        <v>0</v>
      </c>
      <c r="N173" s="45">
        <v>0</v>
      </c>
      <c r="O173" s="45">
        <v>0</v>
      </c>
      <c r="P173" s="45">
        <v>0</v>
      </c>
      <c r="Q173" s="45">
        <v>0</v>
      </c>
      <c r="R173" s="45">
        <v>0</v>
      </c>
      <c r="S173" s="45">
        <v>0</v>
      </c>
      <c r="T173" s="45">
        <v>0</v>
      </c>
      <c r="U173" s="45">
        <v>0</v>
      </c>
      <c r="V173" s="45">
        <v>1</v>
      </c>
      <c r="W173" s="45">
        <v>1</v>
      </c>
      <c r="X173" s="45">
        <v>1</v>
      </c>
      <c r="Y173" s="45">
        <v>1</v>
      </c>
      <c r="Z173" s="45">
        <v>1</v>
      </c>
      <c r="AA173" s="45">
        <v>1</v>
      </c>
      <c r="AB173" s="45">
        <v>1</v>
      </c>
      <c r="AC173" s="45">
        <v>0</v>
      </c>
      <c r="AD173" s="45">
        <v>0</v>
      </c>
      <c r="AE173" s="45">
        <v>0</v>
      </c>
      <c r="AF173" s="45">
        <v>0</v>
      </c>
      <c r="AG173" s="45">
        <v>0</v>
      </c>
      <c r="AH173" s="45">
        <v>0</v>
      </c>
      <c r="AI173" s="45">
        <v>0</v>
      </c>
      <c r="AJ173" s="45">
        <v>0</v>
      </c>
      <c r="AK173" s="45">
        <v>0</v>
      </c>
      <c r="AL173" s="45">
        <v>0</v>
      </c>
    </row>
    <row r="174" spans="2:38" x14ac:dyDescent="0.25">
      <c r="B174" s="40" t="s">
        <v>78</v>
      </c>
      <c r="C174" s="40" t="s">
        <v>37</v>
      </c>
      <c r="D174" s="40" t="s">
        <v>67</v>
      </c>
      <c r="E174" s="40" t="s">
        <v>94</v>
      </c>
      <c r="F174" s="40" t="str">
        <f t="shared" si="12"/>
        <v>Articulated 40 - 50 t</v>
      </c>
      <c r="G174" s="40" t="s">
        <v>82</v>
      </c>
      <c r="H174" s="40" t="s">
        <v>31</v>
      </c>
      <c r="I174" s="39" t="str">
        <f t="shared" si="11"/>
        <v>HDV,Articulated 40 - 50 t,E II</v>
      </c>
      <c r="J174" s="45">
        <v>0</v>
      </c>
      <c r="K174" s="45">
        <v>0</v>
      </c>
      <c r="L174" s="45">
        <v>0</v>
      </c>
      <c r="M174" s="45">
        <v>0</v>
      </c>
      <c r="N174" s="45">
        <v>0</v>
      </c>
      <c r="O174" s="45">
        <v>0</v>
      </c>
      <c r="P174" s="45">
        <v>0</v>
      </c>
      <c r="Q174" s="45">
        <v>0</v>
      </c>
      <c r="R174" s="45">
        <v>0</v>
      </c>
      <c r="S174" s="45">
        <v>0</v>
      </c>
      <c r="T174" s="45">
        <v>0</v>
      </c>
      <c r="U174" s="45">
        <v>0</v>
      </c>
      <c r="V174" s="45">
        <v>2</v>
      </c>
      <c r="W174" s="45">
        <v>2</v>
      </c>
      <c r="X174" s="45">
        <v>2</v>
      </c>
      <c r="Y174" s="45">
        <v>2</v>
      </c>
      <c r="Z174" s="45">
        <v>3</v>
      </c>
      <c r="AA174" s="45">
        <v>2</v>
      </c>
      <c r="AB174" s="45">
        <v>2</v>
      </c>
      <c r="AC174" s="45">
        <v>2</v>
      </c>
      <c r="AD174" s="45">
        <v>2</v>
      </c>
      <c r="AE174" s="45">
        <v>2</v>
      </c>
      <c r="AF174" s="45">
        <v>1</v>
      </c>
      <c r="AG174" s="45">
        <v>1</v>
      </c>
      <c r="AH174" s="45">
        <v>1</v>
      </c>
      <c r="AI174" s="45">
        <v>1</v>
      </c>
      <c r="AJ174" s="45">
        <v>1</v>
      </c>
      <c r="AK174" s="45">
        <v>1</v>
      </c>
      <c r="AL174" s="45">
        <v>1</v>
      </c>
    </row>
    <row r="175" spans="2:38" x14ac:dyDescent="0.25">
      <c r="B175" s="40" t="s">
        <v>78</v>
      </c>
      <c r="C175" s="40" t="s">
        <v>37</v>
      </c>
      <c r="D175" s="40" t="s">
        <v>67</v>
      </c>
      <c r="E175" s="40" t="s">
        <v>94</v>
      </c>
      <c r="F175" s="40" t="str">
        <f t="shared" si="12"/>
        <v>Articulated 40 - 50 t</v>
      </c>
      <c r="G175" s="40" t="s">
        <v>83</v>
      </c>
      <c r="H175" s="40" t="s">
        <v>32</v>
      </c>
      <c r="I175" s="39" t="str">
        <f t="shared" si="11"/>
        <v>HDV,Articulated 40 - 50 t,E III</v>
      </c>
      <c r="J175" s="45">
        <v>0</v>
      </c>
      <c r="K175" s="45">
        <v>0</v>
      </c>
      <c r="L175" s="45">
        <v>0</v>
      </c>
      <c r="M175" s="45">
        <v>0</v>
      </c>
      <c r="N175" s="45">
        <v>0</v>
      </c>
      <c r="O175" s="45">
        <v>0</v>
      </c>
      <c r="P175" s="45">
        <v>0</v>
      </c>
      <c r="Q175" s="45">
        <v>0</v>
      </c>
      <c r="R175" s="45">
        <v>0</v>
      </c>
      <c r="S175" s="45">
        <v>0</v>
      </c>
      <c r="T175" s="45">
        <v>0</v>
      </c>
      <c r="U175" s="45">
        <v>0</v>
      </c>
      <c r="V175" s="45">
        <v>0</v>
      </c>
      <c r="W175" s="45">
        <v>1</v>
      </c>
      <c r="X175" s="45">
        <v>2</v>
      </c>
      <c r="Y175" s="45">
        <v>3</v>
      </c>
      <c r="Z175" s="45">
        <v>3</v>
      </c>
      <c r="AA175" s="45">
        <v>3</v>
      </c>
      <c r="AB175" s="45">
        <v>3</v>
      </c>
      <c r="AC175" s="45">
        <v>3</v>
      </c>
      <c r="AD175" s="45">
        <v>3</v>
      </c>
      <c r="AE175" s="45">
        <v>3</v>
      </c>
      <c r="AF175" s="45">
        <v>3</v>
      </c>
      <c r="AG175" s="45">
        <v>3</v>
      </c>
      <c r="AH175" s="45">
        <v>3</v>
      </c>
      <c r="AI175" s="45">
        <v>3</v>
      </c>
      <c r="AJ175" s="45">
        <v>4</v>
      </c>
      <c r="AK175" s="45">
        <v>4</v>
      </c>
      <c r="AL175" s="45">
        <v>4</v>
      </c>
    </row>
    <row r="176" spans="2:38" x14ac:dyDescent="0.25">
      <c r="B176" s="40" t="s">
        <v>78</v>
      </c>
      <c r="C176" s="40" t="s">
        <v>37</v>
      </c>
      <c r="D176" s="40" t="s">
        <v>67</v>
      </c>
      <c r="E176" s="40" t="s">
        <v>94</v>
      </c>
      <c r="F176" s="40" t="str">
        <f t="shared" si="12"/>
        <v>Articulated 40 - 50 t</v>
      </c>
      <c r="G176" s="40" t="s">
        <v>84</v>
      </c>
      <c r="H176" s="40" t="s">
        <v>33</v>
      </c>
      <c r="I176" s="39" t="str">
        <f t="shared" si="11"/>
        <v>HDV,Articulated 40 - 50 t,E IV</v>
      </c>
      <c r="J176" s="45">
        <v>0</v>
      </c>
      <c r="K176" s="45">
        <v>0</v>
      </c>
      <c r="L176" s="45">
        <v>0</v>
      </c>
      <c r="M176" s="45">
        <v>0</v>
      </c>
      <c r="N176" s="45">
        <v>0</v>
      </c>
      <c r="O176" s="45">
        <v>0</v>
      </c>
      <c r="P176" s="45">
        <v>0</v>
      </c>
      <c r="Q176" s="45">
        <v>0</v>
      </c>
      <c r="R176" s="45">
        <v>0</v>
      </c>
      <c r="S176" s="45">
        <v>0</v>
      </c>
      <c r="T176" s="45">
        <v>0</v>
      </c>
      <c r="U176" s="45">
        <v>0</v>
      </c>
      <c r="V176" s="45">
        <v>0</v>
      </c>
      <c r="W176" s="45">
        <v>0</v>
      </c>
      <c r="X176" s="45">
        <v>0</v>
      </c>
      <c r="Y176" s="45">
        <v>0</v>
      </c>
      <c r="Z176" s="45">
        <v>1</v>
      </c>
      <c r="AA176" s="45">
        <v>2</v>
      </c>
      <c r="AB176" s="45">
        <v>3</v>
      </c>
      <c r="AC176" s="45">
        <v>3</v>
      </c>
      <c r="AD176" s="45">
        <v>3</v>
      </c>
      <c r="AE176" s="45">
        <v>4</v>
      </c>
      <c r="AF176" s="45">
        <v>3</v>
      </c>
      <c r="AG176" s="45">
        <v>4</v>
      </c>
      <c r="AH176" s="45">
        <v>4</v>
      </c>
      <c r="AI176" s="45">
        <v>4</v>
      </c>
      <c r="AJ176" s="45">
        <v>6</v>
      </c>
      <c r="AK176" s="45">
        <v>6</v>
      </c>
      <c r="AL176" s="45">
        <v>7</v>
      </c>
    </row>
    <row r="177" spans="2:38" x14ac:dyDescent="0.25">
      <c r="B177" s="40" t="s">
        <v>78</v>
      </c>
      <c r="C177" s="40" t="s">
        <v>37</v>
      </c>
      <c r="D177" s="40" t="s">
        <v>67</v>
      </c>
      <c r="E177" s="40" t="s">
        <v>94</v>
      </c>
      <c r="F177" s="40" t="str">
        <f t="shared" si="12"/>
        <v>Articulated 40 - 50 t</v>
      </c>
      <c r="G177" s="40" t="s">
        <v>85</v>
      </c>
      <c r="H177" s="40" t="s">
        <v>34</v>
      </c>
      <c r="I177" s="39" t="str">
        <f t="shared" si="11"/>
        <v>HDV,Articulated 40 - 50 t,E V</v>
      </c>
      <c r="J177" s="45">
        <v>0</v>
      </c>
      <c r="K177" s="45">
        <v>0</v>
      </c>
      <c r="L177" s="45">
        <v>0</v>
      </c>
      <c r="M177" s="45">
        <v>0</v>
      </c>
      <c r="N177" s="45">
        <v>0</v>
      </c>
      <c r="O177" s="45">
        <v>0</v>
      </c>
      <c r="P177" s="45">
        <v>0</v>
      </c>
      <c r="Q177" s="45">
        <v>0</v>
      </c>
      <c r="R177" s="45">
        <v>0</v>
      </c>
      <c r="S177" s="45">
        <v>0</v>
      </c>
      <c r="T177" s="45">
        <v>0</v>
      </c>
      <c r="U177" s="45">
        <v>0</v>
      </c>
      <c r="V177" s="45">
        <v>0</v>
      </c>
      <c r="W177" s="45">
        <v>0</v>
      </c>
      <c r="X177" s="45">
        <v>0</v>
      </c>
      <c r="Y177" s="45">
        <v>0</v>
      </c>
      <c r="Z177" s="45">
        <v>0</v>
      </c>
      <c r="AA177" s="45">
        <v>0</v>
      </c>
      <c r="AB177" s="45">
        <v>0</v>
      </c>
      <c r="AC177" s="45">
        <v>0</v>
      </c>
      <c r="AD177" s="45">
        <v>0</v>
      </c>
      <c r="AE177" s="45">
        <v>0</v>
      </c>
      <c r="AF177" s="45">
        <v>1</v>
      </c>
      <c r="AG177" s="45">
        <v>1</v>
      </c>
      <c r="AH177" s="45">
        <v>2</v>
      </c>
      <c r="AI177" s="45">
        <v>2</v>
      </c>
      <c r="AJ177" s="45">
        <v>3</v>
      </c>
      <c r="AK177" s="45">
        <v>3</v>
      </c>
      <c r="AL177" s="45">
        <v>4</v>
      </c>
    </row>
    <row r="178" spans="2:38" x14ac:dyDescent="0.25">
      <c r="B178" s="40" t="s">
        <v>78</v>
      </c>
      <c r="C178" s="40" t="s">
        <v>37</v>
      </c>
      <c r="D178" s="40" t="s">
        <v>67</v>
      </c>
      <c r="E178" s="40" t="s">
        <v>94</v>
      </c>
      <c r="F178" s="40" t="str">
        <f t="shared" si="12"/>
        <v>Articulated 40 - 50 t</v>
      </c>
      <c r="G178" s="40" t="s">
        <v>86</v>
      </c>
      <c r="H178" s="40" t="s">
        <v>35</v>
      </c>
      <c r="I178" s="39" t="str">
        <f t="shared" ref="I178:I185" si="13">C178&amp;","&amp;F178&amp;","&amp;H178</f>
        <v>HDV,Articulated 40 - 50 t,E VI</v>
      </c>
      <c r="J178" s="45">
        <v>0</v>
      </c>
      <c r="K178" s="45">
        <v>0</v>
      </c>
      <c r="L178" s="45">
        <v>0</v>
      </c>
      <c r="M178" s="45">
        <v>0</v>
      </c>
      <c r="N178" s="45">
        <v>0</v>
      </c>
      <c r="O178" s="45">
        <v>0</v>
      </c>
      <c r="P178" s="45">
        <v>0</v>
      </c>
      <c r="Q178" s="45">
        <v>0</v>
      </c>
      <c r="R178" s="45">
        <v>0</v>
      </c>
      <c r="S178" s="45">
        <v>0</v>
      </c>
      <c r="T178" s="45">
        <v>0</v>
      </c>
      <c r="U178" s="45">
        <v>0</v>
      </c>
      <c r="V178" s="45">
        <v>0</v>
      </c>
      <c r="W178" s="45">
        <v>0</v>
      </c>
      <c r="X178" s="45">
        <v>0</v>
      </c>
      <c r="Y178" s="45">
        <v>0</v>
      </c>
      <c r="Z178" s="45">
        <v>0</v>
      </c>
      <c r="AA178" s="45">
        <v>0</v>
      </c>
      <c r="AB178" s="45">
        <v>0</v>
      </c>
      <c r="AC178" s="45">
        <v>0</v>
      </c>
      <c r="AD178" s="45">
        <v>0</v>
      </c>
      <c r="AE178" s="45">
        <v>0</v>
      </c>
      <c r="AF178" s="45">
        <v>0</v>
      </c>
      <c r="AG178" s="45">
        <v>0</v>
      </c>
      <c r="AH178" s="45">
        <v>0</v>
      </c>
      <c r="AI178" s="45">
        <v>1</v>
      </c>
      <c r="AJ178" s="45">
        <v>2</v>
      </c>
      <c r="AK178" s="45">
        <v>4</v>
      </c>
      <c r="AL178" s="45">
        <v>7</v>
      </c>
    </row>
    <row r="179" spans="2:38" x14ac:dyDescent="0.25">
      <c r="B179" s="40" t="s">
        <v>78</v>
      </c>
      <c r="C179" s="40" t="s">
        <v>37</v>
      </c>
      <c r="D179" s="40" t="s">
        <v>67</v>
      </c>
      <c r="E179" s="40" t="s">
        <v>95</v>
      </c>
      <c r="F179" s="40" t="str">
        <f t="shared" si="12"/>
        <v>Articulated 50 - 60 t</v>
      </c>
      <c r="G179" s="40" t="s">
        <v>21</v>
      </c>
      <c r="H179" s="40" t="s">
        <v>21</v>
      </c>
      <c r="I179" s="39" t="str">
        <f t="shared" si="13"/>
        <v>HDV,Articulated 50 - 60 t,Conventional</v>
      </c>
      <c r="J179" s="45">
        <v>0</v>
      </c>
      <c r="K179" s="45">
        <v>0</v>
      </c>
      <c r="L179" s="45">
        <v>0</v>
      </c>
      <c r="M179" s="45">
        <v>0</v>
      </c>
      <c r="N179" s="45">
        <v>0</v>
      </c>
      <c r="O179" s="45">
        <v>0</v>
      </c>
      <c r="P179" s="45">
        <v>0</v>
      </c>
      <c r="Q179" s="45">
        <v>0</v>
      </c>
      <c r="R179" s="45">
        <v>0</v>
      </c>
      <c r="S179" s="45">
        <v>0</v>
      </c>
      <c r="T179" s="45">
        <v>0</v>
      </c>
      <c r="U179" s="45">
        <v>0</v>
      </c>
      <c r="V179" s="45">
        <v>0</v>
      </c>
      <c r="W179" s="45">
        <v>0</v>
      </c>
      <c r="X179" s="45">
        <v>0</v>
      </c>
      <c r="Y179" s="45">
        <v>1</v>
      </c>
      <c r="Z179" s="45">
        <v>1</v>
      </c>
      <c r="AA179" s="45">
        <v>0</v>
      </c>
      <c r="AB179" s="45">
        <v>0</v>
      </c>
      <c r="AC179" s="45">
        <v>0</v>
      </c>
      <c r="AD179" s="45">
        <v>0</v>
      </c>
      <c r="AE179" s="45">
        <v>0</v>
      </c>
      <c r="AF179" s="45">
        <v>0</v>
      </c>
      <c r="AG179" s="45">
        <v>0</v>
      </c>
      <c r="AH179" s="45">
        <v>0</v>
      </c>
      <c r="AI179" s="45">
        <v>0</v>
      </c>
      <c r="AJ179" s="45">
        <v>0</v>
      </c>
      <c r="AK179" s="45">
        <v>0</v>
      </c>
      <c r="AL179" s="45">
        <v>0</v>
      </c>
    </row>
    <row r="180" spans="2:38" x14ac:dyDescent="0.25">
      <c r="B180" s="40" t="s">
        <v>78</v>
      </c>
      <c r="C180" s="40" t="s">
        <v>37</v>
      </c>
      <c r="D180" s="40" t="s">
        <v>67</v>
      </c>
      <c r="E180" s="40" t="s">
        <v>95</v>
      </c>
      <c r="F180" s="40" t="str">
        <f t="shared" si="12"/>
        <v>Articulated 50 - 60 t</v>
      </c>
      <c r="G180" s="40" t="s">
        <v>81</v>
      </c>
      <c r="H180" s="40" t="s">
        <v>30</v>
      </c>
      <c r="I180" s="39" t="str">
        <f t="shared" si="13"/>
        <v>HDV,Articulated 50 - 60 t,E I</v>
      </c>
      <c r="J180" s="45">
        <v>0</v>
      </c>
      <c r="K180" s="45">
        <v>0</v>
      </c>
      <c r="L180" s="45">
        <v>0</v>
      </c>
      <c r="M180" s="45">
        <v>0</v>
      </c>
      <c r="N180" s="45">
        <v>0</v>
      </c>
      <c r="O180" s="45">
        <v>0</v>
      </c>
      <c r="P180" s="45">
        <v>0</v>
      </c>
      <c r="Q180" s="45">
        <v>0</v>
      </c>
      <c r="R180" s="45">
        <v>0</v>
      </c>
      <c r="S180" s="45">
        <v>0</v>
      </c>
      <c r="T180" s="45">
        <v>0</v>
      </c>
      <c r="U180" s="45">
        <v>0</v>
      </c>
      <c r="V180" s="45">
        <v>0</v>
      </c>
      <c r="W180" s="45">
        <v>0</v>
      </c>
      <c r="X180" s="45">
        <v>0</v>
      </c>
      <c r="Y180" s="45">
        <v>1</v>
      </c>
      <c r="Z180" s="45">
        <v>1</v>
      </c>
      <c r="AA180" s="45">
        <v>1</v>
      </c>
      <c r="AB180" s="45">
        <v>1</v>
      </c>
      <c r="AC180" s="45">
        <v>0</v>
      </c>
      <c r="AD180" s="45">
        <v>0</v>
      </c>
      <c r="AE180" s="45">
        <v>0</v>
      </c>
      <c r="AF180" s="45">
        <v>0</v>
      </c>
      <c r="AG180" s="45">
        <v>0</v>
      </c>
      <c r="AH180" s="45">
        <v>0</v>
      </c>
      <c r="AI180" s="45">
        <v>0</v>
      </c>
      <c r="AJ180" s="45">
        <v>0</v>
      </c>
      <c r="AK180" s="45">
        <v>0</v>
      </c>
      <c r="AL180" s="45">
        <v>0</v>
      </c>
    </row>
    <row r="181" spans="2:38" x14ac:dyDescent="0.25">
      <c r="B181" s="40" t="s">
        <v>78</v>
      </c>
      <c r="C181" s="40" t="s">
        <v>37</v>
      </c>
      <c r="D181" s="40" t="s">
        <v>67</v>
      </c>
      <c r="E181" s="40" t="s">
        <v>95</v>
      </c>
      <c r="F181" s="40" t="str">
        <f t="shared" si="12"/>
        <v>Articulated 50 - 60 t</v>
      </c>
      <c r="G181" s="40" t="s">
        <v>82</v>
      </c>
      <c r="H181" s="40" t="s">
        <v>31</v>
      </c>
      <c r="I181" s="39" t="str">
        <f t="shared" si="13"/>
        <v>HDV,Articulated 50 - 60 t,E II</v>
      </c>
      <c r="J181" s="45">
        <v>0</v>
      </c>
      <c r="K181" s="45">
        <v>0</v>
      </c>
      <c r="L181" s="45">
        <v>0</v>
      </c>
      <c r="M181" s="45">
        <v>0</v>
      </c>
      <c r="N181" s="45">
        <v>0</v>
      </c>
      <c r="O181" s="45">
        <v>0</v>
      </c>
      <c r="P181" s="45">
        <v>0</v>
      </c>
      <c r="Q181" s="45">
        <v>0</v>
      </c>
      <c r="R181" s="45">
        <v>0</v>
      </c>
      <c r="S181" s="45">
        <v>0</v>
      </c>
      <c r="T181" s="45">
        <v>0</v>
      </c>
      <c r="U181" s="45">
        <v>0</v>
      </c>
      <c r="V181" s="45">
        <v>0</v>
      </c>
      <c r="W181" s="45">
        <v>0</v>
      </c>
      <c r="X181" s="45">
        <v>0</v>
      </c>
      <c r="Y181" s="45">
        <v>2</v>
      </c>
      <c r="Z181" s="45">
        <v>3</v>
      </c>
      <c r="AA181" s="45">
        <v>2</v>
      </c>
      <c r="AB181" s="45">
        <v>2</v>
      </c>
      <c r="AC181" s="45">
        <v>2</v>
      </c>
      <c r="AD181" s="45">
        <v>2</v>
      </c>
      <c r="AE181" s="45">
        <v>2</v>
      </c>
      <c r="AF181" s="45">
        <v>1</v>
      </c>
      <c r="AG181" s="45">
        <v>1</v>
      </c>
      <c r="AH181" s="45">
        <v>1</v>
      </c>
      <c r="AI181" s="45">
        <v>1</v>
      </c>
      <c r="AJ181" s="45">
        <v>1</v>
      </c>
      <c r="AK181" s="45">
        <v>1</v>
      </c>
      <c r="AL181" s="45">
        <v>1</v>
      </c>
    </row>
    <row r="182" spans="2:38" x14ac:dyDescent="0.25">
      <c r="B182" s="40" t="s">
        <v>78</v>
      </c>
      <c r="C182" s="40" t="s">
        <v>37</v>
      </c>
      <c r="D182" s="40" t="s">
        <v>67</v>
      </c>
      <c r="E182" s="40" t="s">
        <v>95</v>
      </c>
      <c r="F182" s="40" t="str">
        <f t="shared" si="12"/>
        <v>Articulated 50 - 60 t</v>
      </c>
      <c r="G182" s="40" t="s">
        <v>83</v>
      </c>
      <c r="H182" s="40" t="s">
        <v>32</v>
      </c>
      <c r="I182" s="39" t="str">
        <f t="shared" si="13"/>
        <v>HDV,Articulated 50 - 60 t,E III</v>
      </c>
      <c r="J182" s="45">
        <v>0</v>
      </c>
      <c r="K182" s="45">
        <v>0</v>
      </c>
      <c r="L182" s="45">
        <v>0</v>
      </c>
      <c r="M182" s="45">
        <v>0</v>
      </c>
      <c r="N182" s="45">
        <v>0</v>
      </c>
      <c r="O182" s="45">
        <v>0</v>
      </c>
      <c r="P182" s="45">
        <v>0</v>
      </c>
      <c r="Q182" s="45">
        <v>0</v>
      </c>
      <c r="R182" s="45">
        <v>0</v>
      </c>
      <c r="S182" s="45">
        <v>0</v>
      </c>
      <c r="T182" s="45">
        <v>0</v>
      </c>
      <c r="U182" s="45">
        <v>0</v>
      </c>
      <c r="V182" s="45">
        <v>0</v>
      </c>
      <c r="W182" s="45">
        <v>0</v>
      </c>
      <c r="X182" s="45">
        <v>0</v>
      </c>
      <c r="Y182" s="45">
        <v>3</v>
      </c>
      <c r="Z182" s="45">
        <v>3</v>
      </c>
      <c r="AA182" s="45">
        <v>3</v>
      </c>
      <c r="AB182" s="45">
        <v>3</v>
      </c>
      <c r="AC182" s="45">
        <v>3</v>
      </c>
      <c r="AD182" s="45">
        <v>3</v>
      </c>
      <c r="AE182" s="45">
        <v>3</v>
      </c>
      <c r="AF182" s="45">
        <v>3</v>
      </c>
      <c r="AG182" s="45">
        <v>3</v>
      </c>
      <c r="AH182" s="45">
        <v>3</v>
      </c>
      <c r="AI182" s="45">
        <v>3</v>
      </c>
      <c r="AJ182" s="45">
        <v>4</v>
      </c>
      <c r="AK182" s="45">
        <v>4</v>
      </c>
      <c r="AL182" s="45">
        <v>4</v>
      </c>
    </row>
    <row r="183" spans="2:38" x14ac:dyDescent="0.25">
      <c r="B183" s="40" t="s">
        <v>78</v>
      </c>
      <c r="C183" s="40" t="s">
        <v>37</v>
      </c>
      <c r="D183" s="40" t="s">
        <v>67</v>
      </c>
      <c r="E183" s="40" t="s">
        <v>95</v>
      </c>
      <c r="F183" s="40" t="str">
        <f t="shared" si="12"/>
        <v>Articulated 50 - 60 t</v>
      </c>
      <c r="G183" s="40" t="s">
        <v>84</v>
      </c>
      <c r="H183" s="40" t="s">
        <v>33</v>
      </c>
      <c r="I183" s="39" t="str">
        <f t="shared" si="13"/>
        <v>HDV,Articulated 50 - 60 t,E IV</v>
      </c>
      <c r="J183" s="45">
        <v>0</v>
      </c>
      <c r="K183" s="45">
        <v>0</v>
      </c>
      <c r="L183" s="45">
        <v>0</v>
      </c>
      <c r="M183" s="45">
        <v>0</v>
      </c>
      <c r="N183" s="45">
        <v>0</v>
      </c>
      <c r="O183" s="45">
        <v>0</v>
      </c>
      <c r="P183" s="45">
        <v>0</v>
      </c>
      <c r="Q183" s="45">
        <v>0</v>
      </c>
      <c r="R183" s="45">
        <v>0</v>
      </c>
      <c r="S183" s="45">
        <v>0</v>
      </c>
      <c r="T183" s="45">
        <v>0</v>
      </c>
      <c r="U183" s="45">
        <v>0</v>
      </c>
      <c r="V183" s="45">
        <v>0</v>
      </c>
      <c r="W183" s="45">
        <v>0</v>
      </c>
      <c r="X183" s="45">
        <v>0</v>
      </c>
      <c r="Y183" s="45">
        <v>0</v>
      </c>
      <c r="Z183" s="45">
        <v>1</v>
      </c>
      <c r="AA183" s="45">
        <v>2</v>
      </c>
      <c r="AB183" s="45">
        <v>3</v>
      </c>
      <c r="AC183" s="45">
        <v>3</v>
      </c>
      <c r="AD183" s="45">
        <v>3</v>
      </c>
      <c r="AE183" s="45">
        <v>4</v>
      </c>
      <c r="AF183" s="45">
        <v>3</v>
      </c>
      <c r="AG183" s="45">
        <v>4</v>
      </c>
      <c r="AH183" s="45">
        <v>4</v>
      </c>
      <c r="AI183" s="45">
        <v>4</v>
      </c>
      <c r="AJ183" s="45">
        <v>6</v>
      </c>
      <c r="AK183" s="45">
        <v>6</v>
      </c>
      <c r="AL183" s="45">
        <v>7</v>
      </c>
    </row>
    <row r="184" spans="2:38" x14ac:dyDescent="0.25">
      <c r="B184" s="40" t="s">
        <v>78</v>
      </c>
      <c r="C184" s="40" t="s">
        <v>37</v>
      </c>
      <c r="D184" s="40" t="s">
        <v>67</v>
      </c>
      <c r="E184" s="40" t="s">
        <v>95</v>
      </c>
      <c r="F184" s="40" t="str">
        <f t="shared" si="12"/>
        <v>Articulated 50 - 60 t</v>
      </c>
      <c r="G184" s="40" t="s">
        <v>85</v>
      </c>
      <c r="H184" s="40" t="s">
        <v>34</v>
      </c>
      <c r="I184" s="39" t="str">
        <f t="shared" si="13"/>
        <v>HDV,Articulated 50 - 60 t,E V</v>
      </c>
      <c r="J184" s="45">
        <v>0</v>
      </c>
      <c r="K184" s="45">
        <v>0</v>
      </c>
      <c r="L184" s="45">
        <v>0</v>
      </c>
      <c r="M184" s="45">
        <v>0</v>
      </c>
      <c r="N184" s="45">
        <v>0</v>
      </c>
      <c r="O184" s="45">
        <v>0</v>
      </c>
      <c r="P184" s="45">
        <v>0</v>
      </c>
      <c r="Q184" s="45">
        <v>0</v>
      </c>
      <c r="R184" s="45">
        <v>0</v>
      </c>
      <c r="S184" s="45">
        <v>0</v>
      </c>
      <c r="T184" s="45">
        <v>0</v>
      </c>
      <c r="U184" s="45">
        <v>0</v>
      </c>
      <c r="V184" s="45">
        <v>0</v>
      </c>
      <c r="W184" s="45">
        <v>0</v>
      </c>
      <c r="X184" s="45">
        <v>0</v>
      </c>
      <c r="Y184" s="45">
        <v>0</v>
      </c>
      <c r="Z184" s="45">
        <v>0</v>
      </c>
      <c r="AA184" s="45">
        <v>0</v>
      </c>
      <c r="AB184" s="45">
        <v>0</v>
      </c>
      <c r="AC184" s="45">
        <v>0</v>
      </c>
      <c r="AD184" s="45">
        <v>0</v>
      </c>
      <c r="AE184" s="45">
        <v>0</v>
      </c>
      <c r="AF184" s="45">
        <v>1</v>
      </c>
      <c r="AG184" s="45">
        <v>1</v>
      </c>
      <c r="AH184" s="45">
        <v>2</v>
      </c>
      <c r="AI184" s="45">
        <v>2</v>
      </c>
      <c r="AJ184" s="45">
        <v>3</v>
      </c>
      <c r="AK184" s="45">
        <v>3</v>
      </c>
      <c r="AL184" s="45">
        <v>4</v>
      </c>
    </row>
    <row r="185" spans="2:38" x14ac:dyDescent="0.25">
      <c r="B185" s="40" t="s">
        <v>78</v>
      </c>
      <c r="C185" s="40" t="s">
        <v>37</v>
      </c>
      <c r="D185" s="40" t="s">
        <v>67</v>
      </c>
      <c r="E185" s="40" t="s">
        <v>95</v>
      </c>
      <c r="F185" s="40" t="str">
        <f t="shared" si="12"/>
        <v>Articulated 50 - 60 t</v>
      </c>
      <c r="G185" s="40" t="s">
        <v>86</v>
      </c>
      <c r="H185" s="40" t="s">
        <v>35</v>
      </c>
      <c r="I185" s="39" t="str">
        <f t="shared" si="13"/>
        <v>HDV,Articulated 50 - 60 t,E VI</v>
      </c>
      <c r="J185" s="45">
        <v>0</v>
      </c>
      <c r="K185" s="45">
        <v>0</v>
      </c>
      <c r="L185" s="45">
        <v>0</v>
      </c>
      <c r="M185" s="45">
        <v>0</v>
      </c>
      <c r="N185" s="45">
        <v>0</v>
      </c>
      <c r="O185" s="45">
        <v>0</v>
      </c>
      <c r="P185" s="45">
        <v>0</v>
      </c>
      <c r="Q185" s="45">
        <v>0</v>
      </c>
      <c r="R185" s="45">
        <v>0</v>
      </c>
      <c r="S185" s="45">
        <v>0</v>
      </c>
      <c r="T185" s="45">
        <v>0</v>
      </c>
      <c r="U185" s="45">
        <v>0</v>
      </c>
      <c r="V185" s="45">
        <v>0</v>
      </c>
      <c r="W185" s="45">
        <v>0</v>
      </c>
      <c r="X185" s="45">
        <v>0</v>
      </c>
      <c r="Y185" s="45">
        <v>0</v>
      </c>
      <c r="Z185" s="45">
        <v>0</v>
      </c>
      <c r="AA185" s="45">
        <v>0</v>
      </c>
      <c r="AB185" s="45">
        <v>0</v>
      </c>
      <c r="AC185" s="45">
        <v>0</v>
      </c>
      <c r="AD185" s="45">
        <v>0</v>
      </c>
      <c r="AE185" s="45">
        <v>0</v>
      </c>
      <c r="AF185" s="45">
        <v>0</v>
      </c>
      <c r="AG185" s="45">
        <v>0</v>
      </c>
      <c r="AH185" s="45">
        <v>0</v>
      </c>
      <c r="AI185" s="45">
        <v>1</v>
      </c>
      <c r="AJ185" s="45">
        <v>2</v>
      </c>
      <c r="AK185" s="45">
        <v>4</v>
      </c>
      <c r="AL185" s="45">
        <v>7</v>
      </c>
    </row>
    <row r="186" spans="2:38" x14ac:dyDescent="0.25">
      <c r="B186" s="40" t="s">
        <v>96</v>
      </c>
      <c r="C186" s="40"/>
      <c r="D186" s="40" t="s">
        <v>67</v>
      </c>
      <c r="E186" s="40" t="s">
        <v>97</v>
      </c>
      <c r="F186" s="40" t="str">
        <f t="shared" si="12"/>
        <v>Urban Buses Standard 15 - 18 t</v>
      </c>
      <c r="G186" s="40" t="s">
        <v>21</v>
      </c>
      <c r="H186" s="40" t="s">
        <v>21</v>
      </c>
      <c r="I186" s="39" t="str">
        <f t="shared" ref="I186:I199" si="14">C186&amp;""&amp;F186&amp;","&amp;H186</f>
        <v>Urban Buses Standard 15 - 18 t,Conventional</v>
      </c>
      <c r="J186" s="45">
        <v>1642</v>
      </c>
      <c r="K186" s="45">
        <v>1675</v>
      </c>
      <c r="L186" s="45">
        <v>1624</v>
      </c>
      <c r="M186" s="45">
        <v>1658</v>
      </c>
      <c r="N186" s="45">
        <v>1127</v>
      </c>
      <c r="O186" s="45">
        <v>1107</v>
      </c>
      <c r="P186" s="45">
        <v>977</v>
      </c>
      <c r="Q186" s="45">
        <v>768</v>
      </c>
      <c r="R186" s="45">
        <v>709</v>
      </c>
      <c r="S186" s="45">
        <v>627</v>
      </c>
      <c r="T186" s="45">
        <v>553</v>
      </c>
      <c r="U186" s="45">
        <v>509</v>
      </c>
      <c r="V186" s="45">
        <v>430</v>
      </c>
      <c r="W186" s="45">
        <v>388</v>
      </c>
      <c r="X186" s="45">
        <v>336</v>
      </c>
      <c r="Y186" s="45">
        <v>295</v>
      </c>
      <c r="Z186" s="45">
        <v>247</v>
      </c>
      <c r="AA186" s="45">
        <v>213</v>
      </c>
      <c r="AB186" s="45">
        <v>181</v>
      </c>
      <c r="AC186" s="45">
        <v>136</v>
      </c>
      <c r="AD186" s="45">
        <v>105</v>
      </c>
      <c r="AE186" s="45">
        <v>97</v>
      </c>
      <c r="AF186" s="45">
        <v>88</v>
      </c>
      <c r="AG186" s="45">
        <v>93</v>
      </c>
      <c r="AH186" s="45">
        <v>114</v>
      </c>
      <c r="AI186" s="45">
        <v>34</v>
      </c>
      <c r="AJ186" s="45">
        <v>27</v>
      </c>
      <c r="AK186" s="45">
        <v>16</v>
      </c>
      <c r="AL186" s="45">
        <v>17</v>
      </c>
    </row>
    <row r="187" spans="2:38" x14ac:dyDescent="0.25">
      <c r="B187" s="40" t="s">
        <v>96</v>
      </c>
      <c r="C187" s="40"/>
      <c r="D187" s="40" t="s">
        <v>67</v>
      </c>
      <c r="E187" s="40" t="s">
        <v>97</v>
      </c>
      <c r="F187" s="40" t="str">
        <f t="shared" si="12"/>
        <v>Urban Buses Standard 15 - 18 t</v>
      </c>
      <c r="G187" s="40" t="s">
        <v>81</v>
      </c>
      <c r="H187" s="40" t="s">
        <v>30</v>
      </c>
      <c r="I187" s="39" t="str">
        <f t="shared" si="14"/>
        <v>Urban Buses Standard 15 - 18 t,E I</v>
      </c>
      <c r="J187" s="45">
        <v>0</v>
      </c>
      <c r="K187" s="45">
        <v>0</v>
      </c>
      <c r="L187" s="45">
        <v>0</v>
      </c>
      <c r="M187" s="45">
        <v>0</v>
      </c>
      <c r="N187" s="45">
        <v>555</v>
      </c>
      <c r="O187" s="45">
        <v>655</v>
      </c>
      <c r="P187" s="45">
        <v>684</v>
      </c>
      <c r="Q187" s="45">
        <v>507</v>
      </c>
      <c r="R187" s="45">
        <v>476</v>
      </c>
      <c r="S187" s="45">
        <v>430</v>
      </c>
      <c r="T187" s="45">
        <v>383</v>
      </c>
      <c r="U187" s="45">
        <v>364</v>
      </c>
      <c r="V187" s="45">
        <v>312</v>
      </c>
      <c r="W187" s="45">
        <v>302</v>
      </c>
      <c r="X187" s="45">
        <v>280</v>
      </c>
      <c r="Y187" s="45">
        <v>268</v>
      </c>
      <c r="Z187" s="45">
        <v>248</v>
      </c>
      <c r="AA187" s="45">
        <v>240</v>
      </c>
      <c r="AB187" s="45">
        <v>227</v>
      </c>
      <c r="AC187" s="45">
        <v>197</v>
      </c>
      <c r="AD187" s="45">
        <v>175</v>
      </c>
      <c r="AE187" s="45">
        <v>170</v>
      </c>
      <c r="AF187" s="45">
        <v>160</v>
      </c>
      <c r="AG187" s="45">
        <v>161</v>
      </c>
      <c r="AH187" s="45">
        <v>174</v>
      </c>
      <c r="AI187" s="45">
        <v>70</v>
      </c>
      <c r="AJ187" s="45">
        <v>56</v>
      </c>
      <c r="AK187" s="45">
        <v>31</v>
      </c>
      <c r="AL187" s="45">
        <v>32</v>
      </c>
    </row>
    <row r="188" spans="2:38" x14ac:dyDescent="0.25">
      <c r="B188" s="40" t="s">
        <v>96</v>
      </c>
      <c r="C188" s="40"/>
      <c r="D188" s="40" t="s">
        <v>67</v>
      </c>
      <c r="E188" s="40" t="s">
        <v>97</v>
      </c>
      <c r="F188" s="40" t="str">
        <f t="shared" si="12"/>
        <v>Urban Buses Standard 15 - 18 t</v>
      </c>
      <c r="G188" s="40" t="s">
        <v>82</v>
      </c>
      <c r="H188" s="40" t="s">
        <v>31</v>
      </c>
      <c r="I188" s="39" t="str">
        <f t="shared" si="14"/>
        <v>Urban Buses Standard 15 - 18 t,E II</v>
      </c>
      <c r="J188" s="45">
        <v>0</v>
      </c>
      <c r="K188" s="45">
        <v>0</v>
      </c>
      <c r="L188" s="45">
        <v>0</v>
      </c>
      <c r="M188" s="45">
        <v>0</v>
      </c>
      <c r="N188" s="45">
        <v>0</v>
      </c>
      <c r="O188" s="45">
        <v>0</v>
      </c>
      <c r="P188" s="45">
        <v>0</v>
      </c>
      <c r="Q188" s="45">
        <v>362</v>
      </c>
      <c r="R188" s="45">
        <v>442</v>
      </c>
      <c r="S188" s="45">
        <v>567</v>
      </c>
      <c r="T188" s="45">
        <v>732</v>
      </c>
      <c r="U188" s="45">
        <v>833</v>
      </c>
      <c r="V188" s="45">
        <v>783</v>
      </c>
      <c r="W188" s="45">
        <v>759</v>
      </c>
      <c r="X188" s="45">
        <v>732</v>
      </c>
      <c r="Y188" s="45">
        <v>711</v>
      </c>
      <c r="Z188" s="45">
        <v>665</v>
      </c>
      <c r="AA188" s="45">
        <v>655</v>
      </c>
      <c r="AB188" s="45">
        <v>615</v>
      </c>
      <c r="AC188" s="45">
        <v>554</v>
      </c>
      <c r="AD188" s="45">
        <v>502</v>
      </c>
      <c r="AE188" s="45">
        <v>464</v>
      </c>
      <c r="AF188" s="45">
        <v>421</v>
      </c>
      <c r="AG188" s="45">
        <v>389</v>
      </c>
      <c r="AH188" s="45">
        <v>370</v>
      </c>
      <c r="AI188" s="45">
        <v>246</v>
      </c>
      <c r="AJ188" s="45">
        <v>197</v>
      </c>
      <c r="AK188" s="45">
        <v>110</v>
      </c>
      <c r="AL188" s="45">
        <v>113</v>
      </c>
    </row>
    <row r="189" spans="2:38" x14ac:dyDescent="0.25">
      <c r="B189" s="40" t="s">
        <v>96</v>
      </c>
      <c r="C189" s="40"/>
      <c r="D189" s="40" t="s">
        <v>67</v>
      </c>
      <c r="E189" s="40" t="s">
        <v>97</v>
      </c>
      <c r="F189" s="40" t="str">
        <f t="shared" si="12"/>
        <v>Urban Buses Standard 15 - 18 t</v>
      </c>
      <c r="G189" s="40" t="s">
        <v>83</v>
      </c>
      <c r="H189" s="40" t="s">
        <v>32</v>
      </c>
      <c r="I189" s="39" t="str">
        <f t="shared" si="14"/>
        <v>Urban Buses Standard 15 - 18 t,E III</v>
      </c>
      <c r="J189" s="45">
        <v>0</v>
      </c>
      <c r="K189" s="45">
        <v>0</v>
      </c>
      <c r="L189" s="45">
        <v>0</v>
      </c>
      <c r="M189" s="45">
        <v>0</v>
      </c>
      <c r="N189" s="45">
        <v>0</v>
      </c>
      <c r="O189" s="45">
        <v>0</v>
      </c>
      <c r="P189" s="45">
        <v>0</v>
      </c>
      <c r="Q189" s="45">
        <v>0</v>
      </c>
      <c r="R189" s="45">
        <v>0</v>
      </c>
      <c r="S189" s="45">
        <v>0</v>
      </c>
      <c r="T189" s="45">
        <v>0</v>
      </c>
      <c r="U189" s="45">
        <v>0</v>
      </c>
      <c r="V189" s="45">
        <v>193</v>
      </c>
      <c r="W189" s="45">
        <v>302</v>
      </c>
      <c r="X189" s="45">
        <v>408</v>
      </c>
      <c r="Y189" s="45">
        <v>516</v>
      </c>
      <c r="Z189" s="45">
        <v>649</v>
      </c>
      <c r="AA189" s="45">
        <v>656</v>
      </c>
      <c r="AB189" s="45">
        <v>636</v>
      </c>
      <c r="AC189" s="45">
        <v>596</v>
      </c>
      <c r="AD189" s="45">
        <v>566</v>
      </c>
      <c r="AE189" s="45">
        <v>548</v>
      </c>
      <c r="AF189" s="45">
        <v>524</v>
      </c>
      <c r="AG189" s="45">
        <v>510</v>
      </c>
      <c r="AH189" s="45">
        <v>503</v>
      </c>
      <c r="AI189" s="45">
        <v>404</v>
      </c>
      <c r="AJ189" s="45">
        <v>411</v>
      </c>
      <c r="AK189" s="45">
        <v>397</v>
      </c>
      <c r="AL189" s="45">
        <v>409</v>
      </c>
    </row>
    <row r="190" spans="2:38" x14ac:dyDescent="0.25">
      <c r="B190" s="40" t="s">
        <v>96</v>
      </c>
      <c r="C190" s="40"/>
      <c r="D190" s="40" t="s">
        <v>67</v>
      </c>
      <c r="E190" s="40" t="s">
        <v>97</v>
      </c>
      <c r="F190" s="40" t="str">
        <f t="shared" si="12"/>
        <v>Urban Buses Standard 15 - 18 t</v>
      </c>
      <c r="G190" s="40" t="s">
        <v>84</v>
      </c>
      <c r="H190" s="40" t="s">
        <v>33</v>
      </c>
      <c r="I190" s="39" t="str">
        <f t="shared" si="14"/>
        <v>Urban Buses Standard 15 - 18 t,E IV</v>
      </c>
      <c r="J190" s="45">
        <v>0</v>
      </c>
      <c r="K190" s="45">
        <v>0</v>
      </c>
      <c r="L190" s="45">
        <v>0</v>
      </c>
      <c r="M190" s="45">
        <v>0</v>
      </c>
      <c r="N190" s="45">
        <v>0</v>
      </c>
      <c r="O190" s="45">
        <v>0</v>
      </c>
      <c r="P190" s="45">
        <v>0</v>
      </c>
      <c r="Q190" s="45">
        <v>0</v>
      </c>
      <c r="R190" s="45">
        <v>0</v>
      </c>
      <c r="S190" s="45">
        <v>0</v>
      </c>
      <c r="T190" s="45">
        <v>0</v>
      </c>
      <c r="U190" s="45">
        <v>0</v>
      </c>
      <c r="V190" s="45">
        <v>0</v>
      </c>
      <c r="W190" s="45">
        <v>0</v>
      </c>
      <c r="X190" s="45">
        <v>0</v>
      </c>
      <c r="Y190" s="45">
        <v>0</v>
      </c>
      <c r="Z190" s="45">
        <v>0</v>
      </c>
      <c r="AA190" s="45">
        <v>205</v>
      </c>
      <c r="AB190" s="45">
        <v>367</v>
      </c>
      <c r="AC190" s="45">
        <v>412</v>
      </c>
      <c r="AD190" s="45">
        <v>400</v>
      </c>
      <c r="AE190" s="45">
        <v>405</v>
      </c>
      <c r="AF190" s="45">
        <v>409</v>
      </c>
      <c r="AG190" s="45">
        <v>425</v>
      </c>
      <c r="AH190" s="45">
        <v>455</v>
      </c>
      <c r="AI190" s="45">
        <v>434</v>
      </c>
      <c r="AJ190" s="45">
        <v>441</v>
      </c>
      <c r="AK190" s="45">
        <v>449</v>
      </c>
      <c r="AL190" s="45">
        <v>462</v>
      </c>
    </row>
    <row r="191" spans="2:38" x14ac:dyDescent="0.25">
      <c r="B191" s="40" t="s">
        <v>96</v>
      </c>
      <c r="C191" s="40"/>
      <c r="D191" s="40" t="s">
        <v>67</v>
      </c>
      <c r="E191" s="40" t="s">
        <v>97</v>
      </c>
      <c r="F191" s="40" t="str">
        <f t="shared" si="12"/>
        <v>Urban Buses Standard 15 - 18 t</v>
      </c>
      <c r="G191" s="40" t="s">
        <v>85</v>
      </c>
      <c r="H191" s="40" t="s">
        <v>34</v>
      </c>
      <c r="I191" s="39" t="str">
        <f t="shared" si="14"/>
        <v>Urban Buses Standard 15 - 18 t,E V</v>
      </c>
      <c r="J191" s="45">
        <v>0</v>
      </c>
      <c r="K191" s="45">
        <v>0</v>
      </c>
      <c r="L191" s="45">
        <v>0</v>
      </c>
      <c r="M191" s="45">
        <v>0</v>
      </c>
      <c r="N191" s="45">
        <v>0</v>
      </c>
      <c r="O191" s="45">
        <v>0</v>
      </c>
      <c r="P191" s="45">
        <v>0</v>
      </c>
      <c r="Q191" s="45">
        <v>0</v>
      </c>
      <c r="R191" s="45">
        <v>0</v>
      </c>
      <c r="S191" s="45">
        <v>0</v>
      </c>
      <c r="T191" s="45">
        <v>0</v>
      </c>
      <c r="U191" s="45">
        <v>0</v>
      </c>
      <c r="V191" s="45">
        <v>0</v>
      </c>
      <c r="W191" s="45">
        <v>0</v>
      </c>
      <c r="X191" s="45">
        <v>0</v>
      </c>
      <c r="Y191" s="45">
        <v>0</v>
      </c>
      <c r="Z191" s="45">
        <v>0</v>
      </c>
      <c r="AA191" s="45">
        <v>0</v>
      </c>
      <c r="AB191" s="45">
        <v>0</v>
      </c>
      <c r="AC191" s="45">
        <v>0</v>
      </c>
      <c r="AD191" s="45">
        <v>54</v>
      </c>
      <c r="AE191" s="45">
        <v>88</v>
      </c>
      <c r="AF191" s="45">
        <v>149</v>
      </c>
      <c r="AG191" s="45">
        <v>213</v>
      </c>
      <c r="AH191" s="45">
        <v>242</v>
      </c>
      <c r="AI191" s="45">
        <v>320</v>
      </c>
      <c r="AJ191" s="45">
        <v>326</v>
      </c>
      <c r="AK191" s="45">
        <v>331</v>
      </c>
      <c r="AL191" s="45">
        <v>341</v>
      </c>
    </row>
    <row r="192" spans="2:38" x14ac:dyDescent="0.25">
      <c r="B192" s="40" t="s">
        <v>96</v>
      </c>
      <c r="C192" s="40"/>
      <c r="D192" s="40" t="s">
        <v>67</v>
      </c>
      <c r="E192" s="40" t="s">
        <v>97</v>
      </c>
      <c r="F192" s="40" t="str">
        <f t="shared" si="12"/>
        <v>Urban Buses Standard 15 - 18 t</v>
      </c>
      <c r="G192" s="40" t="s">
        <v>86</v>
      </c>
      <c r="H192" s="40" t="s">
        <v>35</v>
      </c>
      <c r="I192" s="39" t="str">
        <f t="shared" si="14"/>
        <v>Urban Buses Standard 15 - 18 t,E VI</v>
      </c>
      <c r="J192" s="45">
        <v>0</v>
      </c>
      <c r="K192" s="45">
        <v>0</v>
      </c>
      <c r="L192" s="45">
        <v>0</v>
      </c>
      <c r="M192" s="45">
        <v>0</v>
      </c>
      <c r="N192" s="45">
        <v>0</v>
      </c>
      <c r="O192" s="45">
        <v>0</v>
      </c>
      <c r="P192" s="45">
        <v>0</v>
      </c>
      <c r="Q192" s="45">
        <v>0</v>
      </c>
      <c r="R192" s="45">
        <v>0</v>
      </c>
      <c r="S192" s="45">
        <v>0</v>
      </c>
      <c r="T192" s="45">
        <v>0</v>
      </c>
      <c r="U192" s="45">
        <v>0</v>
      </c>
      <c r="V192" s="45">
        <v>0</v>
      </c>
      <c r="W192" s="45">
        <v>0</v>
      </c>
      <c r="X192" s="45">
        <v>0</v>
      </c>
      <c r="Y192" s="45">
        <v>0</v>
      </c>
      <c r="Z192" s="45">
        <v>0</v>
      </c>
      <c r="AA192" s="45">
        <v>0</v>
      </c>
      <c r="AB192" s="45">
        <v>0</v>
      </c>
      <c r="AC192" s="45">
        <v>0</v>
      </c>
      <c r="AD192" s="45">
        <v>0</v>
      </c>
      <c r="AE192" s="45">
        <v>0</v>
      </c>
      <c r="AF192" s="45">
        <v>0</v>
      </c>
      <c r="AG192" s="45">
        <v>0</v>
      </c>
      <c r="AH192" s="45">
        <v>0</v>
      </c>
      <c r="AI192" s="45">
        <v>424</v>
      </c>
      <c r="AJ192" s="45">
        <v>549</v>
      </c>
      <c r="AK192" s="45">
        <v>763</v>
      </c>
      <c r="AL192" s="45">
        <v>786</v>
      </c>
    </row>
    <row r="193" spans="2:38" x14ac:dyDescent="0.25">
      <c r="B193" s="40" t="s">
        <v>96</v>
      </c>
      <c r="C193" s="40"/>
      <c r="D193" s="40" t="s">
        <v>67</v>
      </c>
      <c r="E193" s="40" t="s">
        <v>98</v>
      </c>
      <c r="F193" s="40" t="str">
        <f t="shared" si="12"/>
        <v>Coaches Standard &lt;=18 t</v>
      </c>
      <c r="G193" s="40" t="s">
        <v>21</v>
      </c>
      <c r="H193" s="40" t="s">
        <v>21</v>
      </c>
      <c r="I193" s="39" t="str">
        <f t="shared" si="14"/>
        <v>Coaches Standard &lt;=18 t,Conventional</v>
      </c>
      <c r="J193" s="45">
        <v>3396</v>
      </c>
      <c r="K193" s="45">
        <v>3640</v>
      </c>
      <c r="L193" s="45">
        <v>3827</v>
      </c>
      <c r="M193" s="45">
        <v>4065</v>
      </c>
      <c r="N193" s="45">
        <v>2864</v>
      </c>
      <c r="O193" s="45">
        <v>2827</v>
      </c>
      <c r="P193" s="45">
        <v>2873</v>
      </c>
      <c r="Q193" s="45">
        <v>2435</v>
      </c>
      <c r="R193" s="45">
        <v>2366</v>
      </c>
      <c r="S193" s="45">
        <v>2348</v>
      </c>
      <c r="T193" s="45">
        <v>2170</v>
      </c>
      <c r="U193" s="45">
        <v>2021</v>
      </c>
      <c r="V193" s="45">
        <v>1715</v>
      </c>
      <c r="W193" s="45">
        <v>1578</v>
      </c>
      <c r="X193" s="45">
        <v>1384</v>
      </c>
      <c r="Y193" s="45">
        <v>1194</v>
      </c>
      <c r="Z193" s="45">
        <v>1011</v>
      </c>
      <c r="AA193" s="45">
        <v>808</v>
      </c>
      <c r="AB193" s="45">
        <v>657</v>
      </c>
      <c r="AC193" s="45">
        <v>461</v>
      </c>
      <c r="AD193" s="45">
        <v>319</v>
      </c>
      <c r="AE193" s="45">
        <v>273</v>
      </c>
      <c r="AF193" s="45">
        <v>233</v>
      </c>
      <c r="AG193" s="45">
        <v>267</v>
      </c>
      <c r="AH193" s="45">
        <v>371</v>
      </c>
      <c r="AI193" s="45">
        <v>59</v>
      </c>
      <c r="AJ193" s="45">
        <v>0</v>
      </c>
      <c r="AK193" s="45">
        <v>0</v>
      </c>
      <c r="AL193" s="45">
        <v>0</v>
      </c>
    </row>
    <row r="194" spans="2:38" x14ac:dyDescent="0.25">
      <c r="B194" s="40" t="s">
        <v>96</v>
      </c>
      <c r="C194" s="40"/>
      <c r="D194" s="40" t="s">
        <v>67</v>
      </c>
      <c r="E194" s="40" t="s">
        <v>98</v>
      </c>
      <c r="F194" s="40" t="str">
        <f t="shared" si="12"/>
        <v>Coaches Standard &lt;=18 t</v>
      </c>
      <c r="G194" s="40" t="s">
        <v>81</v>
      </c>
      <c r="H194" s="40" t="s">
        <v>30</v>
      </c>
      <c r="I194" s="39" t="str">
        <f t="shared" si="14"/>
        <v>Coaches Standard &lt;=18 t,E I</v>
      </c>
      <c r="J194" s="45">
        <v>0</v>
      </c>
      <c r="K194" s="45">
        <v>0</v>
      </c>
      <c r="L194" s="45">
        <v>0</v>
      </c>
      <c r="M194" s="45">
        <v>0</v>
      </c>
      <c r="N194" s="45">
        <v>1410</v>
      </c>
      <c r="O194" s="45">
        <v>1650</v>
      </c>
      <c r="P194" s="45">
        <v>1975</v>
      </c>
      <c r="Q194" s="45">
        <v>1569</v>
      </c>
      <c r="R194" s="45">
        <v>1543</v>
      </c>
      <c r="S194" s="45">
        <v>1554</v>
      </c>
      <c r="T194" s="45">
        <v>1444</v>
      </c>
      <c r="U194" s="45">
        <v>1382</v>
      </c>
      <c r="V194" s="45">
        <v>1190</v>
      </c>
      <c r="W194" s="45">
        <v>1184</v>
      </c>
      <c r="X194" s="45">
        <v>1130</v>
      </c>
      <c r="Y194" s="45">
        <v>1097</v>
      </c>
      <c r="Z194" s="45">
        <v>1070</v>
      </c>
      <c r="AA194" s="45">
        <v>1012</v>
      </c>
      <c r="AB194" s="45">
        <v>987</v>
      </c>
      <c r="AC194" s="45">
        <v>897</v>
      </c>
      <c r="AD194" s="45">
        <v>807</v>
      </c>
      <c r="AE194" s="45">
        <v>754</v>
      </c>
      <c r="AF194" s="45">
        <v>654</v>
      </c>
      <c r="AG194" s="45">
        <v>574</v>
      </c>
      <c r="AH194" s="45">
        <v>550</v>
      </c>
      <c r="AI194" s="45">
        <v>279</v>
      </c>
      <c r="AJ194" s="45">
        <v>55</v>
      </c>
      <c r="AK194" s="45">
        <v>58</v>
      </c>
      <c r="AL194" s="45">
        <v>0</v>
      </c>
    </row>
    <row r="195" spans="2:38" x14ac:dyDescent="0.25">
      <c r="B195" s="40" t="s">
        <v>96</v>
      </c>
      <c r="C195" s="40"/>
      <c r="D195" s="40" t="s">
        <v>67</v>
      </c>
      <c r="E195" s="40" t="s">
        <v>98</v>
      </c>
      <c r="F195" s="40" t="str">
        <f t="shared" si="12"/>
        <v>Coaches Standard &lt;=18 t</v>
      </c>
      <c r="G195" s="40" t="s">
        <v>82</v>
      </c>
      <c r="H195" s="40" t="s">
        <v>31</v>
      </c>
      <c r="I195" s="39" t="str">
        <f t="shared" si="14"/>
        <v>Coaches Standard &lt;=18 t,E II</v>
      </c>
      <c r="J195" s="45">
        <v>0</v>
      </c>
      <c r="K195" s="45">
        <v>0</v>
      </c>
      <c r="L195" s="45">
        <v>0</v>
      </c>
      <c r="M195" s="45">
        <v>0</v>
      </c>
      <c r="N195" s="45">
        <v>0</v>
      </c>
      <c r="O195" s="45">
        <v>0</v>
      </c>
      <c r="P195" s="45">
        <v>0</v>
      </c>
      <c r="Q195" s="45">
        <v>1114</v>
      </c>
      <c r="R195" s="45">
        <v>1428</v>
      </c>
      <c r="S195" s="45">
        <v>2058</v>
      </c>
      <c r="T195" s="45">
        <v>2783</v>
      </c>
      <c r="U195" s="45">
        <v>3197</v>
      </c>
      <c r="V195" s="45">
        <v>3013</v>
      </c>
      <c r="W195" s="45">
        <v>3012</v>
      </c>
      <c r="X195" s="45">
        <v>2996</v>
      </c>
      <c r="Y195" s="45">
        <v>2958</v>
      </c>
      <c r="Z195" s="45">
        <v>2944</v>
      </c>
      <c r="AA195" s="45">
        <v>2859</v>
      </c>
      <c r="AB195" s="45">
        <v>2825</v>
      </c>
      <c r="AC195" s="45">
        <v>2774</v>
      </c>
      <c r="AD195" s="45">
        <v>2682</v>
      </c>
      <c r="AE195" s="45">
        <v>2624</v>
      </c>
      <c r="AF195" s="45">
        <v>2550</v>
      </c>
      <c r="AG195" s="45">
        <v>2461</v>
      </c>
      <c r="AH195" s="45">
        <v>2366</v>
      </c>
      <c r="AI195" s="45">
        <v>2448</v>
      </c>
      <c r="AJ195" s="45">
        <v>2061</v>
      </c>
      <c r="AK195" s="45">
        <v>2152</v>
      </c>
      <c r="AL195" s="45">
        <v>1710</v>
      </c>
    </row>
    <row r="196" spans="2:38" x14ac:dyDescent="0.25">
      <c r="B196" s="40" t="s">
        <v>96</v>
      </c>
      <c r="C196" s="40"/>
      <c r="D196" s="40" t="s">
        <v>67</v>
      </c>
      <c r="E196" s="40" t="s">
        <v>98</v>
      </c>
      <c r="F196" s="40" t="str">
        <f t="shared" si="12"/>
        <v>Coaches Standard &lt;=18 t</v>
      </c>
      <c r="G196" s="40" t="s">
        <v>83</v>
      </c>
      <c r="H196" s="40" t="s">
        <v>32</v>
      </c>
      <c r="I196" s="39" t="str">
        <f t="shared" si="14"/>
        <v>Coaches Standard &lt;=18 t,E III</v>
      </c>
      <c r="J196" s="45">
        <v>0</v>
      </c>
      <c r="K196" s="45">
        <v>0</v>
      </c>
      <c r="L196" s="45">
        <v>0</v>
      </c>
      <c r="M196" s="45">
        <v>0</v>
      </c>
      <c r="N196" s="45">
        <v>0</v>
      </c>
      <c r="O196" s="45">
        <v>0</v>
      </c>
      <c r="P196" s="45">
        <v>0</v>
      </c>
      <c r="Q196" s="45">
        <v>0</v>
      </c>
      <c r="R196" s="45">
        <v>0</v>
      </c>
      <c r="S196" s="45">
        <v>0</v>
      </c>
      <c r="T196" s="45">
        <v>0</v>
      </c>
      <c r="U196" s="45">
        <v>0</v>
      </c>
      <c r="V196" s="45">
        <v>720</v>
      </c>
      <c r="W196" s="45">
        <v>1166</v>
      </c>
      <c r="X196" s="45">
        <v>1619</v>
      </c>
      <c r="Y196" s="45">
        <v>2061</v>
      </c>
      <c r="Z196" s="45">
        <v>2718</v>
      </c>
      <c r="AA196" s="45">
        <v>2637</v>
      </c>
      <c r="AB196" s="45">
        <v>2606</v>
      </c>
      <c r="AC196" s="45">
        <v>2553</v>
      </c>
      <c r="AD196" s="45">
        <v>2468</v>
      </c>
      <c r="AE196" s="45">
        <v>2423</v>
      </c>
      <c r="AF196" s="45">
        <v>2368</v>
      </c>
      <c r="AG196" s="45">
        <v>2314</v>
      </c>
      <c r="AH196" s="45">
        <v>2270</v>
      </c>
      <c r="AI196" s="45">
        <v>2397</v>
      </c>
      <c r="AJ196" s="45">
        <v>2204</v>
      </c>
      <c r="AK196" s="45">
        <v>2301</v>
      </c>
      <c r="AL196" s="45">
        <v>2390</v>
      </c>
    </row>
    <row r="197" spans="2:38" x14ac:dyDescent="0.25">
      <c r="B197" s="40" t="s">
        <v>96</v>
      </c>
      <c r="C197" s="40"/>
      <c r="D197" s="40" t="s">
        <v>67</v>
      </c>
      <c r="E197" s="40" t="s">
        <v>98</v>
      </c>
      <c r="F197" s="40" t="str">
        <f t="shared" si="12"/>
        <v>Coaches Standard &lt;=18 t</v>
      </c>
      <c r="G197" s="40" t="s">
        <v>84</v>
      </c>
      <c r="H197" s="40" t="s">
        <v>33</v>
      </c>
      <c r="I197" s="39" t="str">
        <f t="shared" si="14"/>
        <v>Coaches Standard &lt;=18 t,E IV</v>
      </c>
      <c r="J197" s="45">
        <v>0</v>
      </c>
      <c r="K197" s="45">
        <v>0</v>
      </c>
      <c r="L197" s="45">
        <v>0</v>
      </c>
      <c r="M197" s="45">
        <v>0</v>
      </c>
      <c r="N197" s="45">
        <v>0</v>
      </c>
      <c r="O197" s="45">
        <v>0</v>
      </c>
      <c r="P197" s="45">
        <v>0</v>
      </c>
      <c r="Q197" s="45">
        <v>0</v>
      </c>
      <c r="R197" s="45">
        <v>0</v>
      </c>
      <c r="S197" s="45">
        <v>0</v>
      </c>
      <c r="T197" s="45">
        <v>0</v>
      </c>
      <c r="U197" s="45">
        <v>0</v>
      </c>
      <c r="V197" s="45">
        <v>0</v>
      </c>
      <c r="W197" s="45">
        <v>0</v>
      </c>
      <c r="X197" s="45">
        <v>0</v>
      </c>
      <c r="Y197" s="45">
        <v>0</v>
      </c>
      <c r="Z197" s="45">
        <v>0</v>
      </c>
      <c r="AA197" s="45">
        <v>776</v>
      </c>
      <c r="AB197" s="45">
        <v>1461</v>
      </c>
      <c r="AC197" s="45">
        <v>1718</v>
      </c>
      <c r="AD197" s="45">
        <v>1717</v>
      </c>
      <c r="AE197" s="45">
        <v>1808</v>
      </c>
      <c r="AF197" s="45">
        <v>1884</v>
      </c>
      <c r="AG197" s="45">
        <v>2046</v>
      </c>
      <c r="AH197" s="45">
        <v>2298</v>
      </c>
      <c r="AI197" s="45">
        <v>2617</v>
      </c>
      <c r="AJ197" s="45">
        <v>2513</v>
      </c>
      <c r="AK197" s="45">
        <v>2624</v>
      </c>
      <c r="AL197" s="45">
        <v>2824</v>
      </c>
    </row>
    <row r="198" spans="2:38" x14ac:dyDescent="0.25">
      <c r="B198" s="40" t="s">
        <v>96</v>
      </c>
      <c r="C198" s="40"/>
      <c r="D198" s="40" t="s">
        <v>67</v>
      </c>
      <c r="E198" s="40" t="s">
        <v>98</v>
      </c>
      <c r="F198" s="40" t="str">
        <f t="shared" si="12"/>
        <v>Coaches Standard &lt;=18 t</v>
      </c>
      <c r="G198" s="40" t="s">
        <v>85</v>
      </c>
      <c r="H198" s="40" t="s">
        <v>34</v>
      </c>
      <c r="I198" s="39" t="str">
        <f t="shared" si="14"/>
        <v>Coaches Standard &lt;=18 t,E V</v>
      </c>
      <c r="J198" s="45">
        <v>0</v>
      </c>
      <c r="K198" s="45">
        <v>0</v>
      </c>
      <c r="L198" s="45">
        <v>0</v>
      </c>
      <c r="M198" s="45">
        <v>0</v>
      </c>
      <c r="N198" s="45">
        <v>0</v>
      </c>
      <c r="O198" s="45">
        <v>0</v>
      </c>
      <c r="P198" s="45">
        <v>0</v>
      </c>
      <c r="Q198" s="45">
        <v>0</v>
      </c>
      <c r="R198" s="45">
        <v>0</v>
      </c>
      <c r="S198" s="45">
        <v>0</v>
      </c>
      <c r="T198" s="45">
        <v>0</v>
      </c>
      <c r="U198" s="45">
        <v>0</v>
      </c>
      <c r="V198" s="45">
        <v>0</v>
      </c>
      <c r="W198" s="45">
        <v>0</v>
      </c>
      <c r="X198" s="45">
        <v>0</v>
      </c>
      <c r="Y198" s="45">
        <v>0</v>
      </c>
      <c r="Z198" s="45">
        <v>0</v>
      </c>
      <c r="AA198" s="45">
        <v>0</v>
      </c>
      <c r="AB198" s="45">
        <v>0</v>
      </c>
      <c r="AC198" s="45">
        <v>0</v>
      </c>
      <c r="AD198" s="45">
        <v>111</v>
      </c>
      <c r="AE198" s="45">
        <v>210</v>
      </c>
      <c r="AF198" s="45">
        <v>465</v>
      </c>
      <c r="AG198" s="45">
        <v>677</v>
      </c>
      <c r="AH198" s="45">
        <v>667</v>
      </c>
      <c r="AI198" s="45">
        <v>706</v>
      </c>
      <c r="AJ198" s="45">
        <v>856</v>
      </c>
      <c r="AK198" s="45">
        <v>894</v>
      </c>
      <c r="AL198" s="45">
        <v>1105</v>
      </c>
    </row>
    <row r="199" spans="2:38" x14ac:dyDescent="0.25">
      <c r="B199" s="40" t="s">
        <v>96</v>
      </c>
      <c r="C199" s="40"/>
      <c r="D199" s="40" t="s">
        <v>67</v>
      </c>
      <c r="E199" s="40" t="s">
        <v>98</v>
      </c>
      <c r="F199" s="40" t="str">
        <f t="shared" si="12"/>
        <v>Coaches Standard &lt;=18 t</v>
      </c>
      <c r="G199" s="40" t="s">
        <v>86</v>
      </c>
      <c r="H199" s="40" t="s">
        <v>35</v>
      </c>
      <c r="I199" s="39" t="str">
        <f t="shared" si="14"/>
        <v>Coaches Standard &lt;=18 t,E VI</v>
      </c>
      <c r="J199" s="45">
        <v>0</v>
      </c>
      <c r="K199" s="45">
        <v>0</v>
      </c>
      <c r="L199" s="45">
        <v>0</v>
      </c>
      <c r="M199" s="45">
        <v>0</v>
      </c>
      <c r="N199" s="45">
        <v>0</v>
      </c>
      <c r="O199" s="45">
        <v>0</v>
      </c>
      <c r="P199" s="45">
        <v>0</v>
      </c>
      <c r="Q199" s="45">
        <v>0</v>
      </c>
      <c r="R199" s="45">
        <v>0</v>
      </c>
      <c r="S199" s="45">
        <v>0</v>
      </c>
      <c r="T199" s="45">
        <v>0</v>
      </c>
      <c r="U199" s="45">
        <v>0</v>
      </c>
      <c r="V199" s="45">
        <v>0</v>
      </c>
      <c r="W199" s="45">
        <v>0</v>
      </c>
      <c r="X199" s="45">
        <v>0</v>
      </c>
      <c r="Y199" s="45">
        <v>0</v>
      </c>
      <c r="Z199" s="45">
        <v>0</v>
      </c>
      <c r="AA199" s="45">
        <v>0</v>
      </c>
      <c r="AB199" s="45">
        <v>0</v>
      </c>
      <c r="AC199" s="45">
        <v>0</v>
      </c>
      <c r="AD199" s="45">
        <v>0</v>
      </c>
      <c r="AE199" s="45">
        <v>0</v>
      </c>
      <c r="AF199" s="45">
        <v>0</v>
      </c>
      <c r="AG199" s="45">
        <v>0</v>
      </c>
      <c r="AH199" s="45">
        <v>0</v>
      </c>
      <c r="AI199" s="45">
        <v>419</v>
      </c>
      <c r="AJ199" s="45">
        <v>1728</v>
      </c>
      <c r="AK199" s="45">
        <v>1805</v>
      </c>
      <c r="AL199" s="45">
        <v>2295</v>
      </c>
    </row>
    <row r="200" spans="2:38" x14ac:dyDescent="0.25">
      <c r="B200" s="40" t="s">
        <v>99</v>
      </c>
      <c r="C200" s="40"/>
      <c r="D200" s="40" t="s">
        <v>56</v>
      </c>
      <c r="E200" s="40" t="s">
        <v>100</v>
      </c>
      <c r="F200" s="40" t="str">
        <f t="shared" si="12"/>
        <v>Mopeds 2-stroke &lt;50 cm³</v>
      </c>
      <c r="G200" s="40" t="s">
        <v>21</v>
      </c>
      <c r="H200" s="40" t="s">
        <v>21</v>
      </c>
      <c r="I200" s="39" t="str">
        <f t="shared" ref="I200:I215" si="15">C200&amp;""&amp;F200&amp;","&amp;H200</f>
        <v>Mopeds 2-stroke &lt;50 cm³,Conventional</v>
      </c>
      <c r="J200" s="45">
        <v>637</v>
      </c>
      <c r="K200" s="45">
        <v>691</v>
      </c>
      <c r="L200" s="45">
        <v>690</v>
      </c>
      <c r="M200" s="45">
        <v>670</v>
      </c>
      <c r="N200" s="45">
        <v>662</v>
      </c>
      <c r="O200" s="45">
        <v>657</v>
      </c>
      <c r="P200" s="45">
        <v>668</v>
      </c>
      <c r="Q200" s="45">
        <v>684</v>
      </c>
      <c r="R200" s="45">
        <v>683</v>
      </c>
      <c r="S200" s="45">
        <v>747</v>
      </c>
      <c r="T200" s="45">
        <v>686</v>
      </c>
      <c r="U200" s="45">
        <v>609</v>
      </c>
      <c r="V200" s="45">
        <v>520</v>
      </c>
      <c r="W200" s="45">
        <v>492</v>
      </c>
      <c r="X200" s="45">
        <v>439</v>
      </c>
      <c r="Y200" s="45">
        <v>394</v>
      </c>
      <c r="Z200" s="45">
        <v>362</v>
      </c>
      <c r="AA200" s="45">
        <v>344</v>
      </c>
      <c r="AB200" s="45">
        <v>331</v>
      </c>
      <c r="AC200" s="45">
        <v>377</v>
      </c>
      <c r="AD200" s="45">
        <v>297</v>
      </c>
      <c r="AE200" s="45">
        <v>241</v>
      </c>
      <c r="AF200" s="45">
        <v>208</v>
      </c>
      <c r="AG200" s="45">
        <v>188</v>
      </c>
      <c r="AH200" s="45">
        <v>163</v>
      </c>
      <c r="AI200" s="45">
        <v>144</v>
      </c>
      <c r="AJ200" s="45">
        <v>125</v>
      </c>
      <c r="AK200" s="45">
        <v>116</v>
      </c>
      <c r="AL200" s="45">
        <v>88</v>
      </c>
    </row>
    <row r="201" spans="2:38" x14ac:dyDescent="0.25">
      <c r="B201" s="40" t="s">
        <v>99</v>
      </c>
      <c r="C201" s="40"/>
      <c r="D201" s="40" t="s">
        <v>56</v>
      </c>
      <c r="E201" s="40" t="s">
        <v>100</v>
      </c>
      <c r="F201" s="40" t="str">
        <f t="shared" si="12"/>
        <v>Mopeds 2-stroke &lt;50 cm³</v>
      </c>
      <c r="G201" s="40" t="s">
        <v>58</v>
      </c>
      <c r="H201" s="40" t="s">
        <v>30</v>
      </c>
      <c r="I201" s="39" t="str">
        <f t="shared" si="15"/>
        <v>Mopeds 2-stroke &lt;50 cm³,E I</v>
      </c>
      <c r="J201" s="45">
        <v>0</v>
      </c>
      <c r="K201" s="45">
        <v>0</v>
      </c>
      <c r="L201" s="45">
        <v>0</v>
      </c>
      <c r="M201" s="45">
        <v>0</v>
      </c>
      <c r="N201" s="45">
        <v>0</v>
      </c>
      <c r="O201" s="45">
        <v>0</v>
      </c>
      <c r="P201" s="45">
        <v>0</v>
      </c>
      <c r="Q201" s="45">
        <v>0</v>
      </c>
      <c r="R201" s="45">
        <v>0</v>
      </c>
      <c r="S201" s="45">
        <v>0</v>
      </c>
      <c r="T201" s="45">
        <v>172</v>
      </c>
      <c r="U201" s="45">
        <v>313</v>
      </c>
      <c r="V201" s="45">
        <v>408</v>
      </c>
      <c r="W201" s="45">
        <v>492</v>
      </c>
      <c r="X201" s="45">
        <v>459</v>
      </c>
      <c r="Y201" s="45">
        <v>423</v>
      </c>
      <c r="Z201" s="45">
        <v>401</v>
      </c>
      <c r="AA201" s="45">
        <v>406</v>
      </c>
      <c r="AB201" s="45">
        <v>408</v>
      </c>
      <c r="AC201" s="45">
        <v>471</v>
      </c>
      <c r="AD201" s="45">
        <v>400</v>
      </c>
      <c r="AE201" s="45">
        <v>341</v>
      </c>
      <c r="AF201" s="45">
        <v>321</v>
      </c>
      <c r="AG201" s="45">
        <v>296</v>
      </c>
      <c r="AH201" s="45">
        <v>282</v>
      </c>
      <c r="AI201" s="45">
        <v>263</v>
      </c>
      <c r="AJ201" s="45">
        <v>250</v>
      </c>
      <c r="AK201" s="45">
        <v>241</v>
      </c>
      <c r="AL201" s="45">
        <v>195</v>
      </c>
    </row>
    <row r="202" spans="2:38" x14ac:dyDescent="0.25">
      <c r="B202" s="40" t="s">
        <v>99</v>
      </c>
      <c r="C202" s="40"/>
      <c r="D202" s="40" t="s">
        <v>56</v>
      </c>
      <c r="E202" s="40" t="s">
        <v>100</v>
      </c>
      <c r="F202" s="40" t="str">
        <f t="shared" si="12"/>
        <v>Mopeds 2-stroke &lt;50 cm³</v>
      </c>
      <c r="G202" s="40" t="s">
        <v>59</v>
      </c>
      <c r="H202" s="40" t="s">
        <v>31</v>
      </c>
      <c r="I202" s="39" t="str">
        <f t="shared" si="15"/>
        <v>Mopeds 2-stroke &lt;50 cm³,E II</v>
      </c>
      <c r="J202" s="45">
        <v>0</v>
      </c>
      <c r="K202" s="45">
        <v>0</v>
      </c>
      <c r="L202" s="45">
        <v>0</v>
      </c>
      <c r="M202" s="45">
        <v>0</v>
      </c>
      <c r="N202" s="45">
        <v>0</v>
      </c>
      <c r="O202" s="45">
        <v>0</v>
      </c>
      <c r="P202" s="45">
        <v>0</v>
      </c>
      <c r="Q202" s="45">
        <v>0</v>
      </c>
      <c r="R202" s="45">
        <v>0</v>
      </c>
      <c r="S202" s="45">
        <v>0</v>
      </c>
      <c r="T202" s="45">
        <v>0</v>
      </c>
      <c r="U202" s="45">
        <v>0</v>
      </c>
      <c r="V202" s="45">
        <v>0</v>
      </c>
      <c r="W202" s="45">
        <v>0</v>
      </c>
      <c r="X202" s="45">
        <v>78</v>
      </c>
      <c r="Y202" s="45">
        <v>144</v>
      </c>
      <c r="Z202" s="45">
        <v>215</v>
      </c>
      <c r="AA202" s="45">
        <v>208</v>
      </c>
      <c r="AB202" s="45">
        <v>210</v>
      </c>
      <c r="AC202" s="45">
        <v>256</v>
      </c>
      <c r="AD202" s="45">
        <v>206</v>
      </c>
      <c r="AE202" s="45">
        <v>181</v>
      </c>
      <c r="AF202" s="45">
        <v>170</v>
      </c>
      <c r="AG202" s="45">
        <v>161</v>
      </c>
      <c r="AH202" s="45">
        <v>146</v>
      </c>
      <c r="AI202" s="45">
        <v>143</v>
      </c>
      <c r="AJ202" s="45">
        <v>141</v>
      </c>
      <c r="AK202" s="45">
        <v>150</v>
      </c>
      <c r="AL202" s="45">
        <v>130</v>
      </c>
    </row>
    <row r="203" spans="2:38" x14ac:dyDescent="0.25">
      <c r="B203" s="40" t="s">
        <v>99</v>
      </c>
      <c r="C203" s="40"/>
      <c r="D203" s="40" t="s">
        <v>56</v>
      </c>
      <c r="E203" s="40" t="s">
        <v>100</v>
      </c>
      <c r="F203" s="40" t="str">
        <f t="shared" si="12"/>
        <v>Mopeds 2-stroke &lt;50 cm³</v>
      </c>
      <c r="G203" s="40" t="s">
        <v>60</v>
      </c>
      <c r="H203" s="40" t="s">
        <v>32</v>
      </c>
      <c r="I203" s="39" t="str">
        <f t="shared" si="15"/>
        <v>Mopeds 2-stroke &lt;50 cm³,E III</v>
      </c>
      <c r="J203" s="45">
        <v>0</v>
      </c>
      <c r="K203" s="45">
        <v>0</v>
      </c>
      <c r="L203" s="45">
        <v>0</v>
      </c>
      <c r="M203" s="45">
        <v>0</v>
      </c>
      <c r="N203" s="45">
        <v>0</v>
      </c>
      <c r="O203" s="45">
        <v>0</v>
      </c>
      <c r="P203" s="45">
        <v>0</v>
      </c>
      <c r="Q203" s="45">
        <v>0</v>
      </c>
      <c r="R203" s="45">
        <v>0</v>
      </c>
      <c r="S203" s="45">
        <v>0</v>
      </c>
      <c r="T203" s="45">
        <v>0</v>
      </c>
      <c r="U203" s="45">
        <v>0</v>
      </c>
      <c r="V203" s="45">
        <v>0</v>
      </c>
      <c r="W203" s="45">
        <v>0</v>
      </c>
      <c r="X203" s="45">
        <v>0</v>
      </c>
      <c r="Y203" s="45">
        <v>0</v>
      </c>
      <c r="Z203" s="45">
        <v>0</v>
      </c>
      <c r="AA203" s="45">
        <v>83</v>
      </c>
      <c r="AB203" s="45">
        <v>155</v>
      </c>
      <c r="AC203" s="45">
        <v>242</v>
      </c>
      <c r="AD203" s="45">
        <v>240</v>
      </c>
      <c r="AE203" s="45">
        <v>241</v>
      </c>
      <c r="AF203" s="45">
        <v>246</v>
      </c>
      <c r="AG203" s="45">
        <v>251</v>
      </c>
      <c r="AH203" s="45">
        <v>265</v>
      </c>
      <c r="AI203" s="45">
        <v>285</v>
      </c>
      <c r="AJ203" s="45">
        <v>316</v>
      </c>
      <c r="AK203" s="45">
        <v>333</v>
      </c>
      <c r="AL203" s="45">
        <v>380</v>
      </c>
    </row>
    <row r="204" spans="2:38" x14ac:dyDescent="0.25">
      <c r="B204" s="40" t="s">
        <v>99</v>
      </c>
      <c r="C204" s="40"/>
      <c r="D204" s="40" t="s">
        <v>56</v>
      </c>
      <c r="E204" s="40" t="s">
        <v>101</v>
      </c>
      <c r="F204" s="40" t="str">
        <f t="shared" si="12"/>
        <v>Mopeds 4-stroke &lt;50 cm³</v>
      </c>
      <c r="G204" s="40" t="s">
        <v>21</v>
      </c>
      <c r="H204" s="40" t="s">
        <v>21</v>
      </c>
      <c r="I204" s="39" t="str">
        <f t="shared" si="15"/>
        <v>Mopeds 4-stroke &lt;50 cm³,Conventional</v>
      </c>
      <c r="J204" s="45">
        <v>637</v>
      </c>
      <c r="K204" s="45">
        <v>690</v>
      </c>
      <c r="L204" s="45">
        <v>690</v>
      </c>
      <c r="M204" s="45">
        <v>669</v>
      </c>
      <c r="N204" s="45">
        <v>661</v>
      </c>
      <c r="O204" s="45">
        <v>657</v>
      </c>
      <c r="P204" s="45">
        <v>667</v>
      </c>
      <c r="Q204" s="45">
        <v>684</v>
      </c>
      <c r="R204" s="45">
        <v>683</v>
      </c>
      <c r="S204" s="45">
        <v>747</v>
      </c>
      <c r="T204" s="45">
        <v>686</v>
      </c>
      <c r="U204" s="45">
        <v>608</v>
      </c>
      <c r="V204" s="45">
        <v>520</v>
      </c>
      <c r="W204" s="45">
        <v>492</v>
      </c>
      <c r="X204" s="45">
        <v>439</v>
      </c>
      <c r="Y204" s="45">
        <v>394</v>
      </c>
      <c r="Z204" s="45">
        <v>362</v>
      </c>
      <c r="AA204" s="45">
        <v>344</v>
      </c>
      <c r="AB204" s="45">
        <v>331</v>
      </c>
      <c r="AC204" s="45">
        <v>377</v>
      </c>
      <c r="AD204" s="45">
        <v>297</v>
      </c>
      <c r="AE204" s="45">
        <v>240</v>
      </c>
      <c r="AF204" s="45">
        <v>208</v>
      </c>
      <c r="AG204" s="45">
        <v>188</v>
      </c>
      <c r="AH204" s="45">
        <v>162</v>
      </c>
      <c r="AI204" s="45">
        <v>144</v>
      </c>
      <c r="AJ204" s="45">
        <v>125</v>
      </c>
      <c r="AK204" s="45">
        <v>116</v>
      </c>
      <c r="AL204" s="45">
        <v>88</v>
      </c>
    </row>
    <row r="205" spans="2:38" x14ac:dyDescent="0.25">
      <c r="B205" s="40" t="s">
        <v>99</v>
      </c>
      <c r="C205" s="40"/>
      <c r="D205" s="40" t="s">
        <v>56</v>
      </c>
      <c r="E205" s="40" t="s">
        <v>101</v>
      </c>
      <c r="F205" s="40" t="str">
        <f t="shared" si="12"/>
        <v>Mopeds 4-stroke &lt;50 cm³</v>
      </c>
      <c r="G205" s="40" t="s">
        <v>58</v>
      </c>
      <c r="H205" s="40" t="s">
        <v>30</v>
      </c>
      <c r="I205" s="39" t="str">
        <f t="shared" si="15"/>
        <v>Mopeds 4-stroke &lt;50 cm³,E I</v>
      </c>
      <c r="J205" s="45">
        <v>0</v>
      </c>
      <c r="K205" s="45">
        <v>0</v>
      </c>
      <c r="L205" s="45">
        <v>0</v>
      </c>
      <c r="M205" s="45">
        <v>0</v>
      </c>
      <c r="N205" s="45">
        <v>0</v>
      </c>
      <c r="O205" s="45">
        <v>0</v>
      </c>
      <c r="P205" s="45">
        <v>0</v>
      </c>
      <c r="Q205" s="45">
        <v>0</v>
      </c>
      <c r="R205" s="45">
        <v>0</v>
      </c>
      <c r="S205" s="45">
        <v>0</v>
      </c>
      <c r="T205" s="45">
        <v>172</v>
      </c>
      <c r="U205" s="45">
        <v>313</v>
      </c>
      <c r="V205" s="45">
        <v>408</v>
      </c>
      <c r="W205" s="45">
        <v>492</v>
      </c>
      <c r="X205" s="45">
        <v>459</v>
      </c>
      <c r="Y205" s="45">
        <v>422</v>
      </c>
      <c r="Z205" s="45">
        <v>401</v>
      </c>
      <c r="AA205" s="45">
        <v>406</v>
      </c>
      <c r="AB205" s="45">
        <v>408</v>
      </c>
      <c r="AC205" s="45">
        <v>471</v>
      </c>
      <c r="AD205" s="45">
        <v>400</v>
      </c>
      <c r="AE205" s="45">
        <v>341</v>
      </c>
      <c r="AF205" s="45">
        <v>321</v>
      </c>
      <c r="AG205" s="45">
        <v>295</v>
      </c>
      <c r="AH205" s="45">
        <v>282</v>
      </c>
      <c r="AI205" s="45">
        <v>263</v>
      </c>
      <c r="AJ205" s="45">
        <v>250</v>
      </c>
      <c r="AK205" s="45">
        <v>241</v>
      </c>
      <c r="AL205" s="45">
        <v>195</v>
      </c>
    </row>
    <row r="206" spans="2:38" x14ac:dyDescent="0.25">
      <c r="B206" s="40" t="s">
        <v>99</v>
      </c>
      <c r="C206" s="40"/>
      <c r="D206" s="40" t="s">
        <v>56</v>
      </c>
      <c r="E206" s="40" t="s">
        <v>101</v>
      </c>
      <c r="F206" s="40" t="str">
        <f t="shared" ref="F206:F220" si="16">E206</f>
        <v>Mopeds 4-stroke &lt;50 cm³</v>
      </c>
      <c r="G206" s="40" t="s">
        <v>59</v>
      </c>
      <c r="H206" s="40" t="s">
        <v>31</v>
      </c>
      <c r="I206" s="39" t="str">
        <f t="shared" si="15"/>
        <v>Mopeds 4-stroke &lt;50 cm³,E II</v>
      </c>
      <c r="J206" s="45">
        <v>0</v>
      </c>
      <c r="K206" s="45">
        <v>0</v>
      </c>
      <c r="L206" s="45">
        <v>0</v>
      </c>
      <c r="M206" s="45">
        <v>0</v>
      </c>
      <c r="N206" s="45">
        <v>0</v>
      </c>
      <c r="O206" s="45">
        <v>0</v>
      </c>
      <c r="P206" s="45">
        <v>0</v>
      </c>
      <c r="Q206" s="45">
        <v>0</v>
      </c>
      <c r="R206" s="45">
        <v>0</v>
      </c>
      <c r="S206" s="45">
        <v>0</v>
      </c>
      <c r="T206" s="45">
        <v>0</v>
      </c>
      <c r="U206" s="45">
        <v>0</v>
      </c>
      <c r="V206" s="45">
        <v>0</v>
      </c>
      <c r="W206" s="45">
        <v>0</v>
      </c>
      <c r="X206" s="45">
        <v>78</v>
      </c>
      <c r="Y206" s="45">
        <v>144</v>
      </c>
      <c r="Z206" s="45">
        <v>215</v>
      </c>
      <c r="AA206" s="45">
        <v>208</v>
      </c>
      <c r="AB206" s="45">
        <v>210</v>
      </c>
      <c r="AC206" s="45">
        <v>256</v>
      </c>
      <c r="AD206" s="45">
        <v>206</v>
      </c>
      <c r="AE206" s="45">
        <v>180</v>
      </c>
      <c r="AF206" s="45">
        <v>170</v>
      </c>
      <c r="AG206" s="45">
        <v>161</v>
      </c>
      <c r="AH206" s="45">
        <v>145</v>
      </c>
      <c r="AI206" s="45">
        <v>143</v>
      </c>
      <c r="AJ206" s="45">
        <v>141</v>
      </c>
      <c r="AK206" s="45">
        <v>150</v>
      </c>
      <c r="AL206" s="45">
        <v>130</v>
      </c>
    </row>
    <row r="207" spans="2:38" x14ac:dyDescent="0.25">
      <c r="B207" s="40" t="s">
        <v>99</v>
      </c>
      <c r="C207" s="40"/>
      <c r="D207" s="40" t="s">
        <v>56</v>
      </c>
      <c r="E207" s="40" t="s">
        <v>101</v>
      </c>
      <c r="F207" s="40" t="str">
        <f t="shared" si="16"/>
        <v>Mopeds 4-stroke &lt;50 cm³</v>
      </c>
      <c r="G207" s="40" t="s">
        <v>60</v>
      </c>
      <c r="H207" s="40" t="s">
        <v>32</v>
      </c>
      <c r="I207" s="39" t="str">
        <f t="shared" si="15"/>
        <v>Mopeds 4-stroke &lt;50 cm³,E III</v>
      </c>
      <c r="J207" s="45">
        <v>0</v>
      </c>
      <c r="K207" s="45">
        <v>0</v>
      </c>
      <c r="L207" s="45">
        <v>0</v>
      </c>
      <c r="M207" s="45">
        <v>0</v>
      </c>
      <c r="N207" s="45">
        <v>0</v>
      </c>
      <c r="O207" s="45">
        <v>0</v>
      </c>
      <c r="P207" s="45">
        <v>0</v>
      </c>
      <c r="Q207" s="45">
        <v>0</v>
      </c>
      <c r="R207" s="45">
        <v>0</v>
      </c>
      <c r="S207" s="45">
        <v>0</v>
      </c>
      <c r="T207" s="45">
        <v>0</v>
      </c>
      <c r="U207" s="45">
        <v>0</v>
      </c>
      <c r="V207" s="45">
        <v>0</v>
      </c>
      <c r="W207" s="45">
        <v>0</v>
      </c>
      <c r="X207" s="45">
        <v>0</v>
      </c>
      <c r="Y207" s="45">
        <v>0</v>
      </c>
      <c r="Z207" s="45">
        <v>0</v>
      </c>
      <c r="AA207" s="45">
        <v>83</v>
      </c>
      <c r="AB207" s="45">
        <v>154</v>
      </c>
      <c r="AC207" s="45">
        <v>242</v>
      </c>
      <c r="AD207" s="45">
        <v>240</v>
      </c>
      <c r="AE207" s="45">
        <v>240</v>
      </c>
      <c r="AF207" s="45">
        <v>246</v>
      </c>
      <c r="AG207" s="45">
        <v>251</v>
      </c>
      <c r="AH207" s="45">
        <v>265</v>
      </c>
      <c r="AI207" s="45">
        <v>284</v>
      </c>
      <c r="AJ207" s="45">
        <v>316</v>
      </c>
      <c r="AK207" s="45">
        <v>333</v>
      </c>
      <c r="AL207" s="45">
        <v>380</v>
      </c>
    </row>
    <row r="208" spans="2:38" x14ac:dyDescent="0.25">
      <c r="B208" s="40" t="s">
        <v>99</v>
      </c>
      <c r="C208" s="40"/>
      <c r="D208" s="40" t="s">
        <v>56</v>
      </c>
      <c r="E208" s="40" t="s">
        <v>102</v>
      </c>
      <c r="F208" s="40" t="str">
        <f t="shared" si="16"/>
        <v>Motorcycles 2-stroke &gt;50 cm³</v>
      </c>
      <c r="G208" s="40" t="s">
        <v>21</v>
      </c>
      <c r="H208" s="40" t="s">
        <v>21</v>
      </c>
      <c r="I208" s="39" t="str">
        <f t="shared" si="15"/>
        <v>Motorcycles 2-stroke &gt;50 cm³,Conventional</v>
      </c>
      <c r="J208" s="45">
        <v>2320</v>
      </c>
      <c r="K208" s="45">
        <v>2515</v>
      </c>
      <c r="L208" s="45">
        <v>2514</v>
      </c>
      <c r="M208" s="45">
        <v>2440</v>
      </c>
      <c r="N208" s="45">
        <v>2411</v>
      </c>
      <c r="O208" s="45">
        <v>2392</v>
      </c>
      <c r="P208" s="45">
        <v>2433</v>
      </c>
      <c r="Q208" s="45">
        <v>2491</v>
      </c>
      <c r="R208" s="45">
        <v>2489</v>
      </c>
      <c r="S208" s="45">
        <v>2721</v>
      </c>
      <c r="T208" s="45">
        <v>3125</v>
      </c>
      <c r="U208" s="45">
        <v>3358</v>
      </c>
      <c r="V208" s="45">
        <v>3381</v>
      </c>
      <c r="W208" s="45">
        <v>3580</v>
      </c>
      <c r="X208" s="45">
        <v>3555</v>
      </c>
      <c r="Y208" s="45">
        <v>3499</v>
      </c>
      <c r="Z208" s="45">
        <v>3563</v>
      </c>
      <c r="AA208" s="45">
        <v>3792</v>
      </c>
      <c r="AB208" s="45">
        <v>4020</v>
      </c>
      <c r="AC208" s="45">
        <v>4335</v>
      </c>
      <c r="AD208" s="45">
        <v>4024</v>
      </c>
      <c r="AE208" s="45">
        <v>3714</v>
      </c>
      <c r="AF208" s="45">
        <v>3438</v>
      </c>
      <c r="AG208" s="45">
        <v>3329</v>
      </c>
      <c r="AH208" s="45">
        <v>3178</v>
      </c>
      <c r="AI208" s="45">
        <v>3077</v>
      </c>
      <c r="AJ208" s="45">
        <v>3082</v>
      </c>
      <c r="AK208" s="45">
        <v>3082</v>
      </c>
      <c r="AL208" s="45">
        <v>3123</v>
      </c>
    </row>
    <row r="209" spans="2:38" x14ac:dyDescent="0.25">
      <c r="B209" s="40" t="s">
        <v>99</v>
      </c>
      <c r="C209" s="40"/>
      <c r="D209" s="40" t="s">
        <v>56</v>
      </c>
      <c r="E209" s="40" t="s">
        <v>103</v>
      </c>
      <c r="F209" s="40" t="str">
        <f t="shared" si="16"/>
        <v>Motorcycles 4-stroke &lt;250 cm³</v>
      </c>
      <c r="G209" s="40" t="s">
        <v>21</v>
      </c>
      <c r="H209" s="40" t="s">
        <v>21</v>
      </c>
      <c r="I209" s="39" t="str">
        <f t="shared" si="15"/>
        <v>Motorcycles 4-stroke &lt;250 cm³,Conventional</v>
      </c>
      <c r="J209" s="45">
        <v>2320</v>
      </c>
      <c r="K209" s="45">
        <v>2514</v>
      </c>
      <c r="L209" s="45">
        <v>2514</v>
      </c>
      <c r="M209" s="45">
        <v>2440</v>
      </c>
      <c r="N209" s="45">
        <v>2410</v>
      </c>
      <c r="O209" s="45">
        <v>2392</v>
      </c>
      <c r="P209" s="45">
        <v>2432</v>
      </c>
      <c r="Q209" s="45">
        <v>2491</v>
      </c>
      <c r="R209" s="45">
        <v>2489</v>
      </c>
      <c r="S209" s="45">
        <v>2721</v>
      </c>
      <c r="T209" s="45">
        <v>2500</v>
      </c>
      <c r="U209" s="45">
        <v>2216</v>
      </c>
      <c r="V209" s="45">
        <v>1893</v>
      </c>
      <c r="W209" s="45">
        <v>1790</v>
      </c>
      <c r="X209" s="45">
        <v>1600</v>
      </c>
      <c r="Y209" s="45">
        <v>1434</v>
      </c>
      <c r="Z209" s="45">
        <v>1318</v>
      </c>
      <c r="AA209" s="45">
        <v>1251</v>
      </c>
      <c r="AB209" s="45">
        <v>1206</v>
      </c>
      <c r="AC209" s="45">
        <v>1214</v>
      </c>
      <c r="AD209" s="45">
        <v>1046</v>
      </c>
      <c r="AE209" s="45">
        <v>891</v>
      </c>
      <c r="AF209" s="45">
        <v>756</v>
      </c>
      <c r="AG209" s="45">
        <v>699</v>
      </c>
      <c r="AH209" s="45">
        <v>604</v>
      </c>
      <c r="AI209" s="45">
        <v>532</v>
      </c>
      <c r="AJ209" s="45">
        <v>462</v>
      </c>
      <c r="AK209" s="45">
        <v>431</v>
      </c>
      <c r="AL209" s="45">
        <v>345</v>
      </c>
    </row>
    <row r="210" spans="2:38" x14ac:dyDescent="0.25">
      <c r="B210" s="40" t="s">
        <v>99</v>
      </c>
      <c r="C210" s="40"/>
      <c r="D210" s="40" t="s">
        <v>56</v>
      </c>
      <c r="E210" s="40" t="s">
        <v>103</v>
      </c>
      <c r="F210" s="40" t="str">
        <f t="shared" si="16"/>
        <v>Motorcycles 4-stroke &lt;250 cm³</v>
      </c>
      <c r="G210" s="40" t="s">
        <v>58</v>
      </c>
      <c r="H210" s="40" t="s">
        <v>30</v>
      </c>
      <c r="I210" s="39" t="str">
        <f t="shared" si="15"/>
        <v>Motorcycles 4-stroke &lt;250 cm³,E I</v>
      </c>
      <c r="J210" s="45">
        <v>0</v>
      </c>
      <c r="K210" s="45">
        <v>0</v>
      </c>
      <c r="L210" s="45">
        <v>0</v>
      </c>
      <c r="M210" s="45">
        <v>0</v>
      </c>
      <c r="N210" s="45">
        <v>0</v>
      </c>
      <c r="O210" s="45">
        <v>0</v>
      </c>
      <c r="P210" s="45">
        <v>0</v>
      </c>
      <c r="Q210" s="45">
        <v>0</v>
      </c>
      <c r="R210" s="45">
        <v>0</v>
      </c>
      <c r="S210" s="45">
        <v>0</v>
      </c>
      <c r="T210" s="45">
        <v>625</v>
      </c>
      <c r="U210" s="45">
        <v>1141</v>
      </c>
      <c r="V210" s="45">
        <v>1488</v>
      </c>
      <c r="W210" s="45">
        <v>1790</v>
      </c>
      <c r="X210" s="45">
        <v>1671</v>
      </c>
      <c r="Y210" s="45">
        <v>1539</v>
      </c>
      <c r="Z210" s="45">
        <v>1461</v>
      </c>
      <c r="AA210" s="45">
        <v>1479</v>
      </c>
      <c r="AB210" s="45">
        <v>1487</v>
      </c>
      <c r="AC210" s="45">
        <v>1517</v>
      </c>
      <c r="AD210" s="45">
        <v>1408</v>
      </c>
      <c r="AE210" s="45">
        <v>1263</v>
      </c>
      <c r="AF210" s="45">
        <v>1169</v>
      </c>
      <c r="AG210" s="45">
        <v>1099</v>
      </c>
      <c r="AH210" s="45">
        <v>1049</v>
      </c>
      <c r="AI210" s="45">
        <v>969</v>
      </c>
      <c r="AJ210" s="45">
        <v>924</v>
      </c>
      <c r="AK210" s="45">
        <v>893</v>
      </c>
      <c r="AL210" s="45">
        <v>768</v>
      </c>
    </row>
    <row r="211" spans="2:38" x14ac:dyDescent="0.25">
      <c r="B211" s="40" t="s">
        <v>99</v>
      </c>
      <c r="C211" s="40"/>
      <c r="D211" s="40" t="s">
        <v>56</v>
      </c>
      <c r="E211" s="40" t="s">
        <v>103</v>
      </c>
      <c r="F211" s="40" t="str">
        <f t="shared" si="16"/>
        <v>Motorcycles 4-stroke &lt;250 cm³</v>
      </c>
      <c r="G211" s="40" t="s">
        <v>59</v>
      </c>
      <c r="H211" s="40" t="s">
        <v>31</v>
      </c>
      <c r="I211" s="39" t="str">
        <f t="shared" si="15"/>
        <v>Motorcycles 4-stroke &lt;250 cm³,E II</v>
      </c>
      <c r="J211" s="45">
        <v>0</v>
      </c>
      <c r="K211" s="45">
        <v>0</v>
      </c>
      <c r="L211" s="45">
        <v>0</v>
      </c>
      <c r="M211" s="45">
        <v>0</v>
      </c>
      <c r="N211" s="45">
        <v>0</v>
      </c>
      <c r="O211" s="45">
        <v>0</v>
      </c>
      <c r="P211" s="45">
        <v>0</v>
      </c>
      <c r="Q211" s="45">
        <v>0</v>
      </c>
      <c r="R211" s="45">
        <v>0</v>
      </c>
      <c r="S211" s="45">
        <v>0</v>
      </c>
      <c r="T211" s="45">
        <v>0</v>
      </c>
      <c r="U211" s="45">
        <v>0</v>
      </c>
      <c r="V211" s="45">
        <v>0</v>
      </c>
      <c r="W211" s="45">
        <v>0</v>
      </c>
      <c r="X211" s="45">
        <v>284</v>
      </c>
      <c r="Y211" s="45">
        <v>525</v>
      </c>
      <c r="Z211" s="45">
        <v>784</v>
      </c>
      <c r="AA211" s="45">
        <v>758</v>
      </c>
      <c r="AB211" s="45">
        <v>764</v>
      </c>
      <c r="AC211" s="45">
        <v>823</v>
      </c>
      <c r="AD211" s="45">
        <v>724</v>
      </c>
      <c r="AE211" s="45">
        <v>669</v>
      </c>
      <c r="AF211" s="45">
        <v>619</v>
      </c>
      <c r="AG211" s="45">
        <v>599</v>
      </c>
      <c r="AH211" s="45">
        <v>540</v>
      </c>
      <c r="AI211" s="45">
        <v>526</v>
      </c>
      <c r="AJ211" s="45">
        <v>524</v>
      </c>
      <c r="AK211" s="45">
        <v>555</v>
      </c>
      <c r="AL211" s="45">
        <v>512</v>
      </c>
    </row>
    <row r="212" spans="2:38" x14ac:dyDescent="0.25">
      <c r="B212" s="40" t="s">
        <v>99</v>
      </c>
      <c r="C212" s="40"/>
      <c r="D212" s="40" t="s">
        <v>56</v>
      </c>
      <c r="E212" s="40" t="s">
        <v>103</v>
      </c>
      <c r="F212" s="40" t="str">
        <f t="shared" si="16"/>
        <v>Motorcycles 4-stroke &lt;250 cm³</v>
      </c>
      <c r="G212" s="40" t="s">
        <v>60</v>
      </c>
      <c r="H212" s="40" t="s">
        <v>32</v>
      </c>
      <c r="I212" s="39" t="str">
        <f t="shared" si="15"/>
        <v>Motorcycles 4-stroke &lt;250 cm³,E III</v>
      </c>
      <c r="J212" s="45">
        <v>0</v>
      </c>
      <c r="K212" s="45">
        <v>0</v>
      </c>
      <c r="L212" s="45">
        <v>0</v>
      </c>
      <c r="M212" s="45">
        <v>0</v>
      </c>
      <c r="N212" s="45">
        <v>0</v>
      </c>
      <c r="O212" s="45">
        <v>0</v>
      </c>
      <c r="P212" s="45">
        <v>0</v>
      </c>
      <c r="Q212" s="45">
        <v>0</v>
      </c>
      <c r="R212" s="45">
        <v>0</v>
      </c>
      <c r="S212" s="45">
        <v>0</v>
      </c>
      <c r="T212" s="45">
        <v>0</v>
      </c>
      <c r="U212" s="45">
        <v>0</v>
      </c>
      <c r="V212" s="45">
        <v>0</v>
      </c>
      <c r="W212" s="45">
        <v>0</v>
      </c>
      <c r="X212" s="45">
        <v>0</v>
      </c>
      <c r="Y212" s="45">
        <v>0</v>
      </c>
      <c r="Z212" s="45">
        <v>0</v>
      </c>
      <c r="AA212" s="45">
        <v>303</v>
      </c>
      <c r="AB212" s="45">
        <v>563</v>
      </c>
      <c r="AC212" s="45">
        <v>780</v>
      </c>
      <c r="AD212" s="45">
        <v>845</v>
      </c>
      <c r="AE212" s="45">
        <v>891</v>
      </c>
      <c r="AF212" s="45">
        <v>894</v>
      </c>
      <c r="AG212" s="45">
        <v>932</v>
      </c>
      <c r="AH212" s="45">
        <v>985</v>
      </c>
      <c r="AI212" s="45">
        <v>1050</v>
      </c>
      <c r="AJ212" s="45">
        <v>1171</v>
      </c>
      <c r="AK212" s="45">
        <v>1232</v>
      </c>
      <c r="AL212" s="45">
        <v>1498</v>
      </c>
    </row>
    <row r="213" spans="2:38" x14ac:dyDescent="0.25">
      <c r="B213" s="40" t="s">
        <v>99</v>
      </c>
      <c r="C213" s="40"/>
      <c r="D213" s="40" t="s">
        <v>56</v>
      </c>
      <c r="E213" s="40" t="s">
        <v>104</v>
      </c>
      <c r="F213" s="40" t="str">
        <f t="shared" si="16"/>
        <v>Motorcycles 4-stroke 250 - 750 cm³</v>
      </c>
      <c r="G213" s="40" t="s">
        <v>21</v>
      </c>
      <c r="H213" s="40" t="s">
        <v>21</v>
      </c>
      <c r="I213" s="39" t="str">
        <f t="shared" si="15"/>
        <v>Motorcycles 4-stroke 250 - 750 cm³,Conventional</v>
      </c>
      <c r="J213" s="45">
        <v>15148</v>
      </c>
      <c r="K213" s="45">
        <v>16418</v>
      </c>
      <c r="L213" s="45">
        <v>16416</v>
      </c>
      <c r="M213" s="45">
        <v>15932</v>
      </c>
      <c r="N213" s="45">
        <v>15739</v>
      </c>
      <c r="O213" s="45">
        <v>15619</v>
      </c>
      <c r="P213" s="45">
        <v>15882</v>
      </c>
      <c r="Q213" s="45">
        <v>16267</v>
      </c>
      <c r="R213" s="45">
        <v>16249</v>
      </c>
      <c r="S213" s="45">
        <v>17767</v>
      </c>
      <c r="T213" s="45">
        <v>16324</v>
      </c>
      <c r="U213" s="45">
        <v>14467</v>
      </c>
      <c r="V213" s="45">
        <v>12363</v>
      </c>
      <c r="W213" s="45">
        <v>11687</v>
      </c>
      <c r="X213" s="45">
        <v>10446</v>
      </c>
      <c r="Y213" s="45">
        <v>9366</v>
      </c>
      <c r="Z213" s="45">
        <v>8607</v>
      </c>
      <c r="AA213" s="45">
        <v>8171</v>
      </c>
      <c r="AB213" s="45">
        <v>7874</v>
      </c>
      <c r="AC213" s="45">
        <v>7104</v>
      </c>
      <c r="AD213" s="45">
        <v>6508</v>
      </c>
      <c r="AE213" s="45">
        <v>5864</v>
      </c>
      <c r="AF213" s="45">
        <v>5215</v>
      </c>
      <c r="AG213" s="45">
        <v>5325</v>
      </c>
      <c r="AH213" s="45">
        <v>4874</v>
      </c>
      <c r="AI213" s="45">
        <v>4539</v>
      </c>
      <c r="AJ213" s="45">
        <v>4076</v>
      </c>
      <c r="AK213" s="45">
        <v>3805</v>
      </c>
      <c r="AL213" s="45">
        <v>3220</v>
      </c>
    </row>
    <row r="214" spans="2:38" x14ac:dyDescent="0.25">
      <c r="B214" s="40" t="s">
        <v>99</v>
      </c>
      <c r="C214" s="40"/>
      <c r="D214" s="40" t="s">
        <v>56</v>
      </c>
      <c r="E214" s="40" t="s">
        <v>104</v>
      </c>
      <c r="F214" s="40" t="str">
        <f t="shared" si="16"/>
        <v>Motorcycles 4-stroke 250 - 750 cm³</v>
      </c>
      <c r="G214" s="40" t="s">
        <v>58</v>
      </c>
      <c r="H214" s="40" t="s">
        <v>30</v>
      </c>
      <c r="I214" s="39" t="str">
        <f t="shared" si="15"/>
        <v>Motorcycles 4-stroke 250 - 750 cm³,E I</v>
      </c>
      <c r="J214" s="45">
        <v>0</v>
      </c>
      <c r="K214" s="45">
        <v>0</v>
      </c>
      <c r="L214" s="45">
        <v>0</v>
      </c>
      <c r="M214" s="45">
        <v>0</v>
      </c>
      <c r="N214" s="45">
        <v>0</v>
      </c>
      <c r="O214" s="45">
        <v>0</v>
      </c>
      <c r="P214" s="45">
        <v>0</v>
      </c>
      <c r="Q214" s="45">
        <v>0</v>
      </c>
      <c r="R214" s="45">
        <v>0</v>
      </c>
      <c r="S214" s="45">
        <v>0</v>
      </c>
      <c r="T214" s="45">
        <v>4081</v>
      </c>
      <c r="U214" s="45">
        <v>7453</v>
      </c>
      <c r="V214" s="45">
        <v>9713</v>
      </c>
      <c r="W214" s="45">
        <v>11687</v>
      </c>
      <c r="X214" s="45">
        <v>10910</v>
      </c>
      <c r="Y214" s="45">
        <v>10051</v>
      </c>
      <c r="Z214" s="45">
        <v>9537</v>
      </c>
      <c r="AA214" s="45">
        <v>9657</v>
      </c>
      <c r="AB214" s="45">
        <v>9711</v>
      </c>
      <c r="AC214" s="45">
        <v>8880</v>
      </c>
      <c r="AD214" s="45">
        <v>8761</v>
      </c>
      <c r="AE214" s="45">
        <v>8308</v>
      </c>
      <c r="AF214" s="45">
        <v>8060</v>
      </c>
      <c r="AG214" s="45">
        <v>8368</v>
      </c>
      <c r="AH214" s="45">
        <v>8466</v>
      </c>
      <c r="AI214" s="45">
        <v>8264</v>
      </c>
      <c r="AJ214" s="45">
        <v>8153</v>
      </c>
      <c r="AK214" s="45">
        <v>7881</v>
      </c>
      <c r="AL214" s="45">
        <v>7160</v>
      </c>
    </row>
    <row r="215" spans="2:38" x14ac:dyDescent="0.25">
      <c r="B215" s="40" t="s">
        <v>99</v>
      </c>
      <c r="C215" s="40"/>
      <c r="D215" s="40" t="s">
        <v>56</v>
      </c>
      <c r="E215" s="40" t="s">
        <v>104</v>
      </c>
      <c r="F215" s="40" t="str">
        <f t="shared" si="16"/>
        <v>Motorcycles 4-stroke 250 - 750 cm³</v>
      </c>
      <c r="G215" s="40" t="s">
        <v>59</v>
      </c>
      <c r="H215" s="40" t="s">
        <v>31</v>
      </c>
      <c r="I215" s="39" t="str">
        <f t="shared" si="15"/>
        <v>Motorcycles 4-stroke 250 - 750 cm³,E II</v>
      </c>
      <c r="J215" s="45">
        <v>0</v>
      </c>
      <c r="K215" s="45">
        <v>0</v>
      </c>
      <c r="L215" s="45">
        <v>0</v>
      </c>
      <c r="M215" s="45">
        <v>0</v>
      </c>
      <c r="N215" s="45">
        <v>0</v>
      </c>
      <c r="O215" s="45">
        <v>0</v>
      </c>
      <c r="P215" s="45">
        <v>0</v>
      </c>
      <c r="Q215" s="45">
        <v>0</v>
      </c>
      <c r="R215" s="45">
        <v>0</v>
      </c>
      <c r="S215" s="45">
        <v>0</v>
      </c>
      <c r="T215" s="45">
        <v>0</v>
      </c>
      <c r="U215" s="45">
        <v>0</v>
      </c>
      <c r="V215" s="45">
        <v>0</v>
      </c>
      <c r="W215" s="45">
        <v>0</v>
      </c>
      <c r="X215" s="45">
        <v>1857</v>
      </c>
      <c r="Y215" s="45">
        <v>3427</v>
      </c>
      <c r="Z215" s="45">
        <v>5117</v>
      </c>
      <c r="AA215" s="45">
        <v>4952</v>
      </c>
      <c r="AB215" s="45">
        <v>4987</v>
      </c>
      <c r="AC215" s="45">
        <v>4820</v>
      </c>
      <c r="AD215" s="45">
        <v>4505</v>
      </c>
      <c r="AE215" s="45">
        <v>4398</v>
      </c>
      <c r="AF215" s="45">
        <v>4267</v>
      </c>
      <c r="AG215" s="45">
        <v>4564</v>
      </c>
      <c r="AH215" s="45">
        <v>4361</v>
      </c>
      <c r="AI215" s="45">
        <v>4486</v>
      </c>
      <c r="AJ215" s="45">
        <v>4620</v>
      </c>
      <c r="AK215" s="45">
        <v>4892</v>
      </c>
      <c r="AL215" s="45">
        <v>4776</v>
      </c>
    </row>
    <row r="216" spans="2:38" x14ac:dyDescent="0.25">
      <c r="B216" s="40" t="s">
        <v>99</v>
      </c>
      <c r="C216" s="40"/>
      <c r="D216" s="40" t="s">
        <v>56</v>
      </c>
      <c r="E216" s="40" t="s">
        <v>104</v>
      </c>
      <c r="F216" s="40" t="str">
        <f t="shared" si="16"/>
        <v>Motorcycles 4-stroke 250 - 750 cm³</v>
      </c>
      <c r="G216" s="40" t="s">
        <v>60</v>
      </c>
      <c r="H216" s="40" t="s">
        <v>32</v>
      </c>
      <c r="I216" s="39" t="str">
        <f>C216&amp;""&amp;F216&amp;","&amp;H216</f>
        <v>Motorcycles 4-stroke 250 - 750 cm³,E III</v>
      </c>
      <c r="J216" s="45">
        <v>0</v>
      </c>
      <c r="K216" s="45">
        <v>0</v>
      </c>
      <c r="L216" s="45">
        <v>0</v>
      </c>
      <c r="M216" s="45">
        <v>0</v>
      </c>
      <c r="N216" s="45">
        <v>0</v>
      </c>
      <c r="O216" s="45">
        <v>0</v>
      </c>
      <c r="P216" s="45">
        <v>0</v>
      </c>
      <c r="Q216" s="45">
        <v>0</v>
      </c>
      <c r="R216" s="45">
        <v>0</v>
      </c>
      <c r="S216" s="45">
        <v>0</v>
      </c>
      <c r="T216" s="45">
        <v>0</v>
      </c>
      <c r="U216" s="45">
        <v>0</v>
      </c>
      <c r="V216" s="45">
        <v>0</v>
      </c>
      <c r="W216" s="45">
        <v>0</v>
      </c>
      <c r="X216" s="45">
        <v>0</v>
      </c>
      <c r="Y216" s="45">
        <v>0</v>
      </c>
      <c r="Z216" s="45">
        <v>0</v>
      </c>
      <c r="AA216" s="45">
        <v>1981</v>
      </c>
      <c r="AB216" s="45">
        <v>3675</v>
      </c>
      <c r="AC216" s="45">
        <v>4567</v>
      </c>
      <c r="AD216" s="45">
        <v>5256</v>
      </c>
      <c r="AE216" s="45">
        <v>5864</v>
      </c>
      <c r="AF216" s="45">
        <v>6164</v>
      </c>
      <c r="AG216" s="45">
        <v>7100</v>
      </c>
      <c r="AH216" s="45">
        <v>7953</v>
      </c>
      <c r="AI216" s="45">
        <v>8949</v>
      </c>
      <c r="AJ216" s="45">
        <v>10327</v>
      </c>
      <c r="AK216" s="45">
        <v>10870</v>
      </c>
      <c r="AL216" s="45">
        <v>13973</v>
      </c>
    </row>
    <row r="217" spans="2:38" x14ac:dyDescent="0.25">
      <c r="B217" s="40" t="s">
        <v>99</v>
      </c>
      <c r="C217" s="41"/>
      <c r="D217" s="40" t="s">
        <v>56</v>
      </c>
      <c r="E217" s="40" t="s">
        <v>105</v>
      </c>
      <c r="F217" s="40" t="str">
        <f t="shared" si="16"/>
        <v>Motorcycles 4-stroke &gt;750 cm³</v>
      </c>
      <c r="G217" s="40" t="s">
        <v>21</v>
      </c>
      <c r="H217" s="40" t="s">
        <v>21</v>
      </c>
      <c r="I217" s="39" t="str">
        <f t="shared" ref="I217:I220" si="17">C217&amp;""&amp;F217&amp;","&amp;H217</f>
        <v>Motorcycles 4-stroke &gt;750 cm³,Conventional</v>
      </c>
      <c r="J217" s="45">
        <v>1683</v>
      </c>
      <c r="K217" s="45">
        <v>1824</v>
      </c>
      <c r="L217" s="45">
        <v>1824</v>
      </c>
      <c r="M217" s="45">
        <v>1770</v>
      </c>
      <c r="N217" s="45">
        <v>1749</v>
      </c>
      <c r="O217" s="45">
        <v>1735</v>
      </c>
      <c r="P217" s="45">
        <v>1765</v>
      </c>
      <c r="Q217" s="45">
        <v>1807</v>
      </c>
      <c r="R217" s="45">
        <v>1806</v>
      </c>
      <c r="S217" s="45">
        <v>1974</v>
      </c>
      <c r="T217" s="45">
        <v>1814</v>
      </c>
      <c r="U217" s="45">
        <v>1608</v>
      </c>
      <c r="V217" s="45">
        <v>1374</v>
      </c>
      <c r="W217" s="45">
        <v>1299</v>
      </c>
      <c r="X217" s="45">
        <v>1161</v>
      </c>
      <c r="Y217" s="45">
        <v>1041</v>
      </c>
      <c r="Z217" s="45">
        <v>956</v>
      </c>
      <c r="AA217" s="45">
        <v>908</v>
      </c>
      <c r="AB217" s="45">
        <v>875</v>
      </c>
      <c r="AC217" s="45">
        <v>789</v>
      </c>
      <c r="AD217" s="45">
        <v>723</v>
      </c>
      <c r="AE217" s="45">
        <v>652</v>
      </c>
      <c r="AF217" s="45">
        <v>579</v>
      </c>
      <c r="AG217" s="45">
        <v>592</v>
      </c>
      <c r="AH217" s="45">
        <v>542</v>
      </c>
      <c r="AI217" s="45">
        <v>504</v>
      </c>
      <c r="AJ217" s="45">
        <v>453</v>
      </c>
      <c r="AK217" s="45">
        <v>423</v>
      </c>
      <c r="AL217" s="45">
        <v>358</v>
      </c>
    </row>
    <row r="218" spans="2:38" x14ac:dyDescent="0.25">
      <c r="B218" s="40" t="s">
        <v>99</v>
      </c>
      <c r="D218" s="40" t="s">
        <v>56</v>
      </c>
      <c r="E218" s="40" t="s">
        <v>105</v>
      </c>
      <c r="F218" s="40" t="str">
        <f t="shared" si="16"/>
        <v>Motorcycles 4-stroke &gt;750 cm³</v>
      </c>
      <c r="G218" s="40" t="s">
        <v>58</v>
      </c>
      <c r="H218" s="40" t="s">
        <v>30</v>
      </c>
      <c r="I218" s="39" t="str">
        <f t="shared" si="17"/>
        <v>Motorcycles 4-stroke &gt;750 cm³,E I</v>
      </c>
      <c r="J218" s="45">
        <v>0</v>
      </c>
      <c r="K218" s="45">
        <v>0</v>
      </c>
      <c r="L218" s="45">
        <v>0</v>
      </c>
      <c r="M218" s="45">
        <v>0</v>
      </c>
      <c r="N218" s="45">
        <v>0</v>
      </c>
      <c r="O218" s="45">
        <v>0</v>
      </c>
      <c r="P218" s="45">
        <v>0</v>
      </c>
      <c r="Q218" s="45">
        <v>0</v>
      </c>
      <c r="R218" s="45">
        <v>0</v>
      </c>
      <c r="S218" s="45">
        <v>0</v>
      </c>
      <c r="T218" s="45">
        <v>453</v>
      </c>
      <c r="U218" s="45">
        <v>828</v>
      </c>
      <c r="V218" s="45">
        <v>1079</v>
      </c>
      <c r="W218" s="45">
        <v>1299</v>
      </c>
      <c r="X218" s="45">
        <v>1212</v>
      </c>
      <c r="Y218" s="45">
        <v>1117</v>
      </c>
      <c r="Z218" s="45">
        <v>1060</v>
      </c>
      <c r="AA218" s="45">
        <v>1073</v>
      </c>
      <c r="AB218" s="45">
        <v>1079</v>
      </c>
      <c r="AC218" s="45">
        <v>987</v>
      </c>
      <c r="AD218" s="45">
        <v>973</v>
      </c>
      <c r="AE218" s="45">
        <v>923</v>
      </c>
      <c r="AF218" s="45">
        <v>896</v>
      </c>
      <c r="AG218" s="45">
        <v>930</v>
      </c>
      <c r="AH218" s="45">
        <v>941</v>
      </c>
      <c r="AI218" s="45">
        <v>918</v>
      </c>
      <c r="AJ218" s="45">
        <v>906</v>
      </c>
      <c r="AK218" s="45">
        <v>876</v>
      </c>
      <c r="AL218" s="45">
        <v>796</v>
      </c>
    </row>
    <row r="219" spans="2:38" x14ac:dyDescent="0.25">
      <c r="B219" s="40" t="s">
        <v>99</v>
      </c>
      <c r="D219" s="40" t="s">
        <v>56</v>
      </c>
      <c r="E219" s="40" t="s">
        <v>105</v>
      </c>
      <c r="F219" s="40" t="str">
        <f t="shared" si="16"/>
        <v>Motorcycles 4-stroke &gt;750 cm³</v>
      </c>
      <c r="G219" s="40" t="s">
        <v>59</v>
      </c>
      <c r="H219" s="40" t="s">
        <v>31</v>
      </c>
      <c r="I219" s="39" t="str">
        <f t="shared" si="17"/>
        <v>Motorcycles 4-stroke &gt;750 cm³,E II</v>
      </c>
      <c r="J219" s="45">
        <v>0</v>
      </c>
      <c r="K219" s="45">
        <v>0</v>
      </c>
      <c r="L219" s="45">
        <v>0</v>
      </c>
      <c r="M219" s="45">
        <v>0</v>
      </c>
      <c r="N219" s="45">
        <v>0</v>
      </c>
      <c r="O219" s="45">
        <v>0</v>
      </c>
      <c r="P219" s="45">
        <v>0</v>
      </c>
      <c r="Q219" s="45">
        <v>0</v>
      </c>
      <c r="R219" s="45">
        <v>0</v>
      </c>
      <c r="S219" s="45">
        <v>0</v>
      </c>
      <c r="T219" s="45">
        <v>0</v>
      </c>
      <c r="U219" s="45">
        <v>0</v>
      </c>
      <c r="V219" s="45">
        <v>0</v>
      </c>
      <c r="W219" s="45">
        <v>0</v>
      </c>
      <c r="X219" s="45">
        <v>206</v>
      </c>
      <c r="Y219" s="45">
        <v>381</v>
      </c>
      <c r="Z219" s="45">
        <v>569</v>
      </c>
      <c r="AA219" s="45">
        <v>550</v>
      </c>
      <c r="AB219" s="45">
        <v>554</v>
      </c>
      <c r="AC219" s="45">
        <v>536</v>
      </c>
      <c r="AD219" s="45">
        <v>501</v>
      </c>
      <c r="AE219" s="45">
        <v>489</v>
      </c>
      <c r="AF219" s="45">
        <v>474</v>
      </c>
      <c r="AG219" s="45">
        <v>507</v>
      </c>
      <c r="AH219" s="45">
        <v>485</v>
      </c>
      <c r="AI219" s="45">
        <v>498</v>
      </c>
      <c r="AJ219" s="45">
        <v>513</v>
      </c>
      <c r="AK219" s="45">
        <v>544</v>
      </c>
      <c r="AL219" s="45">
        <v>531</v>
      </c>
    </row>
    <row r="220" spans="2:38" x14ac:dyDescent="0.25">
      <c r="B220" s="40" t="s">
        <v>99</v>
      </c>
      <c r="D220" s="40" t="s">
        <v>56</v>
      </c>
      <c r="E220" s="40" t="s">
        <v>105</v>
      </c>
      <c r="F220" s="40" t="str">
        <f t="shared" si="16"/>
        <v>Motorcycles 4-stroke &gt;750 cm³</v>
      </c>
      <c r="G220" s="40" t="s">
        <v>60</v>
      </c>
      <c r="H220" s="40" t="s">
        <v>32</v>
      </c>
      <c r="I220" s="39" t="str">
        <f t="shared" si="17"/>
        <v>Motorcycles 4-stroke &gt;750 cm³,E III</v>
      </c>
      <c r="J220" s="45">
        <v>0</v>
      </c>
      <c r="K220" s="45">
        <v>0</v>
      </c>
      <c r="L220" s="45">
        <v>0</v>
      </c>
      <c r="M220" s="45">
        <v>0</v>
      </c>
      <c r="N220" s="45">
        <v>0</v>
      </c>
      <c r="O220" s="45">
        <v>0</v>
      </c>
      <c r="P220" s="45">
        <v>0</v>
      </c>
      <c r="Q220" s="45">
        <v>0</v>
      </c>
      <c r="R220" s="45">
        <v>0</v>
      </c>
      <c r="S220" s="45">
        <v>0</v>
      </c>
      <c r="T220" s="45">
        <v>0</v>
      </c>
      <c r="U220" s="45">
        <v>0</v>
      </c>
      <c r="V220" s="45">
        <v>0</v>
      </c>
      <c r="W220" s="45">
        <v>0</v>
      </c>
      <c r="X220" s="45">
        <v>0</v>
      </c>
      <c r="Y220" s="45">
        <v>0</v>
      </c>
      <c r="Z220" s="45">
        <v>0</v>
      </c>
      <c r="AA220" s="45">
        <v>220</v>
      </c>
      <c r="AB220" s="45">
        <v>408</v>
      </c>
      <c r="AC220" s="45">
        <v>507</v>
      </c>
      <c r="AD220" s="45">
        <v>584</v>
      </c>
      <c r="AE220" s="45">
        <v>652</v>
      </c>
      <c r="AF220" s="45">
        <v>685</v>
      </c>
      <c r="AG220" s="45">
        <v>789</v>
      </c>
      <c r="AH220" s="45">
        <v>884</v>
      </c>
      <c r="AI220" s="45">
        <v>994</v>
      </c>
      <c r="AJ220" s="45">
        <v>1148</v>
      </c>
      <c r="AK220" s="45">
        <v>1208</v>
      </c>
      <c r="AL220" s="45">
        <v>1553</v>
      </c>
    </row>
    <row r="221" spans="2:38" x14ac:dyDescent="0.25">
      <c r="G221" s="40"/>
      <c r="H221" s="40"/>
      <c r="I221" s="34"/>
      <c r="J221" s="39"/>
      <c r="K221" s="39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F221" s="39"/>
      <c r="AG221" s="39"/>
      <c r="AH221" s="39"/>
      <c r="AI221" s="39"/>
      <c r="AJ221" s="39"/>
      <c r="AK221" s="39"/>
      <c r="AL221" s="39"/>
    </row>
    <row r="222" spans="2:38" x14ac:dyDescent="0.25">
      <c r="G222" s="40"/>
      <c r="H222" s="40"/>
      <c r="J222" s="46"/>
      <c r="K222" s="46"/>
      <c r="L222" s="46"/>
      <c r="M222" s="46"/>
      <c r="N222" s="46"/>
      <c r="O222" s="46"/>
      <c r="P222" s="46"/>
      <c r="Q222" s="46"/>
      <c r="R222" s="46"/>
      <c r="S222" s="46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  <c r="AE222" s="46"/>
      <c r="AF222" s="46"/>
      <c r="AG222" s="46"/>
      <c r="AH222" s="46"/>
      <c r="AI222" s="46"/>
      <c r="AJ222" s="46"/>
      <c r="AK222" s="46"/>
      <c r="AL222" s="46"/>
    </row>
    <row r="223" spans="2:38" x14ac:dyDescent="0.25">
      <c r="H223" s="40"/>
    </row>
    <row r="224" spans="2:38" x14ac:dyDescent="0.25">
      <c r="H224" s="40"/>
      <c r="I224" s="39" t="s">
        <v>38</v>
      </c>
    </row>
    <row r="225" spans="8:8" x14ac:dyDescent="0.25">
      <c r="H225" s="40"/>
    </row>
    <row r="226" spans="8:8" x14ac:dyDescent="0.25">
      <c r="H226" s="40"/>
    </row>
    <row r="227" spans="8:8" x14ac:dyDescent="0.25">
      <c r="H227" s="40"/>
    </row>
    <row r="228" spans="8:8" x14ac:dyDescent="0.25">
      <c r="H228" s="40"/>
    </row>
    <row r="229" spans="8:8" x14ac:dyDescent="0.25">
      <c r="H229" s="40"/>
    </row>
    <row r="230" spans="8:8" x14ac:dyDescent="0.25">
      <c r="H230" s="40"/>
    </row>
    <row r="231" spans="8:8" x14ac:dyDescent="0.25">
      <c r="H231" s="40"/>
    </row>
    <row r="232" spans="8:8" x14ac:dyDescent="0.25">
      <c r="H232" s="40"/>
    </row>
    <row r="233" spans="8:8" x14ac:dyDescent="0.25">
      <c r="H233" s="40"/>
    </row>
    <row r="234" spans="8:8" x14ac:dyDescent="0.25">
      <c r="H234" s="40"/>
    </row>
    <row r="235" spans="8:8" x14ac:dyDescent="0.25">
      <c r="H235" s="40"/>
    </row>
    <row r="236" spans="8:8" x14ac:dyDescent="0.25">
      <c r="H236" s="40"/>
    </row>
    <row r="237" spans="8:8" x14ac:dyDescent="0.25">
      <c r="H237" s="40"/>
    </row>
    <row r="238" spans="8:8" x14ac:dyDescent="0.25">
      <c r="H238" s="40"/>
    </row>
    <row r="239" spans="8:8" x14ac:dyDescent="0.25">
      <c r="H239" s="40"/>
    </row>
    <row r="240" spans="8:8" x14ac:dyDescent="0.25">
      <c r="H240" s="40"/>
    </row>
    <row r="241" spans="8:8" x14ac:dyDescent="0.25">
      <c r="H241" s="40"/>
    </row>
    <row r="242" spans="8:8" x14ac:dyDescent="0.25">
      <c r="H242" s="40"/>
    </row>
    <row r="243" spans="8:8" x14ac:dyDescent="0.25">
      <c r="H243" s="40"/>
    </row>
    <row r="244" spans="8:8" x14ac:dyDescent="0.25">
      <c r="H244" s="40"/>
    </row>
    <row r="245" spans="8:8" x14ac:dyDescent="0.25">
      <c r="H245" s="40"/>
    </row>
    <row r="246" spans="8:8" x14ac:dyDescent="0.25">
      <c r="H246" s="40"/>
    </row>
    <row r="247" spans="8:8" x14ac:dyDescent="0.25">
      <c r="H247" s="40"/>
    </row>
    <row r="248" spans="8:8" x14ac:dyDescent="0.25">
      <c r="H248" s="42"/>
    </row>
  </sheetData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Table 3.1.9</vt:lpstr>
      <vt:lpstr>Table 3.1.10</vt:lpstr>
      <vt:lpstr>Table 3.1.11</vt:lpstr>
      <vt:lpstr>Table 3.1.12</vt:lpstr>
      <vt:lpstr>Population</vt:lpstr>
      <vt:lpstr>'Table 3.1.12'!Print_Area</vt:lpstr>
      <vt:lpstr>'Table 3.1.12'!Print_Titles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Hanley</dc:creator>
  <cp:lastModifiedBy>Duffy</cp:lastModifiedBy>
  <cp:lastPrinted>2013-02-08T10:00:21Z</cp:lastPrinted>
  <dcterms:created xsi:type="dcterms:W3CDTF">2010-12-02T14:57:37Z</dcterms:created>
  <dcterms:modified xsi:type="dcterms:W3CDTF">2020-03-12T11:50:30Z</dcterms:modified>
</cp:coreProperties>
</file>