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ir Emissions\Annual Inventory Compilation\2018data\Outputs\UNFCCC Reports\NIR Report 2020\Annexes\Website annexes\"/>
    </mc:Choice>
  </mc:AlternateContent>
  <xr:revisionPtr revIDLastSave="0" documentId="13_ncr:1_{1B2F8353-498E-4086-A20E-A36445D91EC6}" xr6:coauthVersionLast="36" xr6:coauthVersionMax="36" xr10:uidLastSave="{00000000-0000-0000-0000-000000000000}"/>
  <bookViews>
    <workbookView xWindow="-15" yWindow="3990" windowWidth="19230" windowHeight="4050" tabRatio="702" xr2:uid="{00000000-000D-0000-FFFF-FFFF00000000}"/>
  </bookViews>
  <sheets>
    <sheet name="Table 4.1" sheetId="17" r:id="rId1"/>
    <sheet name="Table 4.2" sheetId="18" r:id="rId2"/>
    <sheet name="Figure 4.1 and 4.2" sheetId="19" r:id="rId3"/>
    <sheet name="Table 4.3 Figure 4.3" sheetId="20" r:id="rId4"/>
    <sheet name="Table 4.4" sheetId="21" r:id="rId5"/>
    <sheet name="Recalculations" sheetId="22" r:id="rId6"/>
    <sheet name="3.2.A Cement production" sheetId="5" r:id="rId7"/>
    <sheet name="3.2.B Lime production" sheetId="6" r:id="rId8"/>
    <sheet name="3.2.C Glass production" sheetId="1" r:id="rId9"/>
    <sheet name="3.2.D Other carbonates" sheetId="10" r:id="rId10"/>
    <sheet name="3.2.E Soda ash use" sheetId="7" r:id="rId11"/>
    <sheet name="3.2.F Non Energy use of fuels" sheetId="23" r:id="rId12"/>
  </sheets>
  <externalReferences>
    <externalReference r:id="rId13"/>
    <externalReference r:id="rId14"/>
    <externalReference r:id="rId15"/>
  </externalReferences>
  <definedNames>
    <definedName name="___INPUT_DATA___" localSheetId="11">#REF!</definedName>
    <definedName name="___INPUT_DATA___" localSheetId="4">#REF!</definedName>
    <definedName name="___INPUT_DATA___">#REF!</definedName>
    <definedName name="Benzene_calculations" localSheetId="6">#REF!</definedName>
    <definedName name="Benzene_calculations" localSheetId="9">#REF!</definedName>
    <definedName name="Benzene_calculations" localSheetId="11">#REF!</definedName>
    <definedName name="Benzene_calculations">#REF!</definedName>
    <definedName name="ChangeCodes">[1]Activity!$C$12:$AM$16</definedName>
    <definedName name="ChangeCodesFactors">[1]Factors!$C$19:$AM$23</definedName>
    <definedName name="Factor_data">[1]Factors!$C$3:$AQ$16</definedName>
    <definedName name="PI_295" localSheetId="6">#REF!</definedName>
    <definedName name="PI_295" localSheetId="9">#REF!</definedName>
    <definedName name="PI_295" localSheetId="11">#REF!</definedName>
    <definedName name="PI_295">#REF!</definedName>
    <definedName name="PI_37" localSheetId="6">#REF!</definedName>
    <definedName name="PI_37" localSheetId="9">#REF!</definedName>
    <definedName name="PI_37" localSheetId="11">#REF!</definedName>
    <definedName name="PI_37">#REF!</definedName>
    <definedName name="PI_37b" localSheetId="6">#REF!</definedName>
    <definedName name="PI_37b" localSheetId="11">#REF!</definedName>
    <definedName name="PI_37b">#REF!</definedName>
    <definedName name="Population" localSheetId="11">#REF!</definedName>
    <definedName name="Population" localSheetId="4">#REF!</definedName>
    <definedName name="Population">#REF!</definedName>
    <definedName name="SpreadsheetID" localSheetId="6">'[2]QA-QC'!#REF!</definedName>
    <definedName name="SpreadsheetID" localSheetId="11">'[3]QA-QC'!#REF!</definedName>
    <definedName name="SpreadsheetID">'[3]QA-QC'!#REF!</definedName>
    <definedName name="x" localSheetId="11">#REF!</definedName>
    <definedName name="x">#REF!</definedName>
    <definedName name="xx" localSheetId="11">#REF!</definedName>
    <definedName name="xx">#REF!</definedName>
    <definedName name="xxx" localSheetId="11">#REF!</definedName>
    <definedName name="xxx">#REF!</definedName>
    <definedName name="xxxx" localSheetId="11">'[3]QA-QC'!#REF!</definedName>
    <definedName name="xxxx">'[3]QA-QC'!#REF!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9" i="7" l="1"/>
  <c r="T9" i="7"/>
  <c r="E30" i="23"/>
  <c r="I30" i="23"/>
  <c r="M30" i="23"/>
  <c r="Q30" i="23"/>
  <c r="C30" i="23" l="1"/>
  <c r="AC30" i="23"/>
  <c r="Y30" i="23"/>
  <c r="U30" i="23"/>
  <c r="AA30" i="23"/>
  <c r="K30" i="23"/>
  <c r="P30" i="23"/>
  <c r="L30" i="23"/>
  <c r="H30" i="23"/>
  <c r="D30" i="23"/>
  <c r="AB30" i="23"/>
  <c r="X30" i="23"/>
  <c r="T30" i="23"/>
  <c r="W30" i="23"/>
  <c r="G30" i="23"/>
  <c r="S30" i="23"/>
  <c r="AE30" i="23"/>
  <c r="O30" i="23"/>
  <c r="AD30" i="23"/>
  <c r="Z30" i="23"/>
  <c r="V30" i="23"/>
  <c r="R30" i="23"/>
  <c r="N30" i="23"/>
  <c r="J30" i="23"/>
  <c r="F30" i="23"/>
  <c r="AD20" i="10" l="1"/>
  <c r="AD25" i="10"/>
  <c r="AE25" i="10"/>
  <c r="AD26" i="10"/>
  <c r="AE26" i="10"/>
  <c r="AD11" i="10" l="1"/>
  <c r="AD16" i="10" s="1"/>
  <c r="AE20" i="10"/>
  <c r="AE11" i="10"/>
  <c r="AE16" i="10" s="1"/>
  <c r="AE36" i="10"/>
  <c r="AE31" i="10"/>
  <c r="AD36" i="10"/>
  <c r="AD31" i="10"/>
  <c r="AD24" i="10" l="1"/>
  <c r="AE24" i="10"/>
  <c r="AD41" i="10"/>
  <c r="AD19" i="10"/>
  <c r="AE41" i="10"/>
  <c r="AE19" i="10"/>
  <c r="AD7" i="6" l="1"/>
  <c r="AD9" i="6"/>
  <c r="AE9" i="6"/>
  <c r="AE10" i="6" l="1"/>
  <c r="AE7" i="6"/>
  <c r="AD10" i="6"/>
  <c r="AE15" i="6"/>
  <c r="AD15" i="6"/>
  <c r="AD11" i="6" l="1"/>
  <c r="AE11" i="6"/>
  <c r="AG75" i="22" l="1"/>
  <c r="AF75" i="22"/>
  <c r="AF77" i="21" s="1"/>
  <c r="AE75" i="22"/>
  <c r="AE77" i="21" s="1"/>
  <c r="AD75" i="22"/>
  <c r="AC75" i="22"/>
  <c r="AB75" i="22"/>
  <c r="AA75" i="22"/>
  <c r="AA77" i="21" s="1"/>
  <c r="Z75" i="22"/>
  <c r="Z77" i="21" s="1"/>
  <c r="Y75" i="22"/>
  <c r="X75" i="22"/>
  <c r="W75" i="22"/>
  <c r="W77" i="21" s="1"/>
  <c r="V75" i="22"/>
  <c r="V77" i="21" s="1"/>
  <c r="U75" i="22"/>
  <c r="T75" i="22"/>
  <c r="S75" i="22"/>
  <c r="S77" i="21" s="1"/>
  <c r="AG53" i="22"/>
  <c r="AG55" i="21" s="1"/>
  <c r="AF53" i="22"/>
  <c r="AF55" i="21" s="1"/>
  <c r="AE53" i="22"/>
  <c r="AE55" i="21" s="1"/>
  <c r="AD53" i="22"/>
  <c r="AD55" i="21" s="1"/>
  <c r="AC53" i="22"/>
  <c r="AC55" i="21" s="1"/>
  <c r="AB53" i="22"/>
  <c r="AB55" i="21" s="1"/>
  <c r="AA53" i="22"/>
  <c r="AA55" i="21" s="1"/>
  <c r="Z53" i="22"/>
  <c r="Y53" i="22"/>
  <c r="Y55" i="21" s="1"/>
  <c r="X53" i="22"/>
  <c r="X55" i="21" s="1"/>
  <c r="W53" i="22"/>
  <c r="W55" i="21" s="1"/>
  <c r="V53" i="22"/>
  <c r="V55" i="21" s="1"/>
  <c r="U53" i="22"/>
  <c r="U55" i="21" s="1"/>
  <c r="T53" i="22"/>
  <c r="T55" i="21" s="1"/>
  <c r="S53" i="22"/>
  <c r="S55" i="21" s="1"/>
  <c r="AG45" i="21"/>
  <c r="AF45" i="21"/>
  <c r="AE45" i="21"/>
  <c r="AC45" i="21"/>
  <c r="AB45" i="21"/>
  <c r="AA45" i="21"/>
  <c r="Z45" i="21"/>
  <c r="Y45" i="21"/>
  <c r="X45" i="21"/>
  <c r="W45" i="21"/>
  <c r="U45" i="21"/>
  <c r="S45" i="21"/>
  <c r="R45" i="21"/>
  <c r="Q45" i="21"/>
  <c r="O45" i="21"/>
  <c r="M45" i="21"/>
  <c r="K45" i="21"/>
  <c r="I45" i="21"/>
  <c r="G45" i="21"/>
  <c r="F45" i="21"/>
  <c r="AE44" i="21"/>
  <c r="AC44" i="21"/>
  <c r="Y35" i="21"/>
  <c r="W44" i="21"/>
  <c r="T44" i="21"/>
  <c r="P44" i="21"/>
  <c r="N44" i="21"/>
  <c r="M35" i="21"/>
  <c r="L44" i="21"/>
  <c r="J44" i="21"/>
  <c r="H44" i="21"/>
  <c r="AG43" i="21"/>
  <c r="AF43" i="21"/>
  <c r="AE43" i="21"/>
  <c r="AD43" i="21"/>
  <c r="AC43" i="21"/>
  <c r="AB43" i="21"/>
  <c r="AA43" i="21"/>
  <c r="Z43" i="21"/>
  <c r="Y43" i="21"/>
  <c r="X43" i="21"/>
  <c r="W43" i="21"/>
  <c r="V43" i="21"/>
  <c r="U43" i="21"/>
  <c r="T43" i="21"/>
  <c r="S43" i="21"/>
  <c r="R43" i="21"/>
  <c r="Q43" i="21"/>
  <c r="P43" i="21"/>
  <c r="N43" i="21"/>
  <c r="M43" i="21"/>
  <c r="L43" i="21"/>
  <c r="K43" i="21"/>
  <c r="J43" i="21"/>
  <c r="I43" i="21"/>
  <c r="H43" i="21"/>
  <c r="G43" i="21"/>
  <c r="F43" i="21"/>
  <c r="AG42" i="21"/>
  <c r="AF42" i="21"/>
  <c r="AD42" i="21"/>
  <c r="AC42" i="21"/>
  <c r="AB42" i="21"/>
  <c r="AA42" i="21"/>
  <c r="Z42" i="21"/>
  <c r="Y42" i="21"/>
  <c r="X42" i="21"/>
  <c r="W42" i="21"/>
  <c r="V42" i="21"/>
  <c r="U42" i="21"/>
  <c r="T42" i="21"/>
  <c r="S42" i="21"/>
  <c r="R42" i="21"/>
  <c r="Q42" i="21"/>
  <c r="P42" i="21"/>
  <c r="O42" i="21"/>
  <c r="N42" i="21"/>
  <c r="M42" i="21"/>
  <c r="L42" i="21"/>
  <c r="K42" i="21"/>
  <c r="J42" i="21"/>
  <c r="I42" i="21"/>
  <c r="H42" i="21"/>
  <c r="G42" i="21"/>
  <c r="F42" i="21"/>
  <c r="AG41" i="21"/>
  <c r="AF41" i="21"/>
  <c r="AE41" i="21"/>
  <c r="AD41" i="21"/>
  <c r="AC41" i="21"/>
  <c r="AB41" i="21"/>
  <c r="AA41" i="21"/>
  <c r="Z41" i="21"/>
  <c r="Y41" i="21"/>
  <c r="X41" i="21"/>
  <c r="W41" i="21"/>
  <c r="V41" i="21"/>
  <c r="U41" i="21"/>
  <c r="T41" i="21"/>
  <c r="S41" i="21"/>
  <c r="R41" i="21"/>
  <c r="Q41" i="21"/>
  <c r="P41" i="21"/>
  <c r="O41" i="21"/>
  <c r="N41" i="21"/>
  <c r="M41" i="21"/>
  <c r="L41" i="21"/>
  <c r="J41" i="21"/>
  <c r="I41" i="21"/>
  <c r="H41" i="21"/>
  <c r="G41" i="21"/>
  <c r="F41" i="21"/>
  <c r="AG40" i="21"/>
  <c r="AF40" i="21"/>
  <c r="AC40" i="21"/>
  <c r="AB40" i="21"/>
  <c r="AA40" i="21"/>
  <c r="Z40" i="21"/>
  <c r="Y40" i="21"/>
  <c r="X40" i="21"/>
  <c r="W40" i="21"/>
  <c r="V40" i="21"/>
  <c r="U40" i="21"/>
  <c r="T40" i="21"/>
  <c r="S40" i="21"/>
  <c r="R40" i="21"/>
  <c r="Q40" i="21"/>
  <c r="P40" i="21"/>
  <c r="O40" i="21"/>
  <c r="N40" i="21"/>
  <c r="M40" i="21"/>
  <c r="L40" i="21"/>
  <c r="J40" i="21"/>
  <c r="I40" i="21"/>
  <c r="AG39" i="21"/>
  <c r="AC39" i="21"/>
  <c r="AB39" i="21"/>
  <c r="Z39" i="21"/>
  <c r="Y39" i="21"/>
  <c r="X39" i="21"/>
  <c r="V39" i="21"/>
  <c r="U39" i="21"/>
  <c r="R39" i="21"/>
  <c r="Q39" i="21"/>
  <c r="P39" i="21"/>
  <c r="N39" i="21"/>
  <c r="M39" i="21"/>
  <c r="L39" i="21"/>
  <c r="J39" i="21"/>
  <c r="I39" i="21"/>
  <c r="H39" i="21"/>
  <c r="F39" i="21"/>
  <c r="AG38" i="21"/>
  <c r="AF38" i="21"/>
  <c r="AD38" i="21"/>
  <c r="AC38" i="21"/>
  <c r="Z38" i="21"/>
  <c r="Y38" i="21"/>
  <c r="X38" i="21"/>
  <c r="V38" i="21"/>
  <c r="U38" i="21"/>
  <c r="T38" i="21"/>
  <c r="R38" i="21"/>
  <c r="Q38" i="21"/>
  <c r="P38" i="21"/>
  <c r="N38" i="21"/>
  <c r="M38" i="21"/>
  <c r="J38" i="21"/>
  <c r="I38" i="21"/>
  <c r="H38" i="21"/>
  <c r="F38" i="21"/>
  <c r="AG37" i="21"/>
  <c r="AD37" i="21"/>
  <c r="AC37" i="21"/>
  <c r="Z37" i="21"/>
  <c r="Y37" i="21"/>
  <c r="X37" i="21"/>
  <c r="U37" i="21"/>
  <c r="T37" i="21"/>
  <c r="R37" i="21"/>
  <c r="Q37" i="21"/>
  <c r="P37" i="21"/>
  <c r="N37" i="21"/>
  <c r="M37" i="21"/>
  <c r="J37" i="21"/>
  <c r="I37" i="21"/>
  <c r="H37" i="21"/>
  <c r="F37" i="21"/>
  <c r="AG36" i="21"/>
  <c r="AD36" i="21"/>
  <c r="AC36" i="21"/>
  <c r="AB36" i="21"/>
  <c r="Z36" i="21"/>
  <c r="Y36" i="21"/>
  <c r="X36" i="21"/>
  <c r="V36" i="21"/>
  <c r="U36" i="21"/>
  <c r="R36" i="21"/>
  <c r="Q36" i="21"/>
  <c r="P36" i="21"/>
  <c r="N36" i="21"/>
  <c r="M36" i="21"/>
  <c r="L36" i="21"/>
  <c r="J36" i="21"/>
  <c r="I36" i="21"/>
  <c r="H36" i="21"/>
  <c r="F36" i="21"/>
  <c r="W35" i="21"/>
  <c r="AG34" i="21"/>
  <c r="AE34" i="21"/>
  <c r="AC34" i="21"/>
  <c r="AA34" i="21"/>
  <c r="Y34" i="21"/>
  <c r="X34" i="21"/>
  <c r="W34" i="21"/>
  <c r="U34" i="21"/>
  <c r="S34" i="21"/>
  <c r="P34" i="21"/>
  <c r="O34" i="21"/>
  <c r="M34" i="21"/>
  <c r="K34" i="21"/>
  <c r="I34" i="21"/>
  <c r="G34" i="21"/>
  <c r="AG33" i="21"/>
  <c r="AE33" i="21"/>
  <c r="AC33" i="21"/>
  <c r="AB33" i="21"/>
  <c r="AA33" i="21"/>
  <c r="Y33" i="21"/>
  <c r="X33" i="21"/>
  <c r="W33" i="21"/>
  <c r="U33" i="21"/>
  <c r="S33" i="21"/>
  <c r="Q33" i="21"/>
  <c r="O33" i="21"/>
  <c r="M33" i="21"/>
  <c r="K33" i="21"/>
  <c r="I33" i="21"/>
  <c r="G33" i="21"/>
  <c r="AF32" i="21"/>
  <c r="AE32" i="21"/>
  <c r="AC32" i="21"/>
  <c r="AA32" i="21"/>
  <c r="Y32" i="21"/>
  <c r="W32" i="21"/>
  <c r="U32" i="21"/>
  <c r="S32" i="21"/>
  <c r="Q32" i="21"/>
  <c r="O32" i="21"/>
  <c r="M32" i="21"/>
  <c r="K32" i="21"/>
  <c r="I32" i="21"/>
  <c r="H32" i="21"/>
  <c r="G32" i="21"/>
  <c r="R31" i="21"/>
  <c r="Q31" i="21"/>
  <c r="P31" i="21"/>
  <c r="M31" i="21"/>
  <c r="L31" i="21"/>
  <c r="J31" i="21"/>
  <c r="H31" i="21"/>
  <c r="F31" i="21"/>
  <c r="AG30" i="21"/>
  <c r="AF30" i="21"/>
  <c r="AD30" i="21"/>
  <c r="AC30" i="21"/>
  <c r="AB30" i="21"/>
  <c r="Z30" i="21"/>
  <c r="Y30" i="21"/>
  <c r="X30" i="21"/>
  <c r="T30" i="21"/>
  <c r="R30" i="21"/>
  <c r="Q30" i="21"/>
  <c r="P30" i="21"/>
  <c r="N30" i="21"/>
  <c r="M30" i="21"/>
  <c r="L30" i="21"/>
  <c r="J30" i="21"/>
  <c r="I30" i="21"/>
  <c r="H30" i="21"/>
  <c r="F30" i="21"/>
  <c r="AG29" i="21"/>
  <c r="AF29" i="21"/>
  <c r="AD29" i="21"/>
  <c r="AC29" i="21"/>
  <c r="AB29" i="21"/>
  <c r="Z29" i="21"/>
  <c r="Y29" i="21"/>
  <c r="X29" i="21"/>
  <c r="V29" i="21"/>
  <c r="T29" i="21"/>
  <c r="R29" i="21"/>
  <c r="Q29" i="21"/>
  <c r="P29" i="21"/>
  <c r="N29" i="21"/>
  <c r="L29" i="21"/>
  <c r="J29" i="21"/>
  <c r="I29" i="21"/>
  <c r="H29" i="21"/>
  <c r="F29" i="21"/>
  <c r="AG28" i="21"/>
  <c r="AF28" i="21"/>
  <c r="AD28" i="21"/>
  <c r="AB28" i="21"/>
  <c r="Z28" i="21"/>
  <c r="Y28" i="21"/>
  <c r="X28" i="21"/>
  <c r="V28" i="21"/>
  <c r="U28" i="21"/>
  <c r="T28" i="21"/>
  <c r="Q28" i="21"/>
  <c r="P28" i="21"/>
  <c r="L28" i="21"/>
  <c r="J28" i="21"/>
  <c r="I28" i="21"/>
  <c r="H28" i="21"/>
  <c r="F28" i="21"/>
  <c r="AG27" i="21"/>
  <c r="AF27" i="21"/>
  <c r="AC27" i="21"/>
  <c r="AB27" i="21"/>
  <c r="Y27" i="21"/>
  <c r="X27" i="21"/>
  <c r="V27" i="21"/>
  <c r="T27" i="21"/>
  <c r="R27" i="21"/>
  <c r="Q27" i="21"/>
  <c r="P27" i="21"/>
  <c r="L27" i="21"/>
  <c r="I27" i="21"/>
  <c r="H27" i="21"/>
  <c r="F27" i="21"/>
  <c r="AF26" i="21"/>
  <c r="AD26" i="21"/>
  <c r="AB26" i="21"/>
  <c r="Y26" i="21"/>
  <c r="X26" i="21"/>
  <c r="T26" i="21"/>
  <c r="R26" i="21"/>
  <c r="Q26" i="21"/>
  <c r="P26" i="21"/>
  <c r="N26" i="21"/>
  <c r="L26" i="21"/>
  <c r="I26" i="21"/>
  <c r="H26" i="21"/>
  <c r="AG23" i="21"/>
  <c r="AF23" i="21"/>
  <c r="AD23" i="21"/>
  <c r="AC23" i="21"/>
  <c r="AB23" i="21"/>
  <c r="X23" i="21"/>
  <c r="V23" i="21"/>
  <c r="U23" i="21"/>
  <c r="T23" i="21"/>
  <c r="R23" i="21"/>
  <c r="M23" i="21"/>
  <c r="L23" i="21"/>
  <c r="J23" i="21"/>
  <c r="I23" i="21"/>
  <c r="G23" i="21"/>
  <c r="F23" i="21"/>
  <c r="AF22" i="21"/>
  <c r="AD22" i="21"/>
  <c r="AC22" i="21"/>
  <c r="AB22" i="21"/>
  <c r="Y22" i="21"/>
  <c r="X22" i="21"/>
  <c r="V22" i="21"/>
  <c r="U22" i="21"/>
  <c r="T22" i="21"/>
  <c r="P22" i="21"/>
  <c r="N22" i="21"/>
  <c r="M22" i="21"/>
  <c r="L22" i="21"/>
  <c r="J22" i="21"/>
  <c r="I22" i="21"/>
  <c r="H22" i="21"/>
  <c r="F22" i="21"/>
  <c r="AG21" i="21"/>
  <c r="AD21" i="21"/>
  <c r="AC21" i="21"/>
  <c r="AB21" i="21"/>
  <c r="Z21" i="21"/>
  <c r="Y21" i="21"/>
  <c r="V21" i="21"/>
  <c r="U21" i="21"/>
  <c r="R21" i="21"/>
  <c r="Q21" i="21"/>
  <c r="P21" i="21"/>
  <c r="O21" i="21"/>
  <c r="N21" i="21"/>
  <c r="M21" i="21"/>
  <c r="L21" i="21"/>
  <c r="J21" i="21"/>
  <c r="I21" i="21"/>
  <c r="F21" i="21"/>
  <c r="AE20" i="21"/>
  <c r="AD20" i="21"/>
  <c r="AC20" i="21"/>
  <c r="AB20" i="21"/>
  <c r="AA20" i="21"/>
  <c r="Z20" i="21"/>
  <c r="Y20" i="21"/>
  <c r="X20" i="21"/>
  <c r="V20" i="21"/>
  <c r="T20" i="21"/>
  <c r="R20" i="21"/>
  <c r="Q20" i="21"/>
  <c r="P20" i="21"/>
  <c r="N20" i="21"/>
  <c r="M20" i="21"/>
  <c r="L20" i="21"/>
  <c r="K20" i="21"/>
  <c r="J20" i="21"/>
  <c r="I20" i="21"/>
  <c r="H20" i="21"/>
  <c r="AG19" i="21"/>
  <c r="AE19" i="21"/>
  <c r="AD19" i="21"/>
  <c r="AC19" i="21"/>
  <c r="AB19" i="21"/>
  <c r="Z19" i="21"/>
  <c r="Y19" i="21"/>
  <c r="W19" i="21"/>
  <c r="V19" i="21"/>
  <c r="U19" i="21"/>
  <c r="T19" i="21"/>
  <c r="R19" i="21"/>
  <c r="Q19" i="21"/>
  <c r="N19" i="21"/>
  <c r="M19" i="21"/>
  <c r="L19" i="21"/>
  <c r="K19" i="21"/>
  <c r="J19" i="21"/>
  <c r="I19" i="21"/>
  <c r="H19" i="21"/>
  <c r="G19" i="21"/>
  <c r="F19" i="21"/>
  <c r="AG18" i="21"/>
  <c r="AF18" i="21"/>
  <c r="AE18" i="21"/>
  <c r="AD18" i="21"/>
  <c r="AC18" i="21"/>
  <c r="Z18" i="21"/>
  <c r="Y18" i="21"/>
  <c r="V18" i="21"/>
  <c r="U18" i="21"/>
  <c r="T18" i="21"/>
  <c r="S18" i="21"/>
  <c r="R18" i="21"/>
  <c r="Q18" i="21"/>
  <c r="N18" i="21"/>
  <c r="M18" i="21"/>
  <c r="J18" i="21"/>
  <c r="I18" i="21"/>
  <c r="H18" i="21"/>
  <c r="F18" i="21"/>
  <c r="AG17" i="21"/>
  <c r="AD17" i="21"/>
  <c r="AC17" i="21"/>
  <c r="AB17" i="21"/>
  <c r="Z17" i="21"/>
  <c r="Y17" i="21"/>
  <c r="V17" i="21"/>
  <c r="U17" i="21"/>
  <c r="T17" i="21"/>
  <c r="S17" i="21"/>
  <c r="R17" i="21"/>
  <c r="Q17" i="21"/>
  <c r="N17" i="21"/>
  <c r="M17" i="21"/>
  <c r="I17" i="21"/>
  <c r="AG16" i="21"/>
  <c r="AE16" i="21"/>
  <c r="AD16" i="21"/>
  <c r="AC16" i="21"/>
  <c r="Z16" i="21"/>
  <c r="Y16" i="21"/>
  <c r="V16" i="21"/>
  <c r="S16" i="21"/>
  <c r="R16" i="21"/>
  <c r="Q16" i="21"/>
  <c r="N16" i="21"/>
  <c r="M16" i="21"/>
  <c r="L16" i="21"/>
  <c r="K16" i="21"/>
  <c r="J16" i="21"/>
  <c r="I16" i="21"/>
  <c r="F16" i="21"/>
  <c r="AG15" i="21"/>
  <c r="AD15" i="21"/>
  <c r="AC15" i="21"/>
  <c r="AB15" i="21"/>
  <c r="Z15" i="21"/>
  <c r="Y15" i="21"/>
  <c r="V15" i="21"/>
  <c r="U15" i="21"/>
  <c r="T15" i="21"/>
  <c r="S15" i="21"/>
  <c r="R15" i="21"/>
  <c r="Q15" i="21"/>
  <c r="N15" i="21"/>
  <c r="M15" i="21"/>
  <c r="L15" i="21"/>
  <c r="J15" i="21"/>
  <c r="I15" i="21"/>
  <c r="F15" i="21"/>
  <c r="AG14" i="21"/>
  <c r="AE14" i="21"/>
  <c r="AD14" i="21"/>
  <c r="AC14" i="21"/>
  <c r="AB14" i="21"/>
  <c r="Z14" i="21"/>
  <c r="Y14" i="21"/>
  <c r="U14" i="21"/>
  <c r="S14" i="21"/>
  <c r="R14" i="21"/>
  <c r="Q14" i="21"/>
  <c r="N14" i="21"/>
  <c r="J14" i="21"/>
  <c r="I14" i="21"/>
  <c r="F14" i="21"/>
  <c r="AG13" i="21"/>
  <c r="AF13" i="21"/>
  <c r="AD13" i="21"/>
  <c r="AC13" i="21"/>
  <c r="AB13" i="21"/>
  <c r="AA13" i="21"/>
  <c r="Z13" i="21"/>
  <c r="Y13" i="21"/>
  <c r="X13" i="21"/>
  <c r="V13" i="21"/>
  <c r="U13" i="21"/>
  <c r="T13" i="21"/>
  <c r="R13" i="21"/>
  <c r="Q13" i="21"/>
  <c r="P13" i="21"/>
  <c r="N13" i="21"/>
  <c r="M13" i="21"/>
  <c r="L13" i="21"/>
  <c r="J13" i="21"/>
  <c r="I13" i="21"/>
  <c r="H13" i="21"/>
  <c r="F13" i="21"/>
  <c r="AG12" i="21"/>
  <c r="AF12" i="21"/>
  <c r="AD12" i="21"/>
  <c r="AC12" i="21"/>
  <c r="AB12" i="21"/>
  <c r="AA12" i="21"/>
  <c r="Z12" i="21"/>
  <c r="Y12" i="21"/>
  <c r="X12" i="21"/>
  <c r="V12" i="21"/>
  <c r="U12" i="21"/>
  <c r="T12" i="21"/>
  <c r="S12" i="21"/>
  <c r="R12" i="21"/>
  <c r="Q12" i="21"/>
  <c r="P12" i="21"/>
  <c r="N12" i="21"/>
  <c r="M12" i="21"/>
  <c r="L12" i="21"/>
  <c r="K12" i="21"/>
  <c r="J12" i="21"/>
  <c r="I12" i="21"/>
  <c r="H12" i="21"/>
  <c r="F12" i="21"/>
  <c r="AG11" i="21"/>
  <c r="AF11" i="21"/>
  <c r="AD11" i="21"/>
  <c r="AC11" i="21"/>
  <c r="AB11" i="21"/>
  <c r="AA11" i="21"/>
  <c r="Z11" i="21"/>
  <c r="Y11" i="21"/>
  <c r="X11" i="21"/>
  <c r="W11" i="21"/>
  <c r="V11" i="21"/>
  <c r="U11" i="21"/>
  <c r="T11" i="21"/>
  <c r="S11" i="21"/>
  <c r="R11" i="21"/>
  <c r="Q11" i="21"/>
  <c r="P11" i="21"/>
  <c r="N11" i="21"/>
  <c r="M11" i="21"/>
  <c r="L11" i="21"/>
  <c r="K11" i="21"/>
  <c r="J11" i="21"/>
  <c r="I11" i="21"/>
  <c r="H11" i="21"/>
  <c r="G11" i="21"/>
  <c r="F11" i="21"/>
  <c r="AG10" i="21"/>
  <c r="AF10" i="21"/>
  <c r="AD10" i="21"/>
  <c r="AC10" i="21"/>
  <c r="AB10" i="21"/>
  <c r="AA10" i="21"/>
  <c r="Z10" i="21"/>
  <c r="Y10" i="21"/>
  <c r="X10" i="21"/>
  <c r="V10" i="21"/>
  <c r="U10" i="21"/>
  <c r="T10" i="21"/>
  <c r="R10" i="21"/>
  <c r="Q10" i="21"/>
  <c r="N10" i="21"/>
  <c r="M10" i="21"/>
  <c r="L10" i="21"/>
  <c r="K10" i="21"/>
  <c r="J10" i="21"/>
  <c r="I10" i="21"/>
  <c r="H10" i="21"/>
  <c r="G10" i="21"/>
  <c r="F10" i="21"/>
  <c r="R9" i="21"/>
  <c r="Q9" i="21"/>
  <c r="O9" i="21"/>
  <c r="N9" i="21"/>
  <c r="M9" i="21"/>
  <c r="K9" i="21"/>
  <c r="J9" i="21"/>
  <c r="H9" i="21"/>
  <c r="G9" i="21"/>
  <c r="AE8" i="21"/>
  <c r="AC8" i="21"/>
  <c r="AB8" i="21"/>
  <c r="AA8" i="21"/>
  <c r="Z8" i="21"/>
  <c r="Y8" i="21"/>
  <c r="W8" i="21"/>
  <c r="V8" i="21"/>
  <c r="U8" i="21"/>
  <c r="S8" i="21"/>
  <c r="R8" i="21"/>
  <c r="Q8" i="21"/>
  <c r="O8" i="21"/>
  <c r="N8" i="21"/>
  <c r="M8" i="21"/>
  <c r="K8" i="21"/>
  <c r="J8" i="21"/>
  <c r="I8" i="21"/>
  <c r="H8" i="21"/>
  <c r="G8" i="21"/>
  <c r="F8" i="21"/>
  <c r="AG7" i="21"/>
  <c r="AE7" i="21"/>
  <c r="AD7" i="21"/>
  <c r="AC7" i="21"/>
  <c r="AA7" i="21"/>
  <c r="Z7" i="21"/>
  <c r="Y7" i="21"/>
  <c r="W7" i="21"/>
  <c r="V7" i="21"/>
  <c r="U7" i="21"/>
  <c r="S7" i="21"/>
  <c r="R7" i="21"/>
  <c r="Q7" i="21"/>
  <c r="O7" i="21"/>
  <c r="N7" i="21"/>
  <c r="M7" i="21"/>
  <c r="K7" i="21"/>
  <c r="J7" i="21"/>
  <c r="I7" i="21"/>
  <c r="G7" i="21"/>
  <c r="F7" i="21"/>
  <c r="AG6" i="21"/>
  <c r="AE6" i="21"/>
  <c r="AD6" i="21"/>
  <c r="AC6" i="21"/>
  <c r="AB6" i="21"/>
  <c r="AA6" i="21"/>
  <c r="Z6" i="21"/>
  <c r="Y6" i="21"/>
  <c r="W6" i="21"/>
  <c r="V6" i="21"/>
  <c r="U6" i="21"/>
  <c r="S6" i="21"/>
  <c r="R6" i="21"/>
  <c r="Q6" i="21"/>
  <c r="O6" i="21"/>
  <c r="N6" i="21"/>
  <c r="M6" i="21"/>
  <c r="K6" i="21"/>
  <c r="J6" i="21"/>
  <c r="I6" i="21"/>
  <c r="G6" i="21"/>
  <c r="F6" i="21"/>
  <c r="AG5" i="21"/>
  <c r="AE5" i="21"/>
  <c r="AD5" i="21"/>
  <c r="AC5" i="21"/>
  <c r="AB5" i="21"/>
  <c r="Z5" i="21"/>
  <c r="Y5" i="21"/>
  <c r="W5" i="21"/>
  <c r="V5" i="21"/>
  <c r="U5" i="21"/>
  <c r="T5" i="21"/>
  <c r="S5" i="21"/>
  <c r="R5" i="21"/>
  <c r="Q5" i="21"/>
  <c r="O5" i="21"/>
  <c r="N5" i="21"/>
  <c r="M5" i="21"/>
  <c r="K5" i="21"/>
  <c r="J5" i="21"/>
  <c r="I5" i="21"/>
  <c r="G5" i="21"/>
  <c r="F5" i="21"/>
  <c r="AG4" i="21"/>
  <c r="AE4" i="21"/>
  <c r="AD4" i="21"/>
  <c r="AC4" i="21"/>
  <c r="AA4" i="21"/>
  <c r="W4" i="21"/>
  <c r="V4" i="21"/>
  <c r="S4" i="21"/>
  <c r="O4" i="21"/>
  <c r="N4" i="21"/>
  <c r="M4" i="21"/>
  <c r="K4" i="21"/>
  <c r="G4" i="21"/>
  <c r="F4" i="21"/>
  <c r="E92" i="21"/>
  <c r="C92" i="21"/>
  <c r="E91" i="21"/>
  <c r="D91" i="21"/>
  <c r="C91" i="21"/>
  <c r="B91" i="21"/>
  <c r="E90" i="21"/>
  <c r="D90" i="21"/>
  <c r="C90" i="21"/>
  <c r="B90" i="21"/>
  <c r="E89" i="21"/>
  <c r="D89" i="21"/>
  <c r="C89" i="21"/>
  <c r="B89" i="21"/>
  <c r="E88" i="21"/>
  <c r="D88" i="21"/>
  <c r="C88" i="21"/>
  <c r="B88" i="21"/>
  <c r="E87" i="21"/>
  <c r="D87" i="21"/>
  <c r="C87" i="21"/>
  <c r="B87" i="21"/>
  <c r="E86" i="21"/>
  <c r="D86" i="21"/>
  <c r="C86" i="21"/>
  <c r="B86" i="21"/>
  <c r="E85" i="21"/>
  <c r="D85" i="21"/>
  <c r="C85" i="21"/>
  <c r="B85" i="21"/>
  <c r="E84" i="21"/>
  <c r="D84" i="21"/>
  <c r="C84" i="21"/>
  <c r="B84" i="21"/>
  <c r="E83" i="21"/>
  <c r="D83" i="21"/>
  <c r="C83" i="21"/>
  <c r="B83" i="21"/>
  <c r="E82" i="21"/>
  <c r="D82" i="21"/>
  <c r="C82" i="21"/>
  <c r="B82" i="21"/>
  <c r="E81" i="21"/>
  <c r="D81" i="21"/>
  <c r="C81" i="21"/>
  <c r="B81" i="21"/>
  <c r="E80" i="21"/>
  <c r="D80" i="21"/>
  <c r="C80" i="21"/>
  <c r="B80" i="21"/>
  <c r="E79" i="21"/>
  <c r="D79" i="21"/>
  <c r="C79" i="21"/>
  <c r="B79" i="21"/>
  <c r="E78" i="21"/>
  <c r="D78" i="21"/>
  <c r="C78" i="21"/>
  <c r="B78" i="21"/>
  <c r="AG77" i="21"/>
  <c r="AD77" i="21"/>
  <c r="AC77" i="21"/>
  <c r="AB77" i="21"/>
  <c r="Y77" i="21"/>
  <c r="X77" i="21"/>
  <c r="U77" i="21"/>
  <c r="T77" i="21"/>
  <c r="E77" i="21"/>
  <c r="D77" i="21"/>
  <c r="C77" i="21"/>
  <c r="B77" i="21"/>
  <c r="E76" i="21"/>
  <c r="D76" i="21"/>
  <c r="C76" i="21"/>
  <c r="B76" i="21"/>
  <c r="E75" i="21"/>
  <c r="D75" i="21"/>
  <c r="C75" i="21"/>
  <c r="B75" i="21"/>
  <c r="E74" i="21"/>
  <c r="D74" i="21"/>
  <c r="C74" i="21"/>
  <c r="B74" i="21"/>
  <c r="E73" i="21"/>
  <c r="D73" i="21"/>
  <c r="C73" i="21"/>
  <c r="B73" i="21"/>
  <c r="E72" i="21"/>
  <c r="D72" i="21"/>
  <c r="C72" i="21"/>
  <c r="B72" i="21"/>
  <c r="C71" i="21"/>
  <c r="E70" i="21"/>
  <c r="C70" i="21"/>
  <c r="E69" i="21"/>
  <c r="D69" i="21"/>
  <c r="C69" i="21"/>
  <c r="B69" i="21"/>
  <c r="E68" i="21"/>
  <c r="D68" i="21"/>
  <c r="C68" i="21"/>
  <c r="B68" i="21"/>
  <c r="E67" i="21"/>
  <c r="D67" i="21"/>
  <c r="C67" i="21"/>
  <c r="B67" i="21"/>
  <c r="E66" i="21"/>
  <c r="D66" i="21"/>
  <c r="C66" i="21"/>
  <c r="B66" i="21"/>
  <c r="E65" i="21"/>
  <c r="D65" i="21"/>
  <c r="C65" i="21"/>
  <c r="B65" i="21"/>
  <c r="E64" i="21"/>
  <c r="D64" i="21"/>
  <c r="C64" i="21"/>
  <c r="B64" i="21"/>
  <c r="E63" i="21"/>
  <c r="D63" i="21"/>
  <c r="C63" i="21"/>
  <c r="B63" i="21"/>
  <c r="E62" i="21"/>
  <c r="D62" i="21"/>
  <c r="C62" i="21"/>
  <c r="B62" i="21"/>
  <c r="E61" i="21"/>
  <c r="D61" i="21"/>
  <c r="C61" i="21"/>
  <c r="B61" i="21"/>
  <c r="E60" i="21"/>
  <c r="D60" i="21"/>
  <c r="C60" i="21"/>
  <c r="B60" i="21"/>
  <c r="E59" i="21"/>
  <c r="D59" i="21"/>
  <c r="C59" i="21"/>
  <c r="B59" i="21"/>
  <c r="E58" i="21"/>
  <c r="D58" i="21"/>
  <c r="C58" i="21"/>
  <c r="B58" i="21"/>
  <c r="E57" i="21"/>
  <c r="D57" i="21"/>
  <c r="C57" i="21"/>
  <c r="B57" i="21"/>
  <c r="E56" i="21"/>
  <c r="D56" i="21"/>
  <c r="C56" i="21"/>
  <c r="B56" i="21"/>
  <c r="Z55" i="21"/>
  <c r="E55" i="21"/>
  <c r="D55" i="21"/>
  <c r="C55" i="21"/>
  <c r="B55" i="21"/>
  <c r="E54" i="21"/>
  <c r="D54" i="21"/>
  <c r="C54" i="21"/>
  <c r="B54" i="21"/>
  <c r="E53" i="21"/>
  <c r="D53" i="21"/>
  <c r="C53" i="21"/>
  <c r="B53" i="21"/>
  <c r="E52" i="21"/>
  <c r="D52" i="21"/>
  <c r="C52" i="21"/>
  <c r="B52" i="21"/>
  <c r="E51" i="21"/>
  <c r="D51" i="21"/>
  <c r="C51" i="21"/>
  <c r="B51" i="21"/>
  <c r="E50" i="21"/>
  <c r="D50" i="21"/>
  <c r="C50" i="21"/>
  <c r="B50" i="21"/>
  <c r="AG49" i="21"/>
  <c r="AF49" i="21"/>
  <c r="AE49" i="21"/>
  <c r="AD49" i="21"/>
  <c r="AC49" i="21"/>
  <c r="AB49" i="21"/>
  <c r="AA49" i="21"/>
  <c r="Z49" i="21"/>
  <c r="Y49" i="21"/>
  <c r="X49" i="21"/>
  <c r="W49" i="21"/>
  <c r="V49" i="21"/>
  <c r="U49" i="21"/>
  <c r="T49" i="21"/>
  <c r="S49" i="21"/>
  <c r="R49" i="21"/>
  <c r="Q49" i="21"/>
  <c r="P49" i="21"/>
  <c r="O49" i="21"/>
  <c r="N49" i="21"/>
  <c r="M49" i="21"/>
  <c r="L49" i="21"/>
  <c r="K49" i="21"/>
  <c r="J49" i="21"/>
  <c r="I49" i="21"/>
  <c r="H49" i="21"/>
  <c r="G49" i="21"/>
  <c r="F49" i="21"/>
  <c r="E49" i="21"/>
  <c r="D49" i="21"/>
  <c r="C49" i="21"/>
  <c r="E46" i="21"/>
  <c r="C46" i="21"/>
  <c r="E45" i="21"/>
  <c r="D45" i="21"/>
  <c r="C45" i="21"/>
  <c r="B45" i="21"/>
  <c r="E44" i="21"/>
  <c r="D44" i="21"/>
  <c r="C44" i="21"/>
  <c r="B44" i="21"/>
  <c r="E43" i="21"/>
  <c r="D43" i="21"/>
  <c r="C43" i="21"/>
  <c r="B43" i="21"/>
  <c r="E42" i="21"/>
  <c r="D42" i="21"/>
  <c r="C42" i="21"/>
  <c r="B42" i="21"/>
  <c r="E41" i="21"/>
  <c r="D41" i="21"/>
  <c r="C41" i="21"/>
  <c r="B41" i="21"/>
  <c r="AD40" i="21"/>
  <c r="H40" i="21"/>
  <c r="G40" i="21"/>
  <c r="F40" i="21"/>
  <c r="E40" i="21"/>
  <c r="D40" i="21"/>
  <c r="C40" i="21"/>
  <c r="B40" i="21"/>
  <c r="E39" i="21"/>
  <c r="D39" i="21"/>
  <c r="C39" i="21"/>
  <c r="B39" i="21"/>
  <c r="E38" i="21"/>
  <c r="D38" i="21"/>
  <c r="C38" i="21"/>
  <c r="B38" i="21"/>
  <c r="AF37" i="21"/>
  <c r="E37" i="21"/>
  <c r="D37" i="21"/>
  <c r="C37" i="21"/>
  <c r="B37" i="21"/>
  <c r="AF36" i="21"/>
  <c r="E36" i="21"/>
  <c r="D36" i="21"/>
  <c r="C36" i="21"/>
  <c r="B36" i="21"/>
  <c r="E35" i="21"/>
  <c r="D35" i="21"/>
  <c r="C35" i="21"/>
  <c r="B35" i="21"/>
  <c r="Q34" i="21"/>
  <c r="E34" i="21"/>
  <c r="D34" i="21"/>
  <c r="C34" i="21"/>
  <c r="B34" i="21"/>
  <c r="E33" i="21"/>
  <c r="D33" i="21"/>
  <c r="C33" i="21"/>
  <c r="B33" i="21"/>
  <c r="E32" i="21"/>
  <c r="D32" i="21"/>
  <c r="C32" i="21"/>
  <c r="B32" i="21"/>
  <c r="AG31" i="21"/>
  <c r="AF31" i="21"/>
  <c r="AE31" i="21"/>
  <c r="AD31" i="21"/>
  <c r="AC31" i="21"/>
  <c r="AB31" i="21"/>
  <c r="AA31" i="21"/>
  <c r="Z31" i="21"/>
  <c r="Y31" i="21"/>
  <c r="X31" i="21"/>
  <c r="W31" i="21"/>
  <c r="V31" i="21"/>
  <c r="U31" i="21"/>
  <c r="T31" i="21"/>
  <c r="S31" i="21"/>
  <c r="N31" i="21"/>
  <c r="E31" i="21"/>
  <c r="D31" i="21"/>
  <c r="C31" i="21"/>
  <c r="B31" i="21"/>
  <c r="V30" i="21"/>
  <c r="E30" i="21"/>
  <c r="D30" i="21"/>
  <c r="C30" i="21"/>
  <c r="B30" i="21"/>
  <c r="E29" i="21"/>
  <c r="D29" i="21"/>
  <c r="C29" i="21"/>
  <c r="B29" i="21"/>
  <c r="E28" i="21"/>
  <c r="D28" i="21"/>
  <c r="C28" i="21"/>
  <c r="B28" i="21"/>
  <c r="E27" i="21"/>
  <c r="D27" i="21"/>
  <c r="C27" i="21"/>
  <c r="B27" i="21"/>
  <c r="E26" i="21"/>
  <c r="D26" i="21"/>
  <c r="C26" i="21"/>
  <c r="B26" i="21"/>
  <c r="C25" i="21"/>
  <c r="E24" i="21"/>
  <c r="C24" i="21"/>
  <c r="Y23" i="21"/>
  <c r="Q23" i="21"/>
  <c r="N23" i="21"/>
  <c r="E23" i="21"/>
  <c r="D23" i="21"/>
  <c r="C23" i="21"/>
  <c r="B23" i="21"/>
  <c r="AG22" i="21"/>
  <c r="Z22" i="21"/>
  <c r="R22" i="21"/>
  <c r="Q22" i="21"/>
  <c r="E22" i="21"/>
  <c r="D22" i="21"/>
  <c r="C22" i="21"/>
  <c r="B22" i="21"/>
  <c r="E21" i="21"/>
  <c r="D21" i="21"/>
  <c r="C21" i="21"/>
  <c r="B21" i="21"/>
  <c r="E20" i="21"/>
  <c r="D20" i="21"/>
  <c r="C20" i="21"/>
  <c r="B20" i="21"/>
  <c r="E19" i="21"/>
  <c r="D19" i="21"/>
  <c r="C19" i="21"/>
  <c r="B19" i="21"/>
  <c r="K18" i="21"/>
  <c r="G18" i="21"/>
  <c r="E18" i="21"/>
  <c r="D18" i="21"/>
  <c r="C18" i="21"/>
  <c r="B18" i="21"/>
  <c r="AE17" i="21"/>
  <c r="AA17" i="21"/>
  <c r="W17" i="21"/>
  <c r="O17" i="21"/>
  <c r="K17" i="21"/>
  <c r="G17" i="21"/>
  <c r="F17" i="21"/>
  <c r="E17" i="21"/>
  <c r="D17" i="21"/>
  <c r="C17" i="21"/>
  <c r="B17" i="21"/>
  <c r="AA16" i="21"/>
  <c r="W16" i="21"/>
  <c r="O16" i="21"/>
  <c r="G16" i="21"/>
  <c r="E16" i="21"/>
  <c r="D16" i="21"/>
  <c r="C16" i="21"/>
  <c r="B16" i="21"/>
  <c r="AE15" i="21"/>
  <c r="AA15" i="21"/>
  <c r="W15" i="21"/>
  <c r="O15" i="21"/>
  <c r="K15" i="21"/>
  <c r="G15" i="21"/>
  <c r="E15" i="21"/>
  <c r="D15" i="21"/>
  <c r="C15" i="21"/>
  <c r="B15" i="21"/>
  <c r="AA14" i="21"/>
  <c r="W14" i="21"/>
  <c r="V14" i="21"/>
  <c r="O14" i="21"/>
  <c r="K14" i="21"/>
  <c r="G14" i="21"/>
  <c r="E14" i="21"/>
  <c r="D14" i="21"/>
  <c r="C14" i="21"/>
  <c r="B14" i="21"/>
  <c r="AE13" i="21"/>
  <c r="W13" i="21"/>
  <c r="S13" i="21"/>
  <c r="O13" i="21"/>
  <c r="K13" i="21"/>
  <c r="G13" i="21"/>
  <c r="E13" i="21"/>
  <c r="D13" i="21"/>
  <c r="C13" i="21"/>
  <c r="B13" i="21"/>
  <c r="E12" i="21"/>
  <c r="D12" i="21"/>
  <c r="C12" i="21"/>
  <c r="B12" i="21"/>
  <c r="E11" i="21"/>
  <c r="D11" i="21"/>
  <c r="C11" i="21"/>
  <c r="B11" i="21"/>
  <c r="P10" i="21"/>
  <c r="E10" i="21"/>
  <c r="D10" i="21"/>
  <c r="C10" i="21"/>
  <c r="B10" i="21"/>
  <c r="AG9" i="21"/>
  <c r="AF9" i="21"/>
  <c r="AE9" i="21"/>
  <c r="AD9" i="21"/>
  <c r="AC9" i="21"/>
  <c r="AB9" i="21"/>
  <c r="AA9" i="21"/>
  <c r="Z9" i="21"/>
  <c r="Y9" i="21"/>
  <c r="X9" i="21"/>
  <c r="W9" i="21"/>
  <c r="V9" i="21"/>
  <c r="U9" i="21"/>
  <c r="T9" i="21"/>
  <c r="S9" i="21"/>
  <c r="I9" i="21"/>
  <c r="F9" i="21"/>
  <c r="E9" i="21"/>
  <c r="D9" i="21"/>
  <c r="C9" i="21"/>
  <c r="B9" i="21"/>
  <c r="AG8" i="21"/>
  <c r="E8" i="21"/>
  <c r="D8" i="21"/>
  <c r="C8" i="21"/>
  <c r="B8" i="21"/>
  <c r="E7" i="21"/>
  <c r="D7" i="21"/>
  <c r="C7" i="21"/>
  <c r="B7" i="21"/>
  <c r="E6" i="21"/>
  <c r="D6" i="21"/>
  <c r="C6" i="21"/>
  <c r="B6" i="21"/>
  <c r="AA5" i="21"/>
  <c r="E5" i="21"/>
  <c r="D5" i="21"/>
  <c r="C5" i="21"/>
  <c r="B5" i="21"/>
  <c r="E4" i="21"/>
  <c r="D4" i="21"/>
  <c r="C4" i="21"/>
  <c r="B4" i="21"/>
  <c r="AG3" i="21"/>
  <c r="AF3" i="21"/>
  <c r="AE3" i="21"/>
  <c r="AD3" i="21"/>
  <c r="AC3" i="21"/>
  <c r="AB3" i="21"/>
  <c r="AA3" i="21"/>
  <c r="Z3" i="21"/>
  <c r="Y3" i="21"/>
  <c r="X3" i="21"/>
  <c r="W3" i="21"/>
  <c r="V3" i="21"/>
  <c r="U3" i="21"/>
  <c r="T3" i="21"/>
  <c r="S3" i="21"/>
  <c r="R3" i="21"/>
  <c r="Q3" i="21"/>
  <c r="P3" i="21"/>
  <c r="O3" i="21"/>
  <c r="N3" i="21"/>
  <c r="M3" i="21"/>
  <c r="L3" i="21"/>
  <c r="K3" i="21"/>
  <c r="J3" i="21"/>
  <c r="I3" i="21"/>
  <c r="H3" i="21"/>
  <c r="G3" i="21"/>
  <c r="F3" i="21"/>
  <c r="E3" i="21"/>
  <c r="D3" i="21"/>
  <c r="C3" i="21"/>
  <c r="Y20" i="19"/>
  <c r="U20" i="19"/>
  <c r="N20" i="19"/>
  <c r="J20" i="19"/>
  <c r="AE1" i="19"/>
  <c r="AE20" i="19" s="1"/>
  <c r="AD1" i="19"/>
  <c r="AD20" i="19" s="1"/>
  <c r="AC1" i="19"/>
  <c r="AC20" i="19" s="1"/>
  <c r="AB1" i="19"/>
  <c r="AB20" i="19" s="1"/>
  <c r="AA1" i="19"/>
  <c r="AA20" i="19" s="1"/>
  <c r="Z1" i="19"/>
  <c r="Z20" i="19" s="1"/>
  <c r="Y1" i="19"/>
  <c r="X1" i="19"/>
  <c r="X20" i="19" s="1"/>
  <c r="W1" i="19"/>
  <c r="W20" i="19" s="1"/>
  <c r="V1" i="19"/>
  <c r="V20" i="19" s="1"/>
  <c r="U1" i="19"/>
  <c r="T1" i="19"/>
  <c r="T20" i="19" s="1"/>
  <c r="S1" i="19"/>
  <c r="S20" i="19" s="1"/>
  <c r="R1" i="19"/>
  <c r="R20" i="19" s="1"/>
  <c r="Q1" i="19"/>
  <c r="Q20" i="19" s="1"/>
  <c r="P1" i="19"/>
  <c r="P20" i="19" s="1"/>
  <c r="O1" i="19"/>
  <c r="O20" i="19" s="1"/>
  <c r="N1" i="19"/>
  <c r="M1" i="19"/>
  <c r="M20" i="19" s="1"/>
  <c r="L1" i="19"/>
  <c r="L20" i="19" s="1"/>
  <c r="K1" i="19"/>
  <c r="K20" i="19" s="1"/>
  <c r="J1" i="19"/>
  <c r="I1" i="19"/>
  <c r="I20" i="19" s="1"/>
  <c r="H1" i="19"/>
  <c r="H20" i="19" s="1"/>
  <c r="G1" i="19"/>
  <c r="G20" i="19" s="1"/>
  <c r="F1" i="19"/>
  <c r="F20" i="19" s="1"/>
  <c r="E1" i="19"/>
  <c r="E20" i="19" s="1"/>
  <c r="D1" i="19"/>
  <c r="D20" i="19" s="1"/>
  <c r="C1" i="19"/>
  <c r="C20" i="19" s="1"/>
  <c r="AE15" i="19"/>
  <c r="AD15" i="19"/>
  <c r="AC15" i="19"/>
  <c r="AB15" i="19"/>
  <c r="AA15" i="19"/>
  <c r="X15" i="19"/>
  <c r="W15" i="19"/>
  <c r="V15" i="19"/>
  <c r="U15" i="19"/>
  <c r="T15" i="19"/>
  <c r="S15" i="19"/>
  <c r="R15" i="19"/>
  <c r="P15" i="19"/>
  <c r="O15" i="19"/>
  <c r="N15" i="19"/>
  <c r="M15" i="19"/>
  <c r="L15" i="19"/>
  <c r="K15" i="19"/>
  <c r="J15" i="19"/>
  <c r="I15" i="19"/>
  <c r="H15" i="19"/>
  <c r="G15" i="19"/>
  <c r="F15" i="19"/>
  <c r="E15" i="19"/>
  <c r="D15" i="19"/>
  <c r="C15" i="19"/>
  <c r="AE12" i="19"/>
  <c r="AD12" i="19"/>
  <c r="AC12" i="19"/>
  <c r="AB12" i="19"/>
  <c r="AA12" i="19"/>
  <c r="Z12" i="19"/>
  <c r="Y12" i="19"/>
  <c r="X12" i="19"/>
  <c r="W12" i="19"/>
  <c r="V12" i="19"/>
  <c r="U12" i="19"/>
  <c r="T12" i="19"/>
  <c r="S12" i="19"/>
  <c r="R12" i="19"/>
  <c r="Q12" i="19"/>
  <c r="P12" i="19"/>
  <c r="O12" i="19"/>
  <c r="N12" i="19"/>
  <c r="M12" i="19"/>
  <c r="L12" i="19"/>
  <c r="K12" i="19"/>
  <c r="J12" i="19"/>
  <c r="I12" i="19"/>
  <c r="H12" i="19"/>
  <c r="G12" i="19"/>
  <c r="F12" i="19"/>
  <c r="E12" i="19"/>
  <c r="D12" i="19"/>
  <c r="C12" i="19"/>
  <c r="AE10" i="19"/>
  <c r="AD10" i="19"/>
  <c r="AC10" i="19"/>
  <c r="AB10" i="19"/>
  <c r="AA10" i="19"/>
  <c r="Z10" i="19"/>
  <c r="Y10" i="19"/>
  <c r="X10" i="19"/>
  <c r="W10" i="19"/>
  <c r="V10" i="19"/>
  <c r="U10" i="19"/>
  <c r="T10" i="19"/>
  <c r="S10" i="19"/>
  <c r="R10" i="19"/>
  <c r="Q10" i="19"/>
  <c r="P10" i="19"/>
  <c r="O10" i="19"/>
  <c r="N10" i="19"/>
  <c r="M10" i="19"/>
  <c r="L10" i="19"/>
  <c r="K10" i="19"/>
  <c r="J10" i="19"/>
  <c r="I10" i="19"/>
  <c r="H10" i="19"/>
  <c r="G10" i="19"/>
  <c r="F10" i="19"/>
  <c r="E10" i="19"/>
  <c r="D10" i="19"/>
  <c r="C10" i="19"/>
  <c r="AE9" i="19"/>
  <c r="AD9" i="19"/>
  <c r="AC9" i="19"/>
  <c r="AB9" i="19"/>
  <c r="AA9" i="19"/>
  <c r="Z9" i="19"/>
  <c r="Y9" i="19"/>
  <c r="X9" i="19"/>
  <c r="W9" i="19"/>
  <c r="V9" i="19"/>
  <c r="U9" i="19"/>
  <c r="T9" i="19"/>
  <c r="S9" i="19"/>
  <c r="R9" i="19"/>
  <c r="Q9" i="19"/>
  <c r="P9" i="19"/>
  <c r="O9" i="19"/>
  <c r="N9" i="19"/>
  <c r="M9" i="19"/>
  <c r="L9" i="19"/>
  <c r="K9" i="19"/>
  <c r="J9" i="19"/>
  <c r="I9" i="19"/>
  <c r="H9" i="19"/>
  <c r="G9" i="19"/>
  <c r="F9" i="19"/>
  <c r="E9" i="19"/>
  <c r="D9" i="19"/>
  <c r="C9" i="19"/>
  <c r="AE8" i="19"/>
  <c r="AD8" i="19"/>
  <c r="AC8" i="19"/>
  <c r="AB8" i="19"/>
  <c r="AA8" i="19"/>
  <c r="Z8" i="19"/>
  <c r="Y8" i="19"/>
  <c r="X8" i="19"/>
  <c r="W8" i="19"/>
  <c r="V8" i="19"/>
  <c r="U8" i="19"/>
  <c r="T8" i="19"/>
  <c r="S8" i="19"/>
  <c r="R8" i="19"/>
  <c r="Q8" i="19"/>
  <c r="P8" i="19"/>
  <c r="O8" i="19"/>
  <c r="N8" i="19"/>
  <c r="M8" i="19"/>
  <c r="L8" i="19"/>
  <c r="K8" i="19"/>
  <c r="J8" i="19"/>
  <c r="I8" i="19"/>
  <c r="H8" i="19"/>
  <c r="G8" i="19"/>
  <c r="F8" i="19"/>
  <c r="E8" i="19"/>
  <c r="D8" i="19"/>
  <c r="C8" i="19"/>
  <c r="AE7" i="19"/>
  <c r="AB7" i="19"/>
  <c r="AA7" i="19"/>
  <c r="W7" i="19"/>
  <c r="T7" i="19"/>
  <c r="P7" i="19"/>
  <c r="O7" i="19"/>
  <c r="L7" i="19"/>
  <c r="K7" i="19"/>
  <c r="I7" i="19"/>
  <c r="G7" i="19"/>
  <c r="D7" i="19"/>
  <c r="AE6" i="19"/>
  <c r="AD6" i="19"/>
  <c r="AC6" i="19"/>
  <c r="AB6" i="19"/>
  <c r="AA6" i="19"/>
  <c r="Z6" i="19"/>
  <c r="Y6" i="19"/>
  <c r="X6" i="19"/>
  <c r="W6" i="19"/>
  <c r="V6" i="19"/>
  <c r="U6" i="19"/>
  <c r="T6" i="19"/>
  <c r="S6" i="19"/>
  <c r="R6" i="19"/>
  <c r="Q6" i="19"/>
  <c r="P6" i="19"/>
  <c r="O6" i="19"/>
  <c r="N6" i="19"/>
  <c r="M6" i="19"/>
  <c r="L6" i="19"/>
  <c r="K6" i="19"/>
  <c r="J6" i="19"/>
  <c r="I6" i="19"/>
  <c r="H6" i="19"/>
  <c r="G6" i="19"/>
  <c r="F6" i="19"/>
  <c r="E6" i="19"/>
  <c r="D6" i="19"/>
  <c r="C6" i="19"/>
  <c r="AE4" i="19"/>
  <c r="AD4" i="19"/>
  <c r="AC4" i="19"/>
  <c r="AB4" i="19"/>
  <c r="AA4" i="19"/>
  <c r="Z4" i="19"/>
  <c r="Y4" i="19"/>
  <c r="X4" i="19"/>
  <c r="W4" i="19"/>
  <c r="V4" i="19"/>
  <c r="U4" i="19"/>
  <c r="T4" i="19"/>
  <c r="S4" i="19"/>
  <c r="R4" i="19"/>
  <c r="Q4" i="19"/>
  <c r="P4" i="19"/>
  <c r="O4" i="19"/>
  <c r="N4" i="19"/>
  <c r="M4" i="19"/>
  <c r="L4" i="19"/>
  <c r="K4" i="19"/>
  <c r="J4" i="19"/>
  <c r="I4" i="19"/>
  <c r="H4" i="19"/>
  <c r="G4" i="19"/>
  <c r="F4" i="19"/>
  <c r="E4" i="19"/>
  <c r="D4" i="19"/>
  <c r="C4" i="19"/>
  <c r="AE3" i="19"/>
  <c r="AD3" i="19"/>
  <c r="AC3" i="19"/>
  <c r="AB3" i="19"/>
  <c r="AA3" i="19"/>
  <c r="Z3" i="19"/>
  <c r="Y3" i="19"/>
  <c r="W3" i="19"/>
  <c r="V3" i="19"/>
  <c r="U3" i="19"/>
  <c r="T3" i="19"/>
  <c r="S3" i="19"/>
  <c r="R3" i="19"/>
  <c r="Q3" i="19"/>
  <c r="P3" i="19"/>
  <c r="O3" i="19"/>
  <c r="N3" i="19"/>
  <c r="M3" i="19"/>
  <c r="K3" i="19"/>
  <c r="J3" i="19"/>
  <c r="I3" i="19"/>
  <c r="H3" i="19"/>
  <c r="G3" i="19"/>
  <c r="F3" i="19"/>
  <c r="E3" i="19"/>
  <c r="D3" i="19"/>
  <c r="C3" i="19"/>
  <c r="AE2" i="19"/>
  <c r="AD2" i="19"/>
  <c r="AB2" i="19"/>
  <c r="AA2" i="19"/>
  <c r="Z2" i="19"/>
  <c r="X2" i="19"/>
  <c r="W2" i="19"/>
  <c r="V2" i="19"/>
  <c r="U2" i="19"/>
  <c r="S2" i="19"/>
  <c r="R2" i="19"/>
  <c r="Q2" i="19"/>
  <c r="O2" i="19"/>
  <c r="N2" i="19"/>
  <c r="M2" i="19"/>
  <c r="L2" i="19"/>
  <c r="K2" i="19"/>
  <c r="J2" i="19"/>
  <c r="H2" i="19"/>
  <c r="G2" i="19"/>
  <c r="F2" i="19"/>
  <c r="E2" i="19"/>
  <c r="C2" i="19"/>
  <c r="Q44" i="21" l="1"/>
  <c r="E11" i="19"/>
  <c r="M11" i="19"/>
  <c r="U11" i="19"/>
  <c r="AC21" i="19"/>
  <c r="I44" i="21"/>
  <c r="H23" i="19"/>
  <c r="X23" i="19"/>
  <c r="U44" i="21"/>
  <c r="U35" i="21"/>
  <c r="AG35" i="21"/>
  <c r="AG44" i="21"/>
  <c r="N22" i="22"/>
  <c r="N24" i="21" s="1"/>
  <c r="AD22" i="22"/>
  <c r="AD24" i="21" s="1"/>
  <c r="J22" i="22"/>
  <c r="J4" i="21"/>
  <c r="R22" i="22"/>
  <c r="R4" i="21"/>
  <c r="Z22" i="22"/>
  <c r="Z24" i="21" s="1"/>
  <c r="Z4" i="21"/>
  <c r="M58" i="22"/>
  <c r="M60" i="21" s="1"/>
  <c r="M14" i="21"/>
  <c r="U60" i="22"/>
  <c r="U62" i="21" s="1"/>
  <c r="U16" i="21"/>
  <c r="I64" i="22"/>
  <c r="I66" i="21" s="1"/>
  <c r="AD44" i="21"/>
  <c r="AD57" i="22"/>
  <c r="AD59" i="21" s="1"/>
  <c r="F44" i="21"/>
  <c r="N89" i="22"/>
  <c r="N91" i="21" s="1"/>
  <c r="Z49" i="22"/>
  <c r="Z51" i="21" s="1"/>
  <c r="AG54" i="22"/>
  <c r="AG56" i="21" s="1"/>
  <c r="F11" i="19"/>
  <c r="R11" i="19"/>
  <c r="AE79" i="22"/>
  <c r="AE81" i="21" s="1"/>
  <c r="I22" i="22"/>
  <c r="Q22" i="22"/>
  <c r="U22" i="22"/>
  <c r="Y22" i="22"/>
  <c r="AG22" i="22"/>
  <c r="AG24" i="21" s="1"/>
  <c r="J80" i="22"/>
  <c r="J82" i="21" s="1"/>
  <c r="J59" i="22"/>
  <c r="J61" i="21" s="1"/>
  <c r="V59" i="22"/>
  <c r="V61" i="21" s="1"/>
  <c r="F83" i="22"/>
  <c r="F85" i="21" s="1"/>
  <c r="Q62" i="22"/>
  <c r="Q64" i="21" s="1"/>
  <c r="U63" i="22"/>
  <c r="U65" i="21" s="1"/>
  <c r="R80" i="22"/>
  <c r="R82" i="21" s="1"/>
  <c r="I79" i="22"/>
  <c r="I81" i="21" s="1"/>
  <c r="I35" i="21"/>
  <c r="AD61" i="22"/>
  <c r="AD63" i="21" s="1"/>
  <c r="AD39" i="21"/>
  <c r="Z5" i="19"/>
  <c r="V37" i="21"/>
  <c r="M44" i="21"/>
  <c r="N74" i="22"/>
  <c r="N76" i="21" s="1"/>
  <c r="AD52" i="22"/>
  <c r="AD54" i="21" s="1"/>
  <c r="Q54" i="22"/>
  <c r="Q56" i="21" s="1"/>
  <c r="M63" i="22"/>
  <c r="M65" i="21" s="1"/>
  <c r="Q64" i="22"/>
  <c r="Q66" i="21" s="1"/>
  <c r="U64" i="22"/>
  <c r="U66" i="21" s="1"/>
  <c r="AG64" i="22"/>
  <c r="AG66" i="21" s="1"/>
  <c r="AC35" i="21"/>
  <c r="R79" i="22"/>
  <c r="R81" i="21" s="1"/>
  <c r="R44" i="21"/>
  <c r="O23" i="19"/>
  <c r="K23" i="19"/>
  <c r="I23" i="19"/>
  <c r="Q23" i="19"/>
  <c r="Y23" i="19"/>
  <c r="C11" i="19"/>
  <c r="G11" i="19"/>
  <c r="K11" i="19"/>
  <c r="O11" i="19"/>
  <c r="S11" i="19"/>
  <c r="W11" i="19"/>
  <c r="AA11" i="19"/>
  <c r="AE21" i="19"/>
  <c r="AD8" i="21"/>
  <c r="U20" i="21"/>
  <c r="AG20" i="21"/>
  <c r="AG32" i="21"/>
  <c r="Y44" i="21"/>
  <c r="AD58" i="22"/>
  <c r="AD60" i="21" s="1"/>
  <c r="Z81" i="22"/>
  <c r="Z83" i="21" s="1"/>
  <c r="AD81" i="22"/>
  <c r="AD83" i="21" s="1"/>
  <c r="J61" i="22"/>
  <c r="J63" i="21" s="1"/>
  <c r="J17" i="21"/>
  <c r="F64" i="22"/>
  <c r="F66" i="21" s="1"/>
  <c r="F20" i="21"/>
  <c r="Z67" i="22"/>
  <c r="Z69" i="21" s="1"/>
  <c r="Z23" i="21"/>
  <c r="H22" i="22"/>
  <c r="H24" i="21" s="1"/>
  <c r="L22" i="22"/>
  <c r="L24" i="21" s="1"/>
  <c r="P22" i="22"/>
  <c r="P24" i="21" s="1"/>
  <c r="T22" i="22"/>
  <c r="T24" i="21" s="1"/>
  <c r="AF22" i="22"/>
  <c r="AF24" i="21" s="1"/>
  <c r="S22" i="22"/>
  <c r="K83" i="22"/>
  <c r="K85" i="21" s="1"/>
  <c r="M45" i="22"/>
  <c r="C5" i="19"/>
  <c r="AA5" i="19"/>
  <c r="N5" i="19"/>
  <c r="V5" i="19"/>
  <c r="X70" i="22"/>
  <c r="X72" i="21" s="1"/>
  <c r="AB48" i="22"/>
  <c r="AB50" i="21" s="1"/>
  <c r="H49" i="22"/>
  <c r="H51" i="21" s="1"/>
  <c r="L71" i="22"/>
  <c r="L73" i="21" s="1"/>
  <c r="P71" i="22"/>
  <c r="P73" i="21" s="1"/>
  <c r="X71" i="22"/>
  <c r="X73" i="21" s="1"/>
  <c r="AF49" i="22"/>
  <c r="AF51" i="21" s="1"/>
  <c r="H50" i="22"/>
  <c r="H52" i="21" s="1"/>
  <c r="L50" i="22"/>
  <c r="L52" i="21" s="1"/>
  <c r="P72" i="22"/>
  <c r="P74" i="21" s="1"/>
  <c r="T72" i="22"/>
  <c r="T74" i="21" s="1"/>
  <c r="X50" i="22"/>
  <c r="X52" i="21" s="1"/>
  <c r="AF72" i="22"/>
  <c r="AF74" i="21" s="1"/>
  <c r="H51" i="22"/>
  <c r="H53" i="21" s="1"/>
  <c r="L51" i="22"/>
  <c r="L53" i="21" s="1"/>
  <c r="P73" i="22"/>
  <c r="P75" i="21" s="1"/>
  <c r="T73" i="22"/>
  <c r="T75" i="21" s="1"/>
  <c r="X73" i="22"/>
  <c r="X75" i="21" s="1"/>
  <c r="AB51" i="22"/>
  <c r="AB53" i="21" s="1"/>
  <c r="AF73" i="22"/>
  <c r="AF75" i="21" s="1"/>
  <c r="L52" i="22"/>
  <c r="L54" i="21" s="1"/>
  <c r="P52" i="22"/>
  <c r="P54" i="21" s="1"/>
  <c r="T52" i="22"/>
  <c r="T54" i="21" s="1"/>
  <c r="X74" i="22"/>
  <c r="X76" i="21" s="1"/>
  <c r="AF52" i="22"/>
  <c r="AF54" i="21" s="1"/>
  <c r="L75" i="22"/>
  <c r="L77" i="21" s="1"/>
  <c r="P53" i="22"/>
  <c r="P55" i="21" s="1"/>
  <c r="O76" i="22"/>
  <c r="O78" i="21" s="1"/>
  <c r="W76" i="22"/>
  <c r="W78" i="21" s="1"/>
  <c r="AE76" i="22"/>
  <c r="AE78" i="21" s="1"/>
  <c r="O77" i="22"/>
  <c r="O79" i="21" s="1"/>
  <c r="AE77" i="22"/>
  <c r="AE79" i="21" s="1"/>
  <c r="G78" i="22"/>
  <c r="G80" i="21" s="1"/>
  <c r="O78" i="22"/>
  <c r="O80" i="21" s="1"/>
  <c r="W78" i="22"/>
  <c r="W80" i="21" s="1"/>
  <c r="AE78" i="22"/>
  <c r="AE80" i="21" s="1"/>
  <c r="W79" i="22"/>
  <c r="W81" i="21" s="1"/>
  <c r="M49" i="22"/>
  <c r="M51" i="21" s="1"/>
  <c r="U51" i="22"/>
  <c r="U53" i="21" s="1"/>
  <c r="I52" i="22"/>
  <c r="I54" i="21" s="1"/>
  <c r="L54" i="22"/>
  <c r="L56" i="21" s="1"/>
  <c r="P76" i="22"/>
  <c r="P78" i="21" s="1"/>
  <c r="AB76" i="22"/>
  <c r="AB78" i="21" s="1"/>
  <c r="P77" i="22"/>
  <c r="P79" i="21" s="1"/>
  <c r="T77" i="22"/>
  <c r="T79" i="21" s="1"/>
  <c r="AF55" i="22"/>
  <c r="AF57" i="21" s="1"/>
  <c r="H78" i="22"/>
  <c r="H80" i="21" s="1"/>
  <c r="H34" i="21"/>
  <c r="X66" i="22"/>
  <c r="X68" i="21" s="1"/>
  <c r="AG60" i="22"/>
  <c r="AG62" i="21" s="1"/>
  <c r="M21" i="19"/>
  <c r="O5" i="19"/>
  <c r="F5" i="19"/>
  <c r="J5" i="19"/>
  <c r="R5" i="19"/>
  <c r="AD5" i="19"/>
  <c r="Y7" i="19"/>
  <c r="O10" i="21"/>
  <c r="S10" i="21"/>
  <c r="W10" i="21"/>
  <c r="AE10" i="21"/>
  <c r="O11" i="21"/>
  <c r="AE11" i="21"/>
  <c r="G12" i="21"/>
  <c r="O12" i="21"/>
  <c r="W12" i="21"/>
  <c r="AE12" i="21"/>
  <c r="H58" i="22"/>
  <c r="H60" i="21" s="1"/>
  <c r="H14" i="21"/>
  <c r="L80" i="22"/>
  <c r="L82" i="21" s="1"/>
  <c r="L14" i="21"/>
  <c r="P58" i="22"/>
  <c r="P60" i="21" s="1"/>
  <c r="P14" i="21"/>
  <c r="T80" i="22"/>
  <c r="T82" i="21" s="1"/>
  <c r="T14" i="21"/>
  <c r="X58" i="22"/>
  <c r="X60" i="21" s="1"/>
  <c r="X14" i="21"/>
  <c r="AF58" i="22"/>
  <c r="AF60" i="21" s="1"/>
  <c r="AF14" i="21"/>
  <c r="H81" i="22"/>
  <c r="H83" i="21" s="1"/>
  <c r="H15" i="21"/>
  <c r="P81" i="22"/>
  <c r="P83" i="21" s="1"/>
  <c r="P15" i="21"/>
  <c r="X59" i="22"/>
  <c r="X61" i="21" s="1"/>
  <c r="X15" i="21"/>
  <c r="AF59" i="22"/>
  <c r="AF61" i="21" s="1"/>
  <c r="AF15" i="21"/>
  <c r="H60" i="22"/>
  <c r="H62" i="21" s="1"/>
  <c r="H16" i="21"/>
  <c r="P60" i="22"/>
  <c r="P62" i="21" s="1"/>
  <c r="P16" i="21"/>
  <c r="T82" i="22"/>
  <c r="T84" i="21" s="1"/>
  <c r="T16" i="21"/>
  <c r="X60" i="22"/>
  <c r="X62" i="21" s="1"/>
  <c r="X16" i="21"/>
  <c r="AB82" i="22"/>
  <c r="AB84" i="21" s="1"/>
  <c r="AB16" i="21"/>
  <c r="AF60" i="22"/>
  <c r="AF62" i="21" s="1"/>
  <c r="AF16" i="21"/>
  <c r="H83" i="22"/>
  <c r="H85" i="21" s="1"/>
  <c r="H17" i="21"/>
  <c r="L61" i="22"/>
  <c r="L63" i="21" s="1"/>
  <c r="L17" i="21"/>
  <c r="P83" i="22"/>
  <c r="P85" i="21" s="1"/>
  <c r="P17" i="21"/>
  <c r="X83" i="22"/>
  <c r="X85" i="21" s="1"/>
  <c r="X17" i="21"/>
  <c r="AF61" i="22"/>
  <c r="AF63" i="21" s="1"/>
  <c r="AF17" i="21"/>
  <c r="AC59" i="22"/>
  <c r="AC61" i="21" s="1"/>
  <c r="U61" i="22"/>
  <c r="U63" i="21" s="1"/>
  <c r="F49" i="22"/>
  <c r="F51" i="21" s="1"/>
  <c r="Z50" i="22"/>
  <c r="Z52" i="21" s="1"/>
  <c r="J51" i="22"/>
  <c r="J53" i="21" s="1"/>
  <c r="N52" i="22"/>
  <c r="N54" i="21" s="1"/>
  <c r="G22" i="22"/>
  <c r="G24" i="21" s="1"/>
  <c r="J62" i="22"/>
  <c r="J64" i="21" s="1"/>
  <c r="N84" i="22"/>
  <c r="N86" i="21" s="1"/>
  <c r="R84" i="22"/>
  <c r="R86" i="21" s="1"/>
  <c r="V84" i="22"/>
  <c r="V86" i="21" s="1"/>
  <c r="Z62" i="22"/>
  <c r="Z64" i="21" s="1"/>
  <c r="AD84" i="22"/>
  <c r="AD86" i="21" s="1"/>
  <c r="J85" i="22"/>
  <c r="J87" i="21" s="1"/>
  <c r="N63" i="22"/>
  <c r="N65" i="21" s="1"/>
  <c r="R85" i="22"/>
  <c r="R87" i="21" s="1"/>
  <c r="V85" i="22"/>
  <c r="V87" i="21" s="1"/>
  <c r="N64" i="22"/>
  <c r="N66" i="21" s="1"/>
  <c r="V89" i="22"/>
  <c r="V91" i="21" s="1"/>
  <c r="J73" i="22"/>
  <c r="J75" i="21" s="1"/>
  <c r="E23" i="19"/>
  <c r="E7" i="19"/>
  <c r="U23" i="19"/>
  <c r="U7" i="19"/>
  <c r="AC23" i="19"/>
  <c r="AC7" i="19"/>
  <c r="G5" i="19"/>
  <c r="K5" i="19"/>
  <c r="S5" i="19"/>
  <c r="W5" i="19"/>
  <c r="AE5" i="19"/>
  <c r="M23" i="19"/>
  <c r="M7" i="19"/>
  <c r="Q7" i="19"/>
  <c r="U48" i="22"/>
  <c r="U50" i="21" s="1"/>
  <c r="U26" i="21"/>
  <c r="U49" i="22"/>
  <c r="U51" i="21" s="1"/>
  <c r="U27" i="21"/>
  <c r="AC50" i="22"/>
  <c r="AC52" i="21" s="1"/>
  <c r="AC28" i="21"/>
  <c r="M51" i="22"/>
  <c r="M53" i="21" s="1"/>
  <c r="M29" i="21"/>
  <c r="U52" i="22"/>
  <c r="U54" i="21" s="1"/>
  <c r="U30" i="21"/>
  <c r="T76" i="22"/>
  <c r="T78" i="21" s="1"/>
  <c r="T32" i="21"/>
  <c r="X54" i="22"/>
  <c r="X56" i="21" s="1"/>
  <c r="X32" i="21"/>
  <c r="L55" i="22"/>
  <c r="L57" i="21" s="1"/>
  <c r="L33" i="21"/>
  <c r="L34" i="21"/>
  <c r="L56" i="22"/>
  <c r="L58" i="21" s="1"/>
  <c r="T56" i="22"/>
  <c r="T58" i="21" s="1"/>
  <c r="T78" i="22"/>
  <c r="T80" i="21" s="1"/>
  <c r="AB78" i="22"/>
  <c r="AB80" i="21" s="1"/>
  <c r="AB34" i="21"/>
  <c r="AA13" i="19"/>
  <c r="I14" i="19"/>
  <c r="U14" i="19"/>
  <c r="Q11" i="19"/>
  <c r="Q15" i="19"/>
  <c r="M26" i="21"/>
  <c r="AC26" i="21"/>
  <c r="AB32" i="21"/>
  <c r="AF33" i="21"/>
  <c r="AA84" i="22"/>
  <c r="AA86" i="21" s="1"/>
  <c r="AA18" i="21"/>
  <c r="O85" i="22"/>
  <c r="O87" i="21" s="1"/>
  <c r="O19" i="21"/>
  <c r="AA85" i="22"/>
  <c r="AA87" i="21" s="1"/>
  <c r="AA19" i="21"/>
  <c r="S86" i="22"/>
  <c r="S88" i="21" s="1"/>
  <c r="S20" i="21"/>
  <c r="W87" i="22"/>
  <c r="W89" i="21" s="1"/>
  <c r="W21" i="21"/>
  <c r="AA87" i="22"/>
  <c r="AA89" i="21" s="1"/>
  <c r="AA21" i="21"/>
  <c r="G88" i="22"/>
  <c r="G90" i="21" s="1"/>
  <c r="G22" i="21"/>
  <c r="O88" i="22"/>
  <c r="O90" i="21" s="1"/>
  <c r="O22" i="21"/>
  <c r="W88" i="22"/>
  <c r="W90" i="21" s="1"/>
  <c r="W22" i="21"/>
  <c r="O67" i="22"/>
  <c r="O69" i="21" s="1"/>
  <c r="O23" i="21"/>
  <c r="S89" i="22"/>
  <c r="S91" i="21" s="1"/>
  <c r="S23" i="21"/>
  <c r="AA67" i="22"/>
  <c r="AA69" i="21" s="1"/>
  <c r="AA23" i="21"/>
  <c r="AE89" i="22"/>
  <c r="AE91" i="21" s="1"/>
  <c r="AE23" i="21"/>
  <c r="J70" i="22"/>
  <c r="J72" i="21" s="1"/>
  <c r="J26" i="21"/>
  <c r="R48" i="22"/>
  <c r="R50" i="21" s="1"/>
  <c r="R70" i="22"/>
  <c r="R72" i="21" s="1"/>
  <c r="Z70" i="22"/>
  <c r="Z72" i="21" s="1"/>
  <c r="Z48" i="22"/>
  <c r="Z50" i="21" s="1"/>
  <c r="Z26" i="21"/>
  <c r="N71" i="22"/>
  <c r="N73" i="21" s="1"/>
  <c r="N49" i="22"/>
  <c r="N51" i="21" s="1"/>
  <c r="N27" i="21"/>
  <c r="AC49" i="22"/>
  <c r="AC51" i="21" s="1"/>
  <c r="H71" i="22"/>
  <c r="H73" i="21" s="1"/>
  <c r="C23" i="19"/>
  <c r="S23" i="19"/>
  <c r="R13" i="19"/>
  <c r="P33" i="18"/>
  <c r="C13" i="19"/>
  <c r="K13" i="19"/>
  <c r="J14" i="19"/>
  <c r="Z14" i="19"/>
  <c r="AD14" i="19"/>
  <c r="E14" i="19"/>
  <c r="M14" i="19"/>
  <c r="Q14" i="19"/>
  <c r="Y14" i="19"/>
  <c r="AC14" i="19"/>
  <c r="D23" i="19"/>
  <c r="L23" i="19"/>
  <c r="P23" i="19"/>
  <c r="T23" i="19"/>
  <c r="AB23" i="19"/>
  <c r="Z11" i="19"/>
  <c r="AA23" i="19"/>
  <c r="H4" i="21"/>
  <c r="L4" i="21"/>
  <c r="P4" i="21"/>
  <c r="T4" i="21"/>
  <c r="X4" i="21"/>
  <c r="AB4" i="21"/>
  <c r="AF4" i="21"/>
  <c r="H5" i="21"/>
  <c r="L5" i="21"/>
  <c r="P5" i="21"/>
  <c r="X5" i="21"/>
  <c r="AF5" i="21"/>
  <c r="H6" i="21"/>
  <c r="L6" i="21"/>
  <c r="P6" i="21"/>
  <c r="T6" i="21"/>
  <c r="X6" i="21"/>
  <c r="AF6" i="21"/>
  <c r="H7" i="21"/>
  <c r="L7" i="21"/>
  <c r="P7" i="21"/>
  <c r="T7" i="21"/>
  <c r="X7" i="21"/>
  <c r="AB7" i="21"/>
  <c r="AF7" i="21"/>
  <c r="L8" i="21"/>
  <c r="P8" i="21"/>
  <c r="T8" i="21"/>
  <c r="X8" i="21"/>
  <c r="AF8" i="21"/>
  <c r="L9" i="21"/>
  <c r="P9" i="21"/>
  <c r="U29" i="21"/>
  <c r="P32" i="21"/>
  <c r="T33" i="21"/>
  <c r="I49" i="22"/>
  <c r="I51" i="21" s="1"/>
  <c r="Q49" i="22"/>
  <c r="Q51" i="21" s="1"/>
  <c r="Y49" i="22"/>
  <c r="Y51" i="21" s="1"/>
  <c r="AG49" i="22"/>
  <c r="AG51" i="21" s="1"/>
  <c r="I50" i="22"/>
  <c r="I52" i="21" s="1"/>
  <c r="Q50" i="22"/>
  <c r="Q52" i="21" s="1"/>
  <c r="U50" i="22"/>
  <c r="U52" i="21" s="1"/>
  <c r="Y50" i="22"/>
  <c r="Y52" i="21" s="1"/>
  <c r="AG50" i="22"/>
  <c r="AG52" i="21" s="1"/>
  <c r="I51" i="22"/>
  <c r="I53" i="21" s="1"/>
  <c r="Q51" i="22"/>
  <c r="Q53" i="21" s="1"/>
  <c r="Y51" i="22"/>
  <c r="Y53" i="21" s="1"/>
  <c r="AG51" i="22"/>
  <c r="AG53" i="21" s="1"/>
  <c r="M52" i="22"/>
  <c r="M54" i="21" s="1"/>
  <c r="Q52" i="22"/>
  <c r="Q54" i="21" s="1"/>
  <c r="Y52" i="22"/>
  <c r="Y54" i="21" s="1"/>
  <c r="AC52" i="22"/>
  <c r="AC54" i="21" s="1"/>
  <c r="AG52" i="22"/>
  <c r="AG54" i="21" s="1"/>
  <c r="M53" i="22"/>
  <c r="M55" i="21" s="1"/>
  <c r="Q53" i="22"/>
  <c r="Q55" i="21" s="1"/>
  <c r="H54" i="22"/>
  <c r="H56" i="21" s="1"/>
  <c r="L76" i="22"/>
  <c r="L78" i="21" s="1"/>
  <c r="P54" i="22"/>
  <c r="P56" i="21" s="1"/>
  <c r="T54" i="22"/>
  <c r="T56" i="21" s="1"/>
  <c r="AB54" i="22"/>
  <c r="AB56" i="21" s="1"/>
  <c r="H55" i="22"/>
  <c r="H57" i="21" s="1"/>
  <c r="P55" i="22"/>
  <c r="P57" i="21" s="1"/>
  <c r="T55" i="22"/>
  <c r="T57" i="21" s="1"/>
  <c r="X77" i="22"/>
  <c r="X79" i="21" s="1"/>
  <c r="AB55" i="22"/>
  <c r="AB57" i="21" s="1"/>
  <c r="AF77" i="22"/>
  <c r="AF79" i="21" s="1"/>
  <c r="H56" i="22"/>
  <c r="H58" i="21" s="1"/>
  <c r="L78" i="22"/>
  <c r="L80" i="21" s="1"/>
  <c r="P56" i="22"/>
  <c r="P58" i="21" s="1"/>
  <c r="X56" i="22"/>
  <c r="X58" i="21" s="1"/>
  <c r="AB56" i="22"/>
  <c r="AB58" i="21" s="1"/>
  <c r="H84" i="22"/>
  <c r="H86" i="21" s="1"/>
  <c r="H62" i="22"/>
  <c r="H64" i="21" s="1"/>
  <c r="L84" i="22"/>
  <c r="L86" i="21" s="1"/>
  <c r="L18" i="21"/>
  <c r="P84" i="22"/>
  <c r="P86" i="21" s="1"/>
  <c r="P18" i="21"/>
  <c r="X62" i="22"/>
  <c r="X64" i="21" s="1"/>
  <c r="X18" i="21"/>
  <c r="AB18" i="21"/>
  <c r="AB62" i="22"/>
  <c r="AB64" i="21" s="1"/>
  <c r="P85" i="22"/>
  <c r="P87" i="21" s="1"/>
  <c r="P19" i="21"/>
  <c r="X63" i="22"/>
  <c r="X65" i="21" s="1"/>
  <c r="X19" i="21"/>
  <c r="AF63" i="22"/>
  <c r="AF65" i="21" s="1"/>
  <c r="AF19" i="21"/>
  <c r="AF64" i="22"/>
  <c r="AF66" i="21" s="1"/>
  <c r="AF20" i="21"/>
  <c r="H65" i="22"/>
  <c r="H67" i="21" s="1"/>
  <c r="H21" i="21"/>
  <c r="T65" i="22"/>
  <c r="T67" i="21" s="1"/>
  <c r="T21" i="21"/>
  <c r="X21" i="21"/>
  <c r="X87" i="22"/>
  <c r="X89" i="21" s="1"/>
  <c r="AF87" i="22"/>
  <c r="AF89" i="21" s="1"/>
  <c r="AF21" i="21"/>
  <c r="H89" i="22"/>
  <c r="H91" i="21" s="1"/>
  <c r="H23" i="21"/>
  <c r="P23" i="21"/>
  <c r="P67" i="22"/>
  <c r="P69" i="21" s="1"/>
  <c r="S81" i="22"/>
  <c r="S83" i="21" s="1"/>
  <c r="S82" i="22"/>
  <c r="S84" i="21" s="1"/>
  <c r="S83" i="22"/>
  <c r="S85" i="21" s="1"/>
  <c r="F85" i="22"/>
  <c r="F87" i="21" s="1"/>
  <c r="F63" i="22"/>
  <c r="F65" i="21" s="1"/>
  <c r="Y45" i="22"/>
  <c r="AE85" i="22"/>
  <c r="AE87" i="21" s="1"/>
  <c r="AG48" i="22"/>
  <c r="AG50" i="21" s="1"/>
  <c r="AG45" i="22"/>
  <c r="AG26" i="21"/>
  <c r="M50" i="22"/>
  <c r="M52" i="21" s="1"/>
  <c r="M28" i="21"/>
  <c r="I53" i="22"/>
  <c r="I55" i="21" s="1"/>
  <c r="I31" i="21"/>
  <c r="H33" i="21"/>
  <c r="H77" i="22"/>
  <c r="H79" i="21" s="1"/>
  <c r="AF56" i="22"/>
  <c r="AF58" i="21" s="1"/>
  <c r="AF34" i="21"/>
  <c r="X55" i="22"/>
  <c r="X57" i="21" s="1"/>
  <c r="I11" i="19"/>
  <c r="I2" i="19"/>
  <c r="Q21" i="19"/>
  <c r="O84" i="22"/>
  <c r="O86" i="21" s="1"/>
  <c r="O18" i="21"/>
  <c r="W84" i="22"/>
  <c r="W86" i="21" s="1"/>
  <c r="W18" i="21"/>
  <c r="S85" i="22"/>
  <c r="S87" i="21" s="1"/>
  <c r="S19" i="21"/>
  <c r="G86" i="22"/>
  <c r="G88" i="21" s="1"/>
  <c r="G20" i="21"/>
  <c r="O86" i="22"/>
  <c r="O88" i="21" s="1"/>
  <c r="O20" i="21"/>
  <c r="W86" i="22"/>
  <c r="W88" i="21" s="1"/>
  <c r="W20" i="21"/>
  <c r="G87" i="22"/>
  <c r="G89" i="21" s="1"/>
  <c r="G21" i="21"/>
  <c r="K87" i="22"/>
  <c r="K89" i="21" s="1"/>
  <c r="K21" i="21"/>
  <c r="S65" i="22"/>
  <c r="S67" i="21" s="1"/>
  <c r="S21" i="21"/>
  <c r="AE65" i="22"/>
  <c r="AE67" i="21" s="1"/>
  <c r="AE21" i="21"/>
  <c r="K88" i="22"/>
  <c r="K90" i="21" s="1"/>
  <c r="K22" i="21"/>
  <c r="S66" i="22"/>
  <c r="S68" i="21" s="1"/>
  <c r="S22" i="21"/>
  <c r="AA66" i="22"/>
  <c r="AA68" i="21" s="1"/>
  <c r="AA22" i="21"/>
  <c r="AE88" i="22"/>
  <c r="AE90" i="21" s="1"/>
  <c r="AE22" i="21"/>
  <c r="K89" i="22"/>
  <c r="K91" i="21" s="1"/>
  <c r="K23" i="21"/>
  <c r="W67" i="22"/>
  <c r="W69" i="21" s="1"/>
  <c r="W23" i="21"/>
  <c r="F70" i="22"/>
  <c r="F72" i="21" s="1"/>
  <c r="F48" i="22"/>
  <c r="F50" i="21" s="1"/>
  <c r="F26" i="21"/>
  <c r="N70" i="22"/>
  <c r="N72" i="21" s="1"/>
  <c r="N48" i="22"/>
  <c r="N50" i="21" s="1"/>
  <c r="V70" i="22"/>
  <c r="V72" i="21" s="1"/>
  <c r="V26" i="21"/>
  <c r="V48" i="22"/>
  <c r="V50" i="21" s="1"/>
  <c r="AD70" i="22"/>
  <c r="AD72" i="21" s="1"/>
  <c r="AD48" i="22"/>
  <c r="AD50" i="21" s="1"/>
  <c r="J71" i="22"/>
  <c r="J73" i="21" s="1"/>
  <c r="J27" i="21"/>
  <c r="R49" i="22"/>
  <c r="R51" i="21" s="1"/>
  <c r="R71" i="22"/>
  <c r="R73" i="21" s="1"/>
  <c r="Z71" i="22"/>
  <c r="Z73" i="21" s="1"/>
  <c r="Z27" i="21"/>
  <c r="AD71" i="22"/>
  <c r="AD73" i="21" s="1"/>
  <c r="AD49" i="22"/>
  <c r="AD51" i="21" s="1"/>
  <c r="AD27" i="21"/>
  <c r="F72" i="22"/>
  <c r="F74" i="21" s="1"/>
  <c r="F50" i="22"/>
  <c r="F52" i="21" s="1"/>
  <c r="J50" i="22"/>
  <c r="J52" i="21" s="1"/>
  <c r="J72" i="22"/>
  <c r="J74" i="21" s="1"/>
  <c r="N72" i="22"/>
  <c r="N74" i="21" s="1"/>
  <c r="N50" i="22"/>
  <c r="N52" i="21" s="1"/>
  <c r="N28" i="21"/>
  <c r="R50" i="22"/>
  <c r="R52" i="21" s="1"/>
  <c r="R72" i="22"/>
  <c r="R74" i="21" s="1"/>
  <c r="R28" i="21"/>
  <c r="V72" i="22"/>
  <c r="V74" i="21" s="1"/>
  <c r="V50" i="22"/>
  <c r="V52" i="21" s="1"/>
  <c r="D11" i="19"/>
  <c r="H11" i="19"/>
  <c r="L11" i="19"/>
  <c r="P11" i="19"/>
  <c r="T11" i="19"/>
  <c r="X21" i="19"/>
  <c r="AB21" i="19"/>
  <c r="H7" i="19"/>
  <c r="X7" i="19"/>
  <c r="AE23" i="19"/>
  <c r="I4" i="21"/>
  <c r="Q4" i="21"/>
  <c r="U4" i="21"/>
  <c r="Y4" i="21"/>
  <c r="M27" i="21"/>
  <c r="L32" i="21"/>
  <c r="P33" i="21"/>
  <c r="T34" i="21"/>
  <c r="AB22" i="22"/>
  <c r="AB50" i="22"/>
  <c r="AB52" i="21" s="1"/>
  <c r="AB52" i="22"/>
  <c r="AB54" i="21" s="1"/>
  <c r="L58" i="22"/>
  <c r="L60" i="21" s="1"/>
  <c r="T36" i="21"/>
  <c r="T58" i="22"/>
  <c r="T60" i="21" s="1"/>
  <c r="AB58" i="22"/>
  <c r="AB60" i="21" s="1"/>
  <c r="AB80" i="22"/>
  <c r="AB82" i="21" s="1"/>
  <c r="L59" i="22"/>
  <c r="L61" i="21" s="1"/>
  <c r="L37" i="21"/>
  <c r="AB59" i="22"/>
  <c r="AB61" i="21" s="1"/>
  <c r="AB37" i="21"/>
  <c r="L82" i="22"/>
  <c r="L84" i="21" s="1"/>
  <c r="L60" i="22"/>
  <c r="L62" i="21" s="1"/>
  <c r="L38" i="21"/>
  <c r="T60" i="22"/>
  <c r="T62" i="21" s="1"/>
  <c r="AB60" i="22"/>
  <c r="AB62" i="21" s="1"/>
  <c r="AB38" i="21"/>
  <c r="H61" i="22"/>
  <c r="H63" i="21" s="1"/>
  <c r="L83" i="22"/>
  <c r="L85" i="21" s="1"/>
  <c r="T61" i="22"/>
  <c r="T63" i="21" s="1"/>
  <c r="T39" i="21"/>
  <c r="AF83" i="22"/>
  <c r="AF85" i="21" s="1"/>
  <c r="AF39" i="21"/>
  <c r="K84" i="22"/>
  <c r="K86" i="21" s="1"/>
  <c r="K40" i="21"/>
  <c r="AE84" i="22"/>
  <c r="AE86" i="21" s="1"/>
  <c r="AE40" i="21"/>
  <c r="K85" i="22"/>
  <c r="K87" i="21" s="1"/>
  <c r="K41" i="21"/>
  <c r="AE86" i="22"/>
  <c r="AE88" i="21" s="1"/>
  <c r="AE42" i="21"/>
  <c r="O65" i="22"/>
  <c r="O67" i="21" s="1"/>
  <c r="O43" i="21"/>
  <c r="G66" i="22"/>
  <c r="G68" i="21" s="1"/>
  <c r="G35" i="21"/>
  <c r="G44" i="21"/>
  <c r="K57" i="22"/>
  <c r="K59" i="21" s="1"/>
  <c r="K44" i="21"/>
  <c r="O45" i="22"/>
  <c r="O44" i="21"/>
  <c r="S35" i="21"/>
  <c r="S44" i="21"/>
  <c r="AA35" i="21"/>
  <c r="AA44" i="21"/>
  <c r="G67" i="22"/>
  <c r="G69" i="21" s="1"/>
  <c r="AC51" i="22"/>
  <c r="AC53" i="21" s="1"/>
  <c r="X65" i="22"/>
  <c r="X67" i="21" s="1"/>
  <c r="AF85" i="22"/>
  <c r="AF87" i="21" s="1"/>
  <c r="Y79" i="22"/>
  <c r="Y81" i="21" s="1"/>
  <c r="Y57" i="22"/>
  <c r="Y59" i="21" s="1"/>
  <c r="AF84" i="22"/>
  <c r="AF86" i="21" s="1"/>
  <c r="H63" i="22"/>
  <c r="H65" i="21" s="1"/>
  <c r="AB63" i="22"/>
  <c r="AB65" i="21" s="1"/>
  <c r="X86" i="22"/>
  <c r="X88" i="21" s="1"/>
  <c r="P66" i="22"/>
  <c r="P68" i="21" s="1"/>
  <c r="AF88" i="22"/>
  <c r="AF90" i="21" s="1"/>
  <c r="K22" i="22"/>
  <c r="AA22" i="22"/>
  <c r="AA24" i="21" s="1"/>
  <c r="F22" i="22"/>
  <c r="V22" i="22"/>
  <c r="F84" i="22"/>
  <c r="F86" i="21" s="1"/>
  <c r="F62" i="22"/>
  <c r="F64" i="21" s="1"/>
  <c r="H70" i="22"/>
  <c r="H72" i="21" s="1"/>
  <c r="L48" i="22"/>
  <c r="L50" i="21" s="1"/>
  <c r="T48" i="22"/>
  <c r="T50" i="21" s="1"/>
  <c r="T49" i="22"/>
  <c r="T51" i="21" s="1"/>
  <c r="T50" i="22"/>
  <c r="T52" i="21" s="1"/>
  <c r="AB74" i="22"/>
  <c r="AB76" i="21" s="1"/>
  <c r="H53" i="22"/>
  <c r="H55" i="21" s="1"/>
  <c r="G76" i="22"/>
  <c r="G78" i="21" s="1"/>
  <c r="AA76" i="22"/>
  <c r="AA78" i="21" s="1"/>
  <c r="AA77" i="22"/>
  <c r="AA79" i="21" s="1"/>
  <c r="V58" i="22"/>
  <c r="V60" i="21" s="1"/>
  <c r="J81" i="22"/>
  <c r="J83" i="21" s="1"/>
  <c r="R82" i="22"/>
  <c r="R84" i="21" s="1"/>
  <c r="V60" i="22"/>
  <c r="V62" i="21" s="1"/>
  <c r="AD83" i="22"/>
  <c r="AD85" i="21" s="1"/>
  <c r="AC62" i="22"/>
  <c r="AC64" i="21" s="1"/>
  <c r="AD72" i="22"/>
  <c r="AD74" i="21" s="1"/>
  <c r="AD50" i="22"/>
  <c r="AD52" i="21" s="1"/>
  <c r="F73" i="22"/>
  <c r="F75" i="21" s="1"/>
  <c r="F51" i="22"/>
  <c r="F53" i="21" s="1"/>
  <c r="N51" i="22"/>
  <c r="N53" i="21" s="1"/>
  <c r="N73" i="22"/>
  <c r="N75" i="21" s="1"/>
  <c r="R73" i="22"/>
  <c r="R75" i="21" s="1"/>
  <c r="V73" i="22"/>
  <c r="V75" i="21" s="1"/>
  <c r="V51" i="22"/>
  <c r="V53" i="21" s="1"/>
  <c r="Z73" i="22"/>
  <c r="Z75" i="21" s="1"/>
  <c r="F74" i="22"/>
  <c r="F76" i="21" s="1"/>
  <c r="F52" i="22"/>
  <c r="F54" i="21" s="1"/>
  <c r="J74" i="22"/>
  <c r="J76" i="21" s="1"/>
  <c r="R52" i="22"/>
  <c r="R54" i="21" s="1"/>
  <c r="V74" i="22"/>
  <c r="V76" i="21" s="1"/>
  <c r="V52" i="22"/>
  <c r="V54" i="21" s="1"/>
  <c r="Z74" i="22"/>
  <c r="Z76" i="21" s="1"/>
  <c r="AD74" i="22"/>
  <c r="AD76" i="21" s="1"/>
  <c r="F53" i="22"/>
  <c r="F55" i="21" s="1"/>
  <c r="F75" i="22"/>
  <c r="F77" i="21" s="1"/>
  <c r="J75" i="22"/>
  <c r="J77" i="21" s="1"/>
  <c r="N75" i="22"/>
  <c r="N77" i="21" s="1"/>
  <c r="R75" i="22"/>
  <c r="R77" i="21" s="1"/>
  <c r="R53" i="22"/>
  <c r="R55" i="21" s="1"/>
  <c r="I76" i="22"/>
  <c r="I78" i="21" s="1"/>
  <c r="I54" i="22"/>
  <c r="I56" i="21" s="1"/>
  <c r="M76" i="22"/>
  <c r="M78" i="21" s="1"/>
  <c r="Q76" i="22"/>
  <c r="Q78" i="21" s="1"/>
  <c r="Y76" i="22"/>
  <c r="Y78" i="21" s="1"/>
  <c r="Y54" i="22"/>
  <c r="Y56" i="21" s="1"/>
  <c r="AC76" i="22"/>
  <c r="AC78" i="21" s="1"/>
  <c r="AG76" i="22"/>
  <c r="AG78" i="21" s="1"/>
  <c r="M77" i="22"/>
  <c r="M79" i="21" s="1"/>
  <c r="M55" i="22"/>
  <c r="M57" i="21" s="1"/>
  <c r="Q77" i="22"/>
  <c r="Q79" i="21" s="1"/>
  <c r="Q55" i="22"/>
  <c r="Q57" i="21" s="1"/>
  <c r="U77" i="22"/>
  <c r="U79" i="21" s="1"/>
  <c r="AC77" i="22"/>
  <c r="AC79" i="21" s="1"/>
  <c r="AG77" i="22"/>
  <c r="AG79" i="21" s="1"/>
  <c r="AG55" i="22"/>
  <c r="AG57" i="21" s="1"/>
  <c r="I78" i="22"/>
  <c r="I80" i="21" s="1"/>
  <c r="Q78" i="22"/>
  <c r="Q80" i="21" s="1"/>
  <c r="U78" i="22"/>
  <c r="U80" i="21" s="1"/>
  <c r="U56" i="22"/>
  <c r="U58" i="21" s="1"/>
  <c r="Y78" i="22"/>
  <c r="Y80" i="21" s="1"/>
  <c r="AG78" i="22"/>
  <c r="AG80" i="21" s="1"/>
  <c r="AG56" i="22"/>
  <c r="AG58" i="21" s="1"/>
  <c r="I80" i="22"/>
  <c r="I82" i="21" s="1"/>
  <c r="M80" i="22"/>
  <c r="M82" i="21" s="1"/>
  <c r="Q80" i="22"/>
  <c r="Q82" i="21" s="1"/>
  <c r="Y80" i="22"/>
  <c r="Y82" i="21" s="1"/>
  <c r="Y58" i="22"/>
  <c r="Y60" i="21" s="1"/>
  <c r="AC80" i="22"/>
  <c r="AC82" i="21" s="1"/>
  <c r="AG80" i="22"/>
  <c r="AG82" i="21" s="1"/>
  <c r="AG58" i="22"/>
  <c r="AG60" i="21" s="1"/>
  <c r="M81" i="22"/>
  <c r="M83" i="21" s="1"/>
  <c r="M59" i="22"/>
  <c r="M61" i="21" s="1"/>
  <c r="Q81" i="22"/>
  <c r="Q83" i="21" s="1"/>
  <c r="U81" i="22"/>
  <c r="U83" i="21" s="1"/>
  <c r="AC81" i="22"/>
  <c r="AC83" i="21" s="1"/>
  <c r="AG81" i="22"/>
  <c r="AG83" i="21" s="1"/>
  <c r="I82" i="22"/>
  <c r="I84" i="21" s="1"/>
  <c r="I60" i="22"/>
  <c r="I62" i="21" s="1"/>
  <c r="Q82" i="22"/>
  <c r="Q84" i="21" s="1"/>
  <c r="U82" i="22"/>
  <c r="U84" i="21" s="1"/>
  <c r="Y82" i="22"/>
  <c r="Y84" i="21" s="1"/>
  <c r="AG82" i="22"/>
  <c r="AG84" i="21" s="1"/>
  <c r="I83" i="22"/>
  <c r="I85" i="21" s="1"/>
  <c r="I61" i="22"/>
  <c r="I63" i="21" s="1"/>
  <c r="M83" i="22"/>
  <c r="M85" i="21" s="1"/>
  <c r="U83" i="22"/>
  <c r="U85" i="21" s="1"/>
  <c r="Y83" i="22"/>
  <c r="Y85" i="21" s="1"/>
  <c r="AC83" i="22"/>
  <c r="AC85" i="21" s="1"/>
  <c r="AC61" i="22"/>
  <c r="AC63" i="21" s="1"/>
  <c r="L62" i="22"/>
  <c r="L64" i="21" s="1"/>
  <c r="T84" i="22"/>
  <c r="T86" i="21" s="1"/>
  <c r="T62" i="22"/>
  <c r="T64" i="21" s="1"/>
  <c r="P63" i="22"/>
  <c r="P65" i="21" s="1"/>
  <c r="T85" i="22"/>
  <c r="T87" i="21" s="1"/>
  <c r="X85" i="22"/>
  <c r="X87" i="21" s="1"/>
  <c r="L64" i="22"/>
  <c r="L66" i="21" s="1"/>
  <c r="L86" i="22"/>
  <c r="L88" i="21" s="1"/>
  <c r="P64" i="22"/>
  <c r="P66" i="21" s="1"/>
  <c r="T64" i="22"/>
  <c r="T66" i="21" s="1"/>
  <c r="T86" i="22"/>
  <c r="T88" i="21" s="1"/>
  <c r="AB86" i="22"/>
  <c r="AB88" i="21" s="1"/>
  <c r="AB64" i="22"/>
  <c r="AB66" i="21" s="1"/>
  <c r="L87" i="22"/>
  <c r="L89" i="21" s="1"/>
  <c r="AB87" i="22"/>
  <c r="AB89" i="21" s="1"/>
  <c r="H66" i="22"/>
  <c r="H68" i="21" s="1"/>
  <c r="L88" i="22"/>
  <c r="L90" i="21" s="1"/>
  <c r="AB66" i="22"/>
  <c r="AB68" i="21" s="1"/>
  <c r="AB67" i="22"/>
  <c r="AB69" i="21" s="1"/>
  <c r="AF67" i="22"/>
  <c r="AF69" i="21" s="1"/>
  <c r="AF89" i="22"/>
  <c r="AF91" i="21" s="1"/>
  <c r="J52" i="22"/>
  <c r="J54" i="21" s="1"/>
  <c r="J53" i="22"/>
  <c r="J55" i="21" s="1"/>
  <c r="Q56" i="22"/>
  <c r="Q58" i="21" s="1"/>
  <c r="AG59" i="22"/>
  <c r="AG61" i="21" s="1"/>
  <c r="M61" i="22"/>
  <c r="M63" i="21" s="1"/>
  <c r="AB65" i="22"/>
  <c r="AB67" i="21" s="1"/>
  <c r="M79" i="22"/>
  <c r="M81" i="21" s="1"/>
  <c r="M57" i="22"/>
  <c r="M59" i="21" s="1"/>
  <c r="U79" i="22"/>
  <c r="U81" i="21" s="1"/>
  <c r="F80" i="22"/>
  <c r="F82" i="21" s="1"/>
  <c r="F58" i="22"/>
  <c r="F60" i="21" s="1"/>
  <c r="J58" i="22"/>
  <c r="J60" i="21" s="1"/>
  <c r="N58" i="22"/>
  <c r="N60" i="21" s="1"/>
  <c r="R58" i="22"/>
  <c r="R60" i="21" s="1"/>
  <c r="V80" i="22"/>
  <c r="V82" i="21" s="1"/>
  <c r="Z58" i="22"/>
  <c r="Z60" i="21" s="1"/>
  <c r="Z80" i="22"/>
  <c r="Z82" i="21" s="1"/>
  <c r="F81" i="22"/>
  <c r="F83" i="21" s="1"/>
  <c r="F59" i="22"/>
  <c r="F61" i="21" s="1"/>
  <c r="N81" i="22"/>
  <c r="N83" i="21" s="1"/>
  <c r="R59" i="22"/>
  <c r="R61" i="21" s="1"/>
  <c r="V81" i="22"/>
  <c r="V83" i="21" s="1"/>
  <c r="Z59" i="22"/>
  <c r="Z61" i="21" s="1"/>
  <c r="AD59" i="22"/>
  <c r="AD61" i="21" s="1"/>
  <c r="F60" i="22"/>
  <c r="F62" i="21" s="1"/>
  <c r="J82" i="22"/>
  <c r="J84" i="21" s="1"/>
  <c r="N82" i="22"/>
  <c r="N84" i="21" s="1"/>
  <c r="N60" i="22"/>
  <c r="N62" i="21" s="1"/>
  <c r="R60" i="22"/>
  <c r="R62" i="21" s="1"/>
  <c r="Z82" i="22"/>
  <c r="Z84" i="21" s="1"/>
  <c r="Z60" i="22"/>
  <c r="Z62" i="21" s="1"/>
  <c r="AD82" i="22"/>
  <c r="AD84" i="21" s="1"/>
  <c r="F61" i="22"/>
  <c r="F63" i="21" s="1"/>
  <c r="N83" i="22"/>
  <c r="N85" i="21" s="1"/>
  <c r="N61" i="22"/>
  <c r="N63" i="21" s="1"/>
  <c r="R83" i="22"/>
  <c r="R85" i="21" s="1"/>
  <c r="R61" i="22"/>
  <c r="R63" i="21" s="1"/>
  <c r="V83" i="22"/>
  <c r="V85" i="21" s="1"/>
  <c r="Z61" i="22"/>
  <c r="Z63" i="21" s="1"/>
  <c r="I84" i="22"/>
  <c r="I86" i="21" s="1"/>
  <c r="I62" i="22"/>
  <c r="I64" i="21" s="1"/>
  <c r="M84" i="22"/>
  <c r="M86" i="21" s="1"/>
  <c r="Q84" i="22"/>
  <c r="Q86" i="21" s="1"/>
  <c r="U84" i="22"/>
  <c r="U86" i="21" s="1"/>
  <c r="Y84" i="22"/>
  <c r="Y86" i="21" s="1"/>
  <c r="Y62" i="22"/>
  <c r="Y64" i="21" s="1"/>
  <c r="AC84" i="22"/>
  <c r="AC86" i="21" s="1"/>
  <c r="AG84" i="22"/>
  <c r="AG86" i="21" s="1"/>
  <c r="AG62" i="22"/>
  <c r="AG64" i="21" s="1"/>
  <c r="I85" i="22"/>
  <c r="I87" i="21" s="1"/>
  <c r="M85" i="22"/>
  <c r="M87" i="21" s="1"/>
  <c r="N53" i="22"/>
  <c r="N55" i="21" s="1"/>
  <c r="M54" i="22"/>
  <c r="M56" i="21" s="1"/>
  <c r="U55" i="22"/>
  <c r="U57" i="21" s="1"/>
  <c r="Y56" i="22"/>
  <c r="Y58" i="21" s="1"/>
  <c r="AC58" i="22"/>
  <c r="AC60" i="21" s="1"/>
  <c r="U59" i="22"/>
  <c r="U61" i="21" s="1"/>
  <c r="J60" i="22"/>
  <c r="J62" i="21" s="1"/>
  <c r="AD60" i="22"/>
  <c r="AD62" i="21" s="1"/>
  <c r="M62" i="22"/>
  <c r="M64" i="21" s="1"/>
  <c r="Q85" i="22"/>
  <c r="Q87" i="21" s="1"/>
  <c r="U85" i="22"/>
  <c r="U87" i="21" s="1"/>
  <c r="Y85" i="22"/>
  <c r="Y87" i="21" s="1"/>
  <c r="AC85" i="22"/>
  <c r="AC87" i="21" s="1"/>
  <c r="AG85" i="22"/>
  <c r="AG87" i="21" s="1"/>
  <c r="I86" i="22"/>
  <c r="I88" i="21" s="1"/>
  <c r="M86" i="22"/>
  <c r="M88" i="21" s="1"/>
  <c r="Q86" i="22"/>
  <c r="Q88" i="21" s="1"/>
  <c r="U86" i="22"/>
  <c r="U88" i="21" s="1"/>
  <c r="Y86" i="22"/>
  <c r="Y88" i="21" s="1"/>
  <c r="AC86" i="22"/>
  <c r="AC88" i="21" s="1"/>
  <c r="AG86" i="22"/>
  <c r="AG88" i="21" s="1"/>
  <c r="I87" i="22"/>
  <c r="I89" i="21" s="1"/>
  <c r="AC63" i="22"/>
  <c r="AC65" i="21" s="1"/>
  <c r="Y64" i="22"/>
  <c r="Y66" i="21" s="1"/>
  <c r="I65" i="22"/>
  <c r="I67" i="21" s="1"/>
  <c r="Z63" i="22"/>
  <c r="Z65" i="21" s="1"/>
  <c r="F86" i="22"/>
  <c r="F88" i="21" s="1"/>
  <c r="J86" i="22"/>
  <c r="J88" i="21" s="1"/>
  <c r="N86" i="22"/>
  <c r="N88" i="21" s="1"/>
  <c r="R64" i="22"/>
  <c r="R66" i="21" s="1"/>
  <c r="V86" i="22"/>
  <c r="V88" i="21" s="1"/>
  <c r="Z64" i="22"/>
  <c r="Z66" i="21" s="1"/>
  <c r="AD86" i="22"/>
  <c r="AD88" i="21" s="1"/>
  <c r="F65" i="22"/>
  <c r="F67" i="21" s="1"/>
  <c r="J87" i="22"/>
  <c r="J89" i="21" s="1"/>
  <c r="N65" i="22"/>
  <c r="N67" i="21" s="1"/>
  <c r="R87" i="22"/>
  <c r="R89" i="21" s="1"/>
  <c r="V65" i="22"/>
  <c r="V67" i="21" s="1"/>
  <c r="AD87" i="22"/>
  <c r="AD89" i="21" s="1"/>
  <c r="F66" i="22"/>
  <c r="F68" i="21" s="1"/>
  <c r="N88" i="22"/>
  <c r="N90" i="21" s="1"/>
  <c r="Z66" i="22"/>
  <c r="Z68" i="21" s="1"/>
  <c r="AD88" i="22"/>
  <c r="AD90" i="21" s="1"/>
  <c r="F67" i="22"/>
  <c r="F69" i="21" s="1"/>
  <c r="J89" i="22"/>
  <c r="J91" i="21" s="1"/>
  <c r="N67" i="22"/>
  <c r="N69" i="21" s="1"/>
  <c r="R89" i="22"/>
  <c r="R91" i="21" s="1"/>
  <c r="V67" i="22"/>
  <c r="V69" i="21" s="1"/>
  <c r="AD67" i="22"/>
  <c r="AD69" i="21" s="1"/>
  <c r="Q63" i="22"/>
  <c r="Q65" i="21" s="1"/>
  <c r="AG63" i="22"/>
  <c r="AG65" i="21" s="1"/>
  <c r="V87" i="22"/>
  <c r="V89" i="21" s="1"/>
  <c r="V88" i="22"/>
  <c r="V90" i="21" s="1"/>
  <c r="R14" i="19"/>
  <c r="J13" i="19"/>
  <c r="S13" i="19"/>
  <c r="AD13" i="19"/>
  <c r="V14" i="19"/>
  <c r="Z15" i="19"/>
  <c r="G48" i="22"/>
  <c r="G50" i="21" s="1"/>
  <c r="G70" i="22"/>
  <c r="G72" i="21" s="1"/>
  <c r="G26" i="21"/>
  <c r="K70" i="22"/>
  <c r="K72" i="21" s="1"/>
  <c r="K48" i="22"/>
  <c r="K50" i="21" s="1"/>
  <c r="K26" i="21"/>
  <c r="O48" i="22"/>
  <c r="O50" i="21" s="1"/>
  <c r="O26" i="21"/>
  <c r="O70" i="22"/>
  <c r="O72" i="21" s="1"/>
  <c r="S48" i="22"/>
  <c r="S50" i="21" s="1"/>
  <c r="S26" i="21"/>
  <c r="S70" i="22"/>
  <c r="S72" i="21" s="1"/>
  <c r="W48" i="22"/>
  <c r="W50" i="21" s="1"/>
  <c r="W45" i="22"/>
  <c r="W26" i="21"/>
  <c r="W70" i="22"/>
  <c r="W72" i="21" s="1"/>
  <c r="AA70" i="22"/>
  <c r="AA72" i="21" s="1"/>
  <c r="AA48" i="22"/>
  <c r="AA50" i="21" s="1"/>
  <c r="AA26" i="21"/>
  <c r="AE48" i="22"/>
  <c r="AE50" i="21" s="1"/>
  <c r="AE45" i="22"/>
  <c r="AE26" i="21"/>
  <c r="AE70" i="22"/>
  <c r="AE72" i="21" s="1"/>
  <c r="G49" i="22"/>
  <c r="G51" i="21" s="1"/>
  <c r="G71" i="22"/>
  <c r="G73" i="21" s="1"/>
  <c r="G27" i="21"/>
  <c r="K49" i="22"/>
  <c r="K51" i="21" s="1"/>
  <c r="K27" i="21"/>
  <c r="K71" i="22"/>
  <c r="K73" i="21" s="1"/>
  <c r="O71" i="22"/>
  <c r="O73" i="21" s="1"/>
  <c r="O49" i="22"/>
  <c r="O51" i="21" s="1"/>
  <c r="O27" i="21"/>
  <c r="S49" i="22"/>
  <c r="S51" i="21" s="1"/>
  <c r="S27" i="21"/>
  <c r="S71" i="22"/>
  <c r="S73" i="21" s="1"/>
  <c r="W49" i="22"/>
  <c r="W51" i="21" s="1"/>
  <c r="W27" i="21"/>
  <c r="W71" i="22"/>
  <c r="W73" i="21" s="1"/>
  <c r="AA49" i="22"/>
  <c r="AA51" i="21" s="1"/>
  <c r="AA27" i="21"/>
  <c r="AA71" i="22"/>
  <c r="AA73" i="21" s="1"/>
  <c r="AE71" i="22"/>
  <c r="AE73" i="21" s="1"/>
  <c r="AE49" i="22"/>
  <c r="AE51" i="21" s="1"/>
  <c r="AE27" i="21"/>
  <c r="G50" i="22"/>
  <c r="G52" i="21" s="1"/>
  <c r="G72" i="22"/>
  <c r="G74" i="21" s="1"/>
  <c r="G28" i="21"/>
  <c r="K50" i="22"/>
  <c r="K52" i="21" s="1"/>
  <c r="K28" i="21"/>
  <c r="K72" i="22"/>
  <c r="K74" i="21" s="1"/>
  <c r="O50" i="22"/>
  <c r="O52" i="21" s="1"/>
  <c r="O72" i="22"/>
  <c r="O74" i="21" s="1"/>
  <c r="O28" i="21"/>
  <c r="S72" i="22"/>
  <c r="S74" i="21" s="1"/>
  <c r="S50" i="22"/>
  <c r="S52" i="21" s="1"/>
  <c r="S28" i="21"/>
  <c r="W50" i="22"/>
  <c r="W52" i="21" s="1"/>
  <c r="W28" i="21"/>
  <c r="W72" i="22"/>
  <c r="W74" i="21" s="1"/>
  <c r="AA50" i="22"/>
  <c r="AA52" i="21" s="1"/>
  <c r="AA28" i="21"/>
  <c r="AA72" i="22"/>
  <c r="AA74" i="21" s="1"/>
  <c r="AE50" i="22"/>
  <c r="AE52" i="21" s="1"/>
  <c r="AE28" i="21"/>
  <c r="AE72" i="22"/>
  <c r="AE74" i="21" s="1"/>
  <c r="G73" i="22"/>
  <c r="G75" i="21" s="1"/>
  <c r="G51" i="22"/>
  <c r="G53" i="21" s="1"/>
  <c r="G29" i="21"/>
  <c r="K51" i="22"/>
  <c r="K53" i="21" s="1"/>
  <c r="K29" i="21"/>
  <c r="K73" i="22"/>
  <c r="K75" i="21" s="1"/>
  <c r="O51" i="22"/>
  <c r="O53" i="21" s="1"/>
  <c r="O73" i="22"/>
  <c r="O75" i="21" s="1"/>
  <c r="O29" i="21"/>
  <c r="S51" i="22"/>
  <c r="S53" i="21" s="1"/>
  <c r="S29" i="21"/>
  <c r="S73" i="22"/>
  <c r="S75" i="21" s="1"/>
  <c r="W73" i="22"/>
  <c r="W75" i="21" s="1"/>
  <c r="W51" i="22"/>
  <c r="W53" i="21" s="1"/>
  <c r="W29" i="21"/>
  <c r="AA51" i="22"/>
  <c r="AA53" i="21" s="1"/>
  <c r="AA29" i="21"/>
  <c r="AA73" i="22"/>
  <c r="AA75" i="21" s="1"/>
  <c r="AE51" i="22"/>
  <c r="AE53" i="21" s="1"/>
  <c r="AE29" i="21"/>
  <c r="AE73" i="22"/>
  <c r="AE75" i="21" s="1"/>
  <c r="G52" i="22"/>
  <c r="G54" i="21" s="1"/>
  <c r="G30" i="21"/>
  <c r="G74" i="22"/>
  <c r="G76" i="21" s="1"/>
  <c r="K74" i="22"/>
  <c r="K76" i="21" s="1"/>
  <c r="K52" i="22"/>
  <c r="K54" i="21" s="1"/>
  <c r="K30" i="21"/>
  <c r="O52" i="22"/>
  <c r="O54" i="21" s="1"/>
  <c r="O74" i="22"/>
  <c r="O76" i="21" s="1"/>
  <c r="O30" i="21"/>
  <c r="S52" i="22"/>
  <c r="S54" i="21" s="1"/>
  <c r="S30" i="21"/>
  <c r="S74" i="22"/>
  <c r="S76" i="21" s="1"/>
  <c r="W52" i="22"/>
  <c r="W54" i="21" s="1"/>
  <c r="W74" i="22"/>
  <c r="W76" i="21" s="1"/>
  <c r="W30" i="21"/>
  <c r="AA74" i="22"/>
  <c r="AA76" i="21" s="1"/>
  <c r="AA52" i="22"/>
  <c r="AA54" i="21" s="1"/>
  <c r="AA30" i="21"/>
  <c r="AE52" i="22"/>
  <c r="AE54" i="21" s="1"/>
  <c r="AE30" i="21"/>
  <c r="AE74" i="22"/>
  <c r="AE76" i="21" s="1"/>
  <c r="G53" i="22"/>
  <c r="G55" i="21" s="1"/>
  <c r="G31" i="21"/>
  <c r="G75" i="22"/>
  <c r="G77" i="21" s="1"/>
  <c r="K53" i="22"/>
  <c r="K55" i="21" s="1"/>
  <c r="K31" i="21"/>
  <c r="K75" i="22"/>
  <c r="K77" i="21" s="1"/>
  <c r="O75" i="22"/>
  <c r="O77" i="21" s="1"/>
  <c r="O53" i="22"/>
  <c r="O55" i="21" s="1"/>
  <c r="O31" i="21"/>
  <c r="F76" i="22"/>
  <c r="F78" i="21" s="1"/>
  <c r="F54" i="22"/>
  <c r="F56" i="21" s="1"/>
  <c r="F45" i="22"/>
  <c r="F32" i="21"/>
  <c r="J54" i="22"/>
  <c r="J56" i="21" s="1"/>
  <c r="J76" i="22"/>
  <c r="J78" i="21" s="1"/>
  <c r="J32" i="21"/>
  <c r="N76" i="22"/>
  <c r="N78" i="21" s="1"/>
  <c r="N54" i="22"/>
  <c r="N56" i="21" s="1"/>
  <c r="N32" i="21"/>
  <c r="R76" i="22"/>
  <c r="R78" i="21" s="1"/>
  <c r="R54" i="22"/>
  <c r="R56" i="21" s="1"/>
  <c r="R32" i="21"/>
  <c r="V54" i="22"/>
  <c r="V56" i="21" s="1"/>
  <c r="V76" i="22"/>
  <c r="V78" i="21" s="1"/>
  <c r="V45" i="22"/>
  <c r="V32" i="21"/>
  <c r="Z76" i="22"/>
  <c r="Z78" i="21" s="1"/>
  <c r="Z54" i="22"/>
  <c r="Z56" i="21" s="1"/>
  <c r="Z32" i="21"/>
  <c r="AD76" i="22"/>
  <c r="AD78" i="21" s="1"/>
  <c r="AD32" i="21"/>
  <c r="AD54" i="22"/>
  <c r="AD56" i="21" s="1"/>
  <c r="F77" i="22"/>
  <c r="F79" i="21" s="1"/>
  <c r="F55" i="22"/>
  <c r="F57" i="21" s="1"/>
  <c r="F33" i="21"/>
  <c r="J77" i="22"/>
  <c r="J79" i="21" s="1"/>
  <c r="J33" i="21"/>
  <c r="N55" i="22"/>
  <c r="N57" i="21" s="1"/>
  <c r="N77" i="22"/>
  <c r="N79" i="21" s="1"/>
  <c r="N33" i="21"/>
  <c r="R77" i="22"/>
  <c r="R79" i="21" s="1"/>
  <c r="R55" i="22"/>
  <c r="R57" i="21" s="1"/>
  <c r="R33" i="21"/>
  <c r="V55" i="22"/>
  <c r="V57" i="21" s="1"/>
  <c r="V77" i="22"/>
  <c r="V79" i="21" s="1"/>
  <c r="V33" i="21"/>
  <c r="Z77" i="22"/>
  <c r="Z79" i="21" s="1"/>
  <c r="Z55" i="22"/>
  <c r="Z57" i="21" s="1"/>
  <c r="Z33" i="21"/>
  <c r="AD55" i="22"/>
  <c r="AD57" i="21" s="1"/>
  <c r="AD77" i="22"/>
  <c r="AD79" i="21" s="1"/>
  <c r="AD33" i="21"/>
  <c r="F78" i="22"/>
  <c r="F80" i="21" s="1"/>
  <c r="F56" i="22"/>
  <c r="F58" i="21" s="1"/>
  <c r="F34" i="21"/>
  <c r="J78" i="22"/>
  <c r="J80" i="21" s="1"/>
  <c r="J34" i="21"/>
  <c r="N78" i="22"/>
  <c r="N80" i="21" s="1"/>
  <c r="N56" i="22"/>
  <c r="N58" i="21" s="1"/>
  <c r="N34" i="21"/>
  <c r="R56" i="22"/>
  <c r="R58" i="21" s="1"/>
  <c r="R34" i="21"/>
  <c r="R78" i="22"/>
  <c r="R80" i="21" s="1"/>
  <c r="V78" i="22"/>
  <c r="V80" i="21" s="1"/>
  <c r="V56" i="22"/>
  <c r="V58" i="21" s="1"/>
  <c r="V34" i="21"/>
  <c r="Z78" i="22"/>
  <c r="Z80" i="21" s="1"/>
  <c r="Z56" i="22"/>
  <c r="Z58" i="21" s="1"/>
  <c r="Z34" i="21"/>
  <c r="AD56" i="22"/>
  <c r="AD58" i="21" s="1"/>
  <c r="AD78" i="22"/>
  <c r="AD80" i="21" s="1"/>
  <c r="AD34" i="21"/>
  <c r="F79" i="22"/>
  <c r="F81" i="21" s="1"/>
  <c r="F57" i="22"/>
  <c r="F59" i="21" s="1"/>
  <c r="F35" i="21"/>
  <c r="J55" i="22"/>
  <c r="J57" i="21" s="1"/>
  <c r="J56" i="22"/>
  <c r="J58" i="21" s="1"/>
  <c r="J11" i="19"/>
  <c r="AD11" i="19"/>
  <c r="V13" i="19"/>
  <c r="N14" i="19"/>
  <c r="F23" i="19"/>
  <c r="F7" i="19"/>
  <c r="J23" i="19"/>
  <c r="J7" i="19"/>
  <c r="N23" i="19"/>
  <c r="N7" i="19"/>
  <c r="R23" i="19"/>
  <c r="R7" i="19"/>
  <c r="V23" i="19"/>
  <c r="V7" i="19"/>
  <c r="Z23" i="19"/>
  <c r="Z7" i="19"/>
  <c r="AD23" i="19"/>
  <c r="AD7" i="19"/>
  <c r="V11" i="19"/>
  <c r="AC2" i="19"/>
  <c r="L3" i="19"/>
  <c r="X3" i="19"/>
  <c r="N13" i="19"/>
  <c r="Z13" i="19"/>
  <c r="F14" i="19"/>
  <c r="N11" i="19"/>
  <c r="E13" i="19"/>
  <c r="I13" i="19"/>
  <c r="M13" i="19"/>
  <c r="Q13" i="19"/>
  <c r="U13" i="19"/>
  <c r="Y13" i="19"/>
  <c r="AC13" i="19"/>
  <c r="D13" i="19"/>
  <c r="H13" i="19"/>
  <c r="L13" i="19"/>
  <c r="P13" i="19"/>
  <c r="T13" i="19"/>
  <c r="X13" i="19"/>
  <c r="AB13" i="19"/>
  <c r="G13" i="19"/>
  <c r="O13" i="19"/>
  <c r="W13" i="19"/>
  <c r="AE13" i="19"/>
  <c r="Y15" i="19"/>
  <c r="Y11" i="19"/>
  <c r="Y2" i="19"/>
  <c r="F13" i="19"/>
  <c r="Q79" i="22"/>
  <c r="Q81" i="21" s="1"/>
  <c r="Q57" i="22"/>
  <c r="Q59" i="21" s="1"/>
  <c r="Q35" i="21"/>
  <c r="D2" i="19"/>
  <c r="P2" i="19"/>
  <c r="T2" i="19"/>
  <c r="E5" i="19"/>
  <c r="I5" i="19"/>
  <c r="M5" i="19"/>
  <c r="Q5" i="19"/>
  <c r="U5" i="19"/>
  <c r="Y5" i="19"/>
  <c r="AC5" i="19"/>
  <c r="D5" i="19"/>
  <c r="H5" i="19"/>
  <c r="L5" i="19"/>
  <c r="P5" i="19"/>
  <c r="T5" i="19"/>
  <c r="X5" i="19"/>
  <c r="AB5" i="19"/>
  <c r="D14" i="19"/>
  <c r="L14" i="19"/>
  <c r="P14" i="19"/>
  <c r="T14" i="19"/>
  <c r="AB14" i="19"/>
  <c r="V57" i="22"/>
  <c r="V59" i="21" s="1"/>
  <c r="V35" i="21"/>
  <c r="V79" i="22"/>
  <c r="V81" i="21" s="1"/>
  <c r="G62" i="22"/>
  <c r="G64" i="21" s="1"/>
  <c r="G84" i="22"/>
  <c r="G86" i="21" s="1"/>
  <c r="O22" i="22"/>
  <c r="W22" i="22"/>
  <c r="H48" i="22"/>
  <c r="H50" i="21" s="1"/>
  <c r="T70" i="22"/>
  <c r="T72" i="21" s="1"/>
  <c r="X48" i="22"/>
  <c r="X50" i="21" s="1"/>
  <c r="AB70" i="22"/>
  <c r="AB72" i="21" s="1"/>
  <c r="L49" i="22"/>
  <c r="L51" i="21" s="1"/>
  <c r="AB71" i="22"/>
  <c r="AB73" i="21" s="1"/>
  <c r="P50" i="22"/>
  <c r="P52" i="21" s="1"/>
  <c r="AB72" i="22"/>
  <c r="AB74" i="21" s="1"/>
  <c r="AF50" i="22"/>
  <c r="AF52" i="21" s="1"/>
  <c r="H73" i="22"/>
  <c r="H75" i="21" s="1"/>
  <c r="T51" i="22"/>
  <c r="T53" i="21" s="1"/>
  <c r="H74" i="22"/>
  <c r="H76" i="21" s="1"/>
  <c r="X52" i="22"/>
  <c r="X54" i="21" s="1"/>
  <c r="H75" i="22"/>
  <c r="H77" i="21" s="1"/>
  <c r="L53" i="22"/>
  <c r="L55" i="21" s="1"/>
  <c r="P75" i="22"/>
  <c r="P77" i="21" s="1"/>
  <c r="G58" i="22"/>
  <c r="G60" i="21" s="1"/>
  <c r="G36" i="21"/>
  <c r="K58" i="22"/>
  <c r="K60" i="21" s="1"/>
  <c r="K36" i="21"/>
  <c r="O58" i="22"/>
  <c r="O60" i="21" s="1"/>
  <c r="O36" i="21"/>
  <c r="S80" i="22"/>
  <c r="S82" i="21" s="1"/>
  <c r="S58" i="22"/>
  <c r="S60" i="21" s="1"/>
  <c r="S36" i="21"/>
  <c r="W58" i="22"/>
  <c r="W60" i="21" s="1"/>
  <c r="W36" i="21"/>
  <c r="AA58" i="22"/>
  <c r="AA60" i="21" s="1"/>
  <c r="AA80" i="22"/>
  <c r="AA82" i="21" s="1"/>
  <c r="AA36" i="21"/>
  <c r="AE58" i="22"/>
  <c r="AE60" i="21" s="1"/>
  <c r="AE36" i="21"/>
  <c r="G81" i="22"/>
  <c r="G83" i="21" s="1"/>
  <c r="G59" i="22"/>
  <c r="G61" i="21" s="1"/>
  <c r="G37" i="21"/>
  <c r="K59" i="22"/>
  <c r="K61" i="21" s="1"/>
  <c r="K37" i="21"/>
  <c r="O59" i="22"/>
  <c r="O61" i="21" s="1"/>
  <c r="O37" i="21"/>
  <c r="S59" i="22"/>
  <c r="S61" i="21" s="1"/>
  <c r="S37" i="21"/>
  <c r="W81" i="22"/>
  <c r="W83" i="21" s="1"/>
  <c r="W59" i="22"/>
  <c r="W61" i="21" s="1"/>
  <c r="W37" i="21"/>
  <c r="AA59" i="22"/>
  <c r="AA61" i="21" s="1"/>
  <c r="AA81" i="22"/>
  <c r="AA83" i="21" s="1"/>
  <c r="AA37" i="21"/>
  <c r="AE59" i="22"/>
  <c r="AE61" i="21" s="1"/>
  <c r="AE37" i="21"/>
  <c r="G60" i="22"/>
  <c r="G62" i="21" s="1"/>
  <c r="G82" i="22"/>
  <c r="G84" i="21" s="1"/>
  <c r="G38" i="21"/>
  <c r="K82" i="22"/>
  <c r="K84" i="21" s="1"/>
  <c r="K60" i="22"/>
  <c r="K62" i="21" s="1"/>
  <c r="K38" i="21"/>
  <c r="O60" i="22"/>
  <c r="O62" i="21" s="1"/>
  <c r="O38" i="21"/>
  <c r="S60" i="22"/>
  <c r="S62" i="21" s="1"/>
  <c r="S38" i="21"/>
  <c r="W60" i="22"/>
  <c r="W62" i="21" s="1"/>
  <c r="W38" i="21"/>
  <c r="AA82" i="22"/>
  <c r="AA84" i="21" s="1"/>
  <c r="AA60" i="22"/>
  <c r="AA62" i="21" s="1"/>
  <c r="AA38" i="21"/>
  <c r="AE60" i="22"/>
  <c r="AE62" i="21" s="1"/>
  <c r="AE38" i="21"/>
  <c r="G61" i="22"/>
  <c r="G63" i="21" s="1"/>
  <c r="G83" i="22"/>
  <c r="G85" i="21" s="1"/>
  <c r="G39" i="21"/>
  <c r="K61" i="22"/>
  <c r="K63" i="21" s="1"/>
  <c r="K39" i="21"/>
  <c r="O83" i="22"/>
  <c r="O85" i="21" s="1"/>
  <c r="O61" i="22"/>
  <c r="O63" i="21" s="1"/>
  <c r="O39" i="21"/>
  <c r="S61" i="22"/>
  <c r="S63" i="21" s="1"/>
  <c r="S39" i="21"/>
  <c r="W61" i="22"/>
  <c r="W63" i="21" s="1"/>
  <c r="W39" i="21"/>
  <c r="AA61" i="22"/>
  <c r="AA63" i="21" s="1"/>
  <c r="AA39" i="21"/>
  <c r="AE83" i="22"/>
  <c r="AE85" i="21" s="1"/>
  <c r="AE61" i="22"/>
  <c r="AE63" i="21" s="1"/>
  <c r="AE39" i="21"/>
  <c r="AD85" i="22"/>
  <c r="AD87" i="21" s="1"/>
  <c r="AD63" i="22"/>
  <c r="AD65" i="21" s="1"/>
  <c r="Z87" i="22"/>
  <c r="Z89" i="21" s="1"/>
  <c r="Z65" i="22"/>
  <c r="Z67" i="21" s="1"/>
  <c r="J66" i="22"/>
  <c r="J68" i="21" s="1"/>
  <c r="J88" i="22"/>
  <c r="J90" i="21" s="1"/>
  <c r="P51" i="22"/>
  <c r="P53" i="21" s="1"/>
  <c r="N62" i="22"/>
  <c r="N64" i="21" s="1"/>
  <c r="V62" i="22"/>
  <c r="V64" i="21" s="1"/>
  <c r="V63" i="22"/>
  <c r="V65" i="21" s="1"/>
  <c r="V64" i="22"/>
  <c r="V66" i="21" s="1"/>
  <c r="AD64" i="22"/>
  <c r="AD66" i="21" s="1"/>
  <c r="R65" i="22"/>
  <c r="R67" i="21" s="1"/>
  <c r="R66" i="22"/>
  <c r="R68" i="21" s="1"/>
  <c r="J67" i="22"/>
  <c r="J69" i="21" s="1"/>
  <c r="R67" i="22"/>
  <c r="R69" i="21" s="1"/>
  <c r="L74" i="22"/>
  <c r="L76" i="21" s="1"/>
  <c r="T74" i="22"/>
  <c r="T76" i="21" s="1"/>
  <c r="K80" i="22"/>
  <c r="K82" i="21" s="1"/>
  <c r="AE80" i="22"/>
  <c r="AE82" i="21" s="1"/>
  <c r="K81" i="22"/>
  <c r="K83" i="21" s="1"/>
  <c r="AE81" i="22"/>
  <c r="AE83" i="21" s="1"/>
  <c r="W82" i="22"/>
  <c r="W84" i="21" s="1"/>
  <c r="AE82" i="22"/>
  <c r="AE84" i="21" s="1"/>
  <c r="W83" i="22"/>
  <c r="W85" i="21" s="1"/>
  <c r="N85" i="22"/>
  <c r="N87" i="21" s="1"/>
  <c r="F87" i="22"/>
  <c r="F89" i="21" s="1"/>
  <c r="N87" i="22"/>
  <c r="N89" i="21" s="1"/>
  <c r="F88" i="22"/>
  <c r="F90" i="21" s="1"/>
  <c r="Z88" i="22"/>
  <c r="Z90" i="21" s="1"/>
  <c r="F89" i="22"/>
  <c r="F91" i="21" s="1"/>
  <c r="O89" i="22"/>
  <c r="O91" i="21" s="1"/>
  <c r="Z89" i="22"/>
  <c r="Z91" i="21" s="1"/>
  <c r="M33" i="18"/>
  <c r="C14" i="19"/>
  <c r="G14" i="19"/>
  <c r="K14" i="19"/>
  <c r="O14" i="19"/>
  <c r="S14" i="19"/>
  <c r="W14" i="19"/>
  <c r="AA14" i="19"/>
  <c r="AE14" i="19"/>
  <c r="G23" i="19"/>
  <c r="W23" i="19"/>
  <c r="Z44" i="21"/>
  <c r="N45" i="21"/>
  <c r="M22" i="22"/>
  <c r="M48" i="22"/>
  <c r="M50" i="21" s="1"/>
  <c r="AC22" i="22"/>
  <c r="AC48" i="22"/>
  <c r="AC50" i="21" s="1"/>
  <c r="AF76" i="22"/>
  <c r="AF78" i="21" s="1"/>
  <c r="AF54" i="22"/>
  <c r="AF56" i="21" s="1"/>
  <c r="T81" i="22"/>
  <c r="T83" i="21" s="1"/>
  <c r="T59" i="22"/>
  <c r="T61" i="21" s="1"/>
  <c r="AB83" i="22"/>
  <c r="AB85" i="21" s="1"/>
  <c r="AB61" i="22"/>
  <c r="AB63" i="21" s="1"/>
  <c r="X22" i="22"/>
  <c r="AE22" i="22"/>
  <c r="H76" i="22"/>
  <c r="H78" i="21" s="1"/>
  <c r="X76" i="22"/>
  <c r="X78" i="21" s="1"/>
  <c r="L77" i="22"/>
  <c r="L79" i="21" s="1"/>
  <c r="AB77" i="22"/>
  <c r="AB79" i="21" s="1"/>
  <c r="P78" i="22"/>
  <c r="P80" i="21" s="1"/>
  <c r="AF78" i="22"/>
  <c r="AF80" i="21" s="1"/>
  <c r="Z45" i="22"/>
  <c r="AE57" i="22"/>
  <c r="AE59" i="21" s="1"/>
  <c r="H80" i="22"/>
  <c r="H82" i="21" s="1"/>
  <c r="X80" i="22"/>
  <c r="X82" i="21" s="1"/>
  <c r="L81" i="22"/>
  <c r="L83" i="21" s="1"/>
  <c r="AB81" i="22"/>
  <c r="AB83" i="21" s="1"/>
  <c r="P82" i="22"/>
  <c r="P84" i="21" s="1"/>
  <c r="AF82" i="22"/>
  <c r="AF84" i="21" s="1"/>
  <c r="T83" i="22"/>
  <c r="T85" i="21" s="1"/>
  <c r="K62" i="22"/>
  <c r="K64" i="21" s="1"/>
  <c r="O62" i="22"/>
  <c r="O64" i="21" s="1"/>
  <c r="S84" i="22"/>
  <c r="S86" i="21" s="1"/>
  <c r="W62" i="22"/>
  <c r="W64" i="21" s="1"/>
  <c r="AA62" i="22"/>
  <c r="AA64" i="21" s="1"/>
  <c r="AE62" i="22"/>
  <c r="AE64" i="21" s="1"/>
  <c r="G85" i="22"/>
  <c r="G87" i="21" s="1"/>
  <c r="K63" i="22"/>
  <c r="K65" i="21" s="1"/>
  <c r="O63" i="22"/>
  <c r="O65" i="21" s="1"/>
  <c r="S63" i="22"/>
  <c r="S65" i="21" s="1"/>
  <c r="W85" i="22"/>
  <c r="W87" i="21" s="1"/>
  <c r="AA63" i="22"/>
  <c r="AA65" i="21" s="1"/>
  <c r="AE63" i="22"/>
  <c r="AE65" i="21" s="1"/>
  <c r="G64" i="22"/>
  <c r="G66" i="21" s="1"/>
  <c r="K86" i="22"/>
  <c r="K88" i="21" s="1"/>
  <c r="O64" i="22"/>
  <c r="O66" i="21" s="1"/>
  <c r="S64" i="22"/>
  <c r="S66" i="21" s="1"/>
  <c r="W64" i="22"/>
  <c r="W66" i="21" s="1"/>
  <c r="AA86" i="22"/>
  <c r="AA88" i="21" s="1"/>
  <c r="AE64" i="22"/>
  <c r="AE66" i="21" s="1"/>
  <c r="G65" i="22"/>
  <c r="G67" i="21" s="1"/>
  <c r="K65" i="22"/>
  <c r="K67" i="21" s="1"/>
  <c r="O87" i="22"/>
  <c r="O89" i="21" s="1"/>
  <c r="AA65" i="22"/>
  <c r="AA67" i="21" s="1"/>
  <c r="AE87" i="22"/>
  <c r="AE89" i="21" s="1"/>
  <c r="O66" i="22"/>
  <c r="O68" i="21" s="1"/>
  <c r="S88" i="22"/>
  <c r="S90" i="21" s="1"/>
  <c r="AE66" i="22"/>
  <c r="AE68" i="21" s="1"/>
  <c r="G89" i="22"/>
  <c r="G91" i="21" s="1"/>
  <c r="S67" i="22"/>
  <c r="S69" i="21" s="1"/>
  <c r="W89" i="22"/>
  <c r="W91" i="21" s="1"/>
  <c r="I48" i="22"/>
  <c r="I50" i="21" s="1"/>
  <c r="P48" i="22"/>
  <c r="P50" i="21" s="1"/>
  <c r="P49" i="22"/>
  <c r="P51" i="21" s="1"/>
  <c r="X49" i="22"/>
  <c r="X51" i="21" s="1"/>
  <c r="X51" i="22"/>
  <c r="X53" i="21" s="1"/>
  <c r="AF51" i="22"/>
  <c r="AF53" i="21" s="1"/>
  <c r="U57" i="22"/>
  <c r="U59" i="21" s="1"/>
  <c r="H59" i="22"/>
  <c r="H61" i="21" s="1"/>
  <c r="P59" i="22"/>
  <c r="P61" i="21" s="1"/>
  <c r="P61" i="22"/>
  <c r="P63" i="21" s="1"/>
  <c r="X61" i="22"/>
  <c r="X63" i="21" s="1"/>
  <c r="AD62" i="22"/>
  <c r="AD64" i="21" s="1"/>
  <c r="J63" i="22"/>
  <c r="J65" i="21" s="1"/>
  <c r="J64" i="22"/>
  <c r="J66" i="21" s="1"/>
  <c r="J65" i="22"/>
  <c r="J67" i="21" s="1"/>
  <c r="AD65" i="22"/>
  <c r="AD67" i="21" s="1"/>
  <c r="K66" i="22"/>
  <c r="K68" i="21" s="1"/>
  <c r="V66" i="22"/>
  <c r="V68" i="21" s="1"/>
  <c r="AD66" i="22"/>
  <c r="AD68" i="21" s="1"/>
  <c r="K67" i="22"/>
  <c r="K69" i="21" s="1"/>
  <c r="AE67" i="22"/>
  <c r="AE69" i="21" s="1"/>
  <c r="L70" i="22"/>
  <c r="L72" i="21" s="1"/>
  <c r="AF71" i="22"/>
  <c r="AF73" i="21" s="1"/>
  <c r="L72" i="22"/>
  <c r="L74" i="21" s="1"/>
  <c r="O80" i="22"/>
  <c r="O82" i="21" s="1"/>
  <c r="W80" i="22"/>
  <c r="W82" i="21" s="1"/>
  <c r="AF80" i="22"/>
  <c r="AF82" i="21" s="1"/>
  <c r="O81" i="22"/>
  <c r="O83" i="21" s="1"/>
  <c r="X81" i="22"/>
  <c r="X83" i="21" s="1"/>
  <c r="AF81" i="22"/>
  <c r="AF83" i="21" s="1"/>
  <c r="O82" i="22"/>
  <c r="O84" i="21" s="1"/>
  <c r="X82" i="22"/>
  <c r="X84" i="21" s="1"/>
  <c r="Z84" i="22"/>
  <c r="Z86" i="21" s="1"/>
  <c r="Z85" i="22"/>
  <c r="Z87" i="21" s="1"/>
  <c r="R86" i="22"/>
  <c r="R88" i="21" s="1"/>
  <c r="Z86" i="22"/>
  <c r="Z88" i="21" s="1"/>
  <c r="R88" i="22"/>
  <c r="R90" i="21" s="1"/>
  <c r="AA88" i="22"/>
  <c r="AA90" i="21" s="1"/>
  <c r="AA89" i="22"/>
  <c r="AA91" i="21" s="1"/>
  <c r="W21" i="19"/>
  <c r="AD33" i="18"/>
  <c r="C7" i="19"/>
  <c r="S7" i="19"/>
  <c r="H14" i="19"/>
  <c r="X14" i="19"/>
  <c r="J45" i="21"/>
  <c r="AD45" i="21"/>
  <c r="V71" i="22"/>
  <c r="V73" i="21" s="1"/>
  <c r="V49" i="22"/>
  <c r="V51" i="21" s="1"/>
  <c r="AD73" i="22"/>
  <c r="AD75" i="21" s="1"/>
  <c r="AD51" i="22"/>
  <c r="AD53" i="21" s="1"/>
  <c r="U76" i="22"/>
  <c r="U78" i="21" s="1"/>
  <c r="U54" i="22"/>
  <c r="U56" i="21" s="1"/>
  <c r="I77" i="22"/>
  <c r="I79" i="21" s="1"/>
  <c r="I55" i="22"/>
  <c r="I57" i="21" s="1"/>
  <c r="Y77" i="22"/>
  <c r="Y79" i="21" s="1"/>
  <c r="Y55" i="22"/>
  <c r="Y57" i="21" s="1"/>
  <c r="M78" i="22"/>
  <c r="M80" i="21" s="1"/>
  <c r="M56" i="22"/>
  <c r="M58" i="21" s="1"/>
  <c r="AC78" i="22"/>
  <c r="AC80" i="21" s="1"/>
  <c r="AC56" i="22"/>
  <c r="AC58" i="21" s="1"/>
  <c r="J45" i="22"/>
  <c r="AA57" i="22"/>
  <c r="AA59" i="21" s="1"/>
  <c r="AG79" i="22"/>
  <c r="AG81" i="21" s="1"/>
  <c r="U80" i="22"/>
  <c r="U82" i="21" s="1"/>
  <c r="U58" i="22"/>
  <c r="U60" i="21" s="1"/>
  <c r="I81" i="22"/>
  <c r="I83" i="21" s="1"/>
  <c r="I59" i="22"/>
  <c r="I61" i="21" s="1"/>
  <c r="Y81" i="22"/>
  <c r="Y83" i="21" s="1"/>
  <c r="Y59" i="22"/>
  <c r="Y61" i="21" s="1"/>
  <c r="M82" i="22"/>
  <c r="M84" i="21" s="1"/>
  <c r="M60" i="22"/>
  <c r="M62" i="21" s="1"/>
  <c r="AC82" i="22"/>
  <c r="AC84" i="21" s="1"/>
  <c r="AC60" i="22"/>
  <c r="AC62" i="21" s="1"/>
  <c r="Q83" i="22"/>
  <c r="Q85" i="21" s="1"/>
  <c r="Q61" i="22"/>
  <c r="Q63" i="21" s="1"/>
  <c r="AG83" i="22"/>
  <c r="AG85" i="21" s="1"/>
  <c r="AG61" i="22"/>
  <c r="AG63" i="21" s="1"/>
  <c r="P62" i="22"/>
  <c r="P64" i="21" s="1"/>
  <c r="X84" i="22"/>
  <c r="X86" i="21" s="1"/>
  <c r="AB84" i="22"/>
  <c r="AB86" i="21" s="1"/>
  <c r="AF62" i="22"/>
  <c r="AF64" i="21" s="1"/>
  <c r="H85" i="22"/>
  <c r="H87" i="21" s="1"/>
  <c r="L85" i="22"/>
  <c r="L87" i="21" s="1"/>
  <c r="T63" i="22"/>
  <c r="T65" i="21" s="1"/>
  <c r="AB85" i="22"/>
  <c r="AB87" i="21" s="1"/>
  <c r="H86" i="22"/>
  <c r="H88" i="21" s="1"/>
  <c r="H64" i="22"/>
  <c r="H66" i="21" s="1"/>
  <c r="P86" i="22"/>
  <c r="P88" i="21" s="1"/>
  <c r="X64" i="22"/>
  <c r="X66" i="21" s="1"/>
  <c r="AF86" i="22"/>
  <c r="AF88" i="21" s="1"/>
  <c r="H87" i="22"/>
  <c r="H89" i="21" s="1"/>
  <c r="L65" i="22"/>
  <c r="L67" i="21" s="1"/>
  <c r="P65" i="22"/>
  <c r="P67" i="21" s="1"/>
  <c r="P87" i="22"/>
  <c r="P89" i="21" s="1"/>
  <c r="T87" i="22"/>
  <c r="T89" i="21" s="1"/>
  <c r="AF65" i="22"/>
  <c r="AF67" i="21" s="1"/>
  <c r="H88" i="22"/>
  <c r="H90" i="21" s="1"/>
  <c r="L66" i="22"/>
  <c r="L68" i="21" s="1"/>
  <c r="P88" i="22"/>
  <c r="P90" i="21" s="1"/>
  <c r="T66" i="22"/>
  <c r="T68" i="21" s="1"/>
  <c r="X88" i="22"/>
  <c r="X90" i="21" s="1"/>
  <c r="X44" i="21"/>
  <c r="AB44" i="21"/>
  <c r="AF44" i="21"/>
  <c r="H67" i="22"/>
  <c r="H69" i="21" s="1"/>
  <c r="H45" i="21"/>
  <c r="L89" i="22"/>
  <c r="L91" i="21" s="1"/>
  <c r="L67" i="22"/>
  <c r="L69" i="21" s="1"/>
  <c r="L45" i="21"/>
  <c r="P89" i="22"/>
  <c r="P91" i="21" s="1"/>
  <c r="P45" i="21"/>
  <c r="T67" i="22"/>
  <c r="T69" i="21" s="1"/>
  <c r="T45" i="21"/>
  <c r="X67" i="22"/>
  <c r="X69" i="21" s="1"/>
  <c r="X89" i="22"/>
  <c r="X91" i="21" s="1"/>
  <c r="AB89" i="22"/>
  <c r="AB91" i="21" s="1"/>
  <c r="I45" i="22"/>
  <c r="Q45" i="22"/>
  <c r="J48" i="22"/>
  <c r="J50" i="21" s="1"/>
  <c r="Q48" i="22"/>
  <c r="Q50" i="21" s="1"/>
  <c r="Y48" i="22"/>
  <c r="Y50" i="21" s="1"/>
  <c r="AF48" i="22"/>
  <c r="AF50" i="21" s="1"/>
  <c r="J49" i="22"/>
  <c r="J51" i="21" s="1"/>
  <c r="R51" i="22"/>
  <c r="R53" i="21" s="1"/>
  <c r="Z51" i="22"/>
  <c r="Z53" i="21" s="1"/>
  <c r="Z52" i="22"/>
  <c r="Z54" i="21" s="1"/>
  <c r="AC54" i="22"/>
  <c r="AC56" i="21" s="1"/>
  <c r="AC55" i="22"/>
  <c r="AC57" i="21" s="1"/>
  <c r="I56" i="22"/>
  <c r="I58" i="21" s="1"/>
  <c r="I57" i="22"/>
  <c r="I59" i="21" s="1"/>
  <c r="I58" i="22"/>
  <c r="I60" i="21" s="1"/>
  <c r="Q58" i="22"/>
  <c r="Q60" i="21" s="1"/>
  <c r="Q59" i="22"/>
  <c r="Q61" i="21" s="1"/>
  <c r="Q60" i="22"/>
  <c r="Q62" i="21" s="1"/>
  <c r="Y60" i="22"/>
  <c r="Y62" i="21" s="1"/>
  <c r="Y61" i="22"/>
  <c r="Y63" i="21" s="1"/>
  <c r="R62" i="22"/>
  <c r="R64" i="21" s="1"/>
  <c r="L63" i="22"/>
  <c r="L65" i="21" s="1"/>
  <c r="R63" i="22"/>
  <c r="R65" i="21" s="1"/>
  <c r="W65" i="22"/>
  <c r="W67" i="21" s="1"/>
  <c r="N66" i="22"/>
  <c r="N68" i="21" s="1"/>
  <c r="W66" i="22"/>
  <c r="W68" i="21" s="1"/>
  <c r="AF66" i="22"/>
  <c r="AF68" i="21" s="1"/>
  <c r="F71" i="22"/>
  <c r="F73" i="21" s="1"/>
  <c r="Z72" i="22"/>
  <c r="Z74" i="21" s="1"/>
  <c r="R74" i="22"/>
  <c r="R76" i="21" s="1"/>
  <c r="X78" i="22"/>
  <c r="X80" i="21" s="1"/>
  <c r="G80" i="22"/>
  <c r="G82" i="21" s="1"/>
  <c r="P80" i="22"/>
  <c r="P82" i="21" s="1"/>
  <c r="H82" i="22"/>
  <c r="H84" i="21" s="1"/>
  <c r="AA83" i="22"/>
  <c r="AA85" i="21" s="1"/>
  <c r="J84" i="22"/>
  <c r="J86" i="21" s="1"/>
  <c r="S87" i="22"/>
  <c r="S89" i="21" s="1"/>
  <c r="T88" i="22"/>
  <c r="T90" i="21" s="1"/>
  <c r="AB88" i="22"/>
  <c r="AB90" i="21" s="1"/>
  <c r="T89" i="22"/>
  <c r="T91" i="21" s="1"/>
  <c r="AD89" i="22"/>
  <c r="AD91" i="21" s="1"/>
  <c r="P70" i="22"/>
  <c r="P72" i="21" s="1"/>
  <c r="AF70" i="22"/>
  <c r="AF72" i="21" s="1"/>
  <c r="T71" i="22"/>
  <c r="T73" i="21" s="1"/>
  <c r="H72" i="22"/>
  <c r="H74" i="21" s="1"/>
  <c r="X72" i="22"/>
  <c r="X74" i="21" s="1"/>
  <c r="L73" i="22"/>
  <c r="L75" i="21" s="1"/>
  <c r="AB73" i="22"/>
  <c r="AB75" i="21" s="1"/>
  <c r="P74" i="22"/>
  <c r="P76" i="21" s="1"/>
  <c r="AF74" i="22"/>
  <c r="AF76" i="21" s="1"/>
  <c r="G54" i="22"/>
  <c r="G56" i="21" s="1"/>
  <c r="K54" i="22"/>
  <c r="K56" i="21" s="1"/>
  <c r="O54" i="22"/>
  <c r="O56" i="21" s="1"/>
  <c r="S76" i="22"/>
  <c r="S78" i="21" s="1"/>
  <c r="S54" i="22"/>
  <c r="S56" i="21" s="1"/>
  <c r="W54" i="22"/>
  <c r="W56" i="21" s="1"/>
  <c r="AA54" i="22"/>
  <c r="AA56" i="21" s="1"/>
  <c r="AE54" i="22"/>
  <c r="AE56" i="21" s="1"/>
  <c r="G77" i="22"/>
  <c r="G79" i="21" s="1"/>
  <c r="G55" i="22"/>
  <c r="G57" i="21" s="1"/>
  <c r="K55" i="22"/>
  <c r="K57" i="21" s="1"/>
  <c r="O55" i="22"/>
  <c r="O57" i="21" s="1"/>
  <c r="S55" i="22"/>
  <c r="S57" i="21" s="1"/>
  <c r="W77" i="22"/>
  <c r="W79" i="21" s="1"/>
  <c r="W55" i="22"/>
  <c r="W57" i="21" s="1"/>
  <c r="AA55" i="22"/>
  <c r="AA57" i="21" s="1"/>
  <c r="AE55" i="22"/>
  <c r="AE57" i="21" s="1"/>
  <c r="G56" i="22"/>
  <c r="G58" i="21" s="1"/>
  <c r="K78" i="22"/>
  <c r="K80" i="21" s="1"/>
  <c r="K56" i="22"/>
  <c r="K58" i="21" s="1"/>
  <c r="O56" i="22"/>
  <c r="O58" i="21" s="1"/>
  <c r="S56" i="22"/>
  <c r="S58" i="21" s="1"/>
  <c r="W56" i="22"/>
  <c r="W58" i="21" s="1"/>
  <c r="AA78" i="22"/>
  <c r="AA80" i="21" s="1"/>
  <c r="AA56" i="22"/>
  <c r="AA58" i="21" s="1"/>
  <c r="AE56" i="22"/>
  <c r="AE58" i="21" s="1"/>
  <c r="G57" i="22"/>
  <c r="G59" i="21" s="1"/>
  <c r="W57" i="22"/>
  <c r="W59" i="21" s="1"/>
  <c r="N80" i="22"/>
  <c r="N82" i="21" s="1"/>
  <c r="AD80" i="22"/>
  <c r="AD82" i="21" s="1"/>
  <c r="R81" i="22"/>
  <c r="R83" i="21" s="1"/>
  <c r="F82" i="22"/>
  <c r="F84" i="21" s="1"/>
  <c r="V82" i="22"/>
  <c r="V84" i="21" s="1"/>
  <c r="J83" i="22"/>
  <c r="J85" i="21" s="1"/>
  <c r="Z83" i="22"/>
  <c r="Z85" i="21" s="1"/>
  <c r="M87" i="22"/>
  <c r="M89" i="21" s="1"/>
  <c r="M65" i="22"/>
  <c r="M67" i="21" s="1"/>
  <c r="Q87" i="22"/>
  <c r="Q89" i="21" s="1"/>
  <c r="Q65" i="22"/>
  <c r="Q67" i="21" s="1"/>
  <c r="U87" i="22"/>
  <c r="U89" i="21" s="1"/>
  <c r="U65" i="22"/>
  <c r="U67" i="21" s="1"/>
  <c r="Y87" i="22"/>
  <c r="Y89" i="21" s="1"/>
  <c r="Y65" i="22"/>
  <c r="Y67" i="21" s="1"/>
  <c r="AC87" i="22"/>
  <c r="AC89" i="21" s="1"/>
  <c r="AC65" i="22"/>
  <c r="AC67" i="21" s="1"/>
  <c r="AG87" i="22"/>
  <c r="AG89" i="21" s="1"/>
  <c r="AG65" i="22"/>
  <c r="AG67" i="21" s="1"/>
  <c r="I88" i="22"/>
  <c r="I90" i="21" s="1"/>
  <c r="I66" i="22"/>
  <c r="I68" i="21" s="1"/>
  <c r="M88" i="22"/>
  <c r="M90" i="21" s="1"/>
  <c r="M66" i="22"/>
  <c r="M68" i="21" s="1"/>
  <c r="Q88" i="22"/>
  <c r="Q90" i="21" s="1"/>
  <c r="Q66" i="22"/>
  <c r="Q68" i="21" s="1"/>
  <c r="U88" i="22"/>
  <c r="U90" i="21" s="1"/>
  <c r="U66" i="22"/>
  <c r="U68" i="21" s="1"/>
  <c r="Y88" i="22"/>
  <c r="Y90" i="21" s="1"/>
  <c r="Y66" i="22"/>
  <c r="Y68" i="21" s="1"/>
  <c r="AC88" i="22"/>
  <c r="AC90" i="21" s="1"/>
  <c r="AC66" i="22"/>
  <c r="AC68" i="21" s="1"/>
  <c r="AG88" i="22"/>
  <c r="AG90" i="21" s="1"/>
  <c r="AG66" i="22"/>
  <c r="AG68" i="21" s="1"/>
  <c r="I89" i="22"/>
  <c r="I91" i="21" s="1"/>
  <c r="I67" i="22"/>
  <c r="I69" i="21" s="1"/>
  <c r="M89" i="22"/>
  <c r="M91" i="21" s="1"/>
  <c r="M67" i="22"/>
  <c r="M69" i="21" s="1"/>
  <c r="Q89" i="22"/>
  <c r="Q91" i="21" s="1"/>
  <c r="Q67" i="22"/>
  <c r="Q69" i="21" s="1"/>
  <c r="U89" i="22"/>
  <c r="U91" i="21" s="1"/>
  <c r="U67" i="22"/>
  <c r="U69" i="21" s="1"/>
  <c r="Y89" i="22"/>
  <c r="Y91" i="21" s="1"/>
  <c r="Y67" i="22"/>
  <c r="Y69" i="21" s="1"/>
  <c r="AC89" i="22"/>
  <c r="AC91" i="21" s="1"/>
  <c r="AC67" i="22"/>
  <c r="AC69" i="21" s="1"/>
  <c r="AG89" i="22"/>
  <c r="AG91" i="21" s="1"/>
  <c r="AG67" i="22"/>
  <c r="AG69" i="21" s="1"/>
  <c r="P45" i="22"/>
  <c r="AF45" i="22"/>
  <c r="AB49" i="22"/>
  <c r="AB51" i="21" s="1"/>
  <c r="H52" i="22"/>
  <c r="H54" i="21" s="1"/>
  <c r="N59" i="22"/>
  <c r="N61" i="21" s="1"/>
  <c r="V61" i="22"/>
  <c r="V63" i="21" s="1"/>
  <c r="U62" i="22"/>
  <c r="U64" i="21" s="1"/>
  <c r="I63" i="22"/>
  <c r="I65" i="21" s="1"/>
  <c r="Y63" i="22"/>
  <c r="Y65" i="21" s="1"/>
  <c r="M64" i="22"/>
  <c r="M66" i="21" s="1"/>
  <c r="AC64" i="22"/>
  <c r="AC66" i="21" s="1"/>
  <c r="K76" i="22"/>
  <c r="K78" i="21" s="1"/>
  <c r="K77" i="22"/>
  <c r="K79" i="21" s="1"/>
  <c r="S77" i="22"/>
  <c r="S79" i="21" s="1"/>
  <c r="S78" i="22"/>
  <c r="S80" i="21" s="1"/>
  <c r="I70" i="22"/>
  <c r="I72" i="21" s="1"/>
  <c r="M70" i="22"/>
  <c r="M72" i="21" s="1"/>
  <c r="Q70" i="22"/>
  <c r="Q72" i="21" s="1"/>
  <c r="U70" i="22"/>
  <c r="U72" i="21" s="1"/>
  <c r="Y70" i="22"/>
  <c r="Y72" i="21" s="1"/>
  <c r="AC70" i="22"/>
  <c r="AC72" i="21" s="1"/>
  <c r="AG70" i="22"/>
  <c r="AG72" i="21" s="1"/>
  <c r="I71" i="22"/>
  <c r="I73" i="21" s="1"/>
  <c r="M71" i="22"/>
  <c r="M73" i="21" s="1"/>
  <c r="Q71" i="22"/>
  <c r="Q73" i="21" s="1"/>
  <c r="U71" i="22"/>
  <c r="U73" i="21" s="1"/>
  <c r="Y71" i="22"/>
  <c r="Y73" i="21" s="1"/>
  <c r="AC71" i="22"/>
  <c r="AC73" i="21" s="1"/>
  <c r="AG71" i="22"/>
  <c r="AG73" i="21" s="1"/>
  <c r="I72" i="22"/>
  <c r="I74" i="21" s="1"/>
  <c r="M72" i="22"/>
  <c r="M74" i="21" s="1"/>
  <c r="Q72" i="22"/>
  <c r="Q74" i="21" s="1"/>
  <c r="U72" i="22"/>
  <c r="U74" i="21" s="1"/>
  <c r="Y72" i="22"/>
  <c r="Y74" i="21" s="1"/>
  <c r="AC72" i="22"/>
  <c r="AC74" i="21" s="1"/>
  <c r="AG72" i="22"/>
  <c r="AG74" i="21" s="1"/>
  <c r="I73" i="22"/>
  <c r="I75" i="21" s="1"/>
  <c r="M73" i="22"/>
  <c r="M75" i="21" s="1"/>
  <c r="Q73" i="22"/>
  <c r="Q75" i="21" s="1"/>
  <c r="U73" i="22"/>
  <c r="U75" i="21" s="1"/>
  <c r="Y73" i="22"/>
  <c r="Y75" i="21" s="1"/>
  <c r="AC73" i="22"/>
  <c r="AC75" i="21" s="1"/>
  <c r="AG73" i="22"/>
  <c r="AG75" i="21" s="1"/>
  <c r="I74" i="22"/>
  <c r="I76" i="21" s="1"/>
  <c r="M74" i="22"/>
  <c r="M76" i="21" s="1"/>
  <c r="Q74" i="22"/>
  <c r="Q76" i="21" s="1"/>
  <c r="U74" i="22"/>
  <c r="U76" i="21" s="1"/>
  <c r="Y74" i="22"/>
  <c r="Y76" i="21" s="1"/>
  <c r="AC74" i="22"/>
  <c r="AC76" i="21" s="1"/>
  <c r="AG74" i="22"/>
  <c r="AG76" i="21" s="1"/>
  <c r="I75" i="22"/>
  <c r="I77" i="21" s="1"/>
  <c r="M75" i="22"/>
  <c r="M77" i="21" s="1"/>
  <c r="Q75" i="22"/>
  <c r="Q77" i="21" s="1"/>
  <c r="S62" i="22"/>
  <c r="S64" i="21" s="1"/>
  <c r="G63" i="22"/>
  <c r="G65" i="21" s="1"/>
  <c r="W63" i="22"/>
  <c r="W65" i="21" s="1"/>
  <c r="K64" i="22"/>
  <c r="K66" i="21" s="1"/>
  <c r="AA64" i="22"/>
  <c r="AA66" i="21" s="1"/>
  <c r="F33" i="18" l="1"/>
  <c r="N33" i="18"/>
  <c r="AE35" i="21"/>
  <c r="F21" i="19"/>
  <c r="AC11" i="19"/>
  <c r="AF33" i="18"/>
  <c r="U21" i="19"/>
  <c r="X33" i="18"/>
  <c r="R21" i="19"/>
  <c r="R29" i="19" s="1"/>
  <c r="J21" i="19"/>
  <c r="AG57" i="22"/>
  <c r="AG59" i="21" s="1"/>
  <c r="I24" i="21"/>
  <c r="AG33" i="18"/>
  <c r="AD45" i="22"/>
  <c r="AE33" i="18"/>
  <c r="H33" i="18"/>
  <c r="R45" i="22"/>
  <c r="AB11" i="19"/>
  <c r="E21" i="19"/>
  <c r="AD35" i="21"/>
  <c r="J33" i="18"/>
  <c r="AD79" i="22"/>
  <c r="AD81" i="21" s="1"/>
  <c r="O33" i="18"/>
  <c r="V33" i="18"/>
  <c r="U33" i="18"/>
  <c r="AG90" i="22"/>
  <c r="AG92" i="21" s="1"/>
  <c r="U24" i="21"/>
  <c r="Y90" i="22"/>
  <c r="Y92" i="21" s="1"/>
  <c r="U45" i="22"/>
  <c r="S21" i="19"/>
  <c r="C21" i="19"/>
  <c r="M46" i="21"/>
  <c r="I33" i="18"/>
  <c r="R24" i="21"/>
  <c r="K24" i="21"/>
  <c r="Z33" i="18"/>
  <c r="K21" i="19"/>
  <c r="K29" i="19" s="1"/>
  <c r="AG46" i="21"/>
  <c r="AC79" i="22"/>
  <c r="AC81" i="21" s="1"/>
  <c r="AA21" i="19"/>
  <c r="AA29" i="19" s="1"/>
  <c r="G21" i="19"/>
  <c r="T33" i="18"/>
  <c r="Q24" i="21"/>
  <c r="J24" i="21"/>
  <c r="Y24" i="21"/>
  <c r="AA79" i="22"/>
  <c r="AA81" i="21" s="1"/>
  <c r="H21" i="19"/>
  <c r="AA33" i="18"/>
  <c r="AC57" i="22"/>
  <c r="AC59" i="21" s="1"/>
  <c r="AC45" i="22"/>
  <c r="S24" i="21"/>
  <c r="AD17" i="19"/>
  <c r="AE11" i="19"/>
  <c r="AE17" i="19" s="1"/>
  <c r="AH33" i="18"/>
  <c r="R33" i="18"/>
  <c r="O21" i="19"/>
  <c r="S79" i="22"/>
  <c r="S81" i="21" s="1"/>
  <c r="Y46" i="21"/>
  <c r="K33" i="18"/>
  <c r="AG68" i="22"/>
  <c r="AG70" i="21" s="1"/>
  <c r="K45" i="22"/>
  <c r="L33" i="18"/>
  <c r="AA17" i="19"/>
  <c r="M68" i="22"/>
  <c r="M70" i="21" s="1"/>
  <c r="Y68" i="22"/>
  <c r="Y70" i="21" s="1"/>
  <c r="V24" i="21"/>
  <c r="L21" i="19"/>
  <c r="L29" i="19" s="1"/>
  <c r="R35" i="21"/>
  <c r="R57" i="22"/>
  <c r="R59" i="21" s="1"/>
  <c r="O79" i="22"/>
  <c r="O81" i="21" s="1"/>
  <c r="D17" i="19"/>
  <c r="O17" i="19"/>
  <c r="AD21" i="19"/>
  <c r="AD29" i="19" s="1"/>
  <c r="R17" i="19"/>
  <c r="V17" i="19"/>
  <c r="Z17" i="19"/>
  <c r="K35" i="21"/>
  <c r="Q17" i="19"/>
  <c r="Y33" i="18"/>
  <c r="S45" i="22"/>
  <c r="S46" i="21" s="1"/>
  <c r="K17" i="19"/>
  <c r="AB17" i="19"/>
  <c r="W17" i="19"/>
  <c r="AB29" i="19"/>
  <c r="S57" i="22"/>
  <c r="S59" i="21" s="1"/>
  <c r="K79" i="22"/>
  <c r="K81" i="21" s="1"/>
  <c r="H17" i="19"/>
  <c r="E17" i="19"/>
  <c r="X11" i="19"/>
  <c r="Q29" i="19"/>
  <c r="AC33" i="18"/>
  <c r="M17" i="19"/>
  <c r="P17" i="19"/>
  <c r="V21" i="19"/>
  <c r="V29" i="19" s="1"/>
  <c r="AB33" i="18"/>
  <c r="I17" i="19"/>
  <c r="AB24" i="21"/>
  <c r="S29" i="19"/>
  <c r="X29" i="19"/>
  <c r="O35" i="21"/>
  <c r="AE29" i="19"/>
  <c r="S17" i="19"/>
  <c r="C17" i="19"/>
  <c r="P21" i="19"/>
  <c r="P29" i="19" s="1"/>
  <c r="G17" i="19"/>
  <c r="Z21" i="19"/>
  <c r="Z29" i="19" s="1"/>
  <c r="L17" i="19"/>
  <c r="AA45" i="22"/>
  <c r="AA68" i="22" s="1"/>
  <c r="AA70" i="21" s="1"/>
  <c r="I21" i="19"/>
  <c r="I29" i="19" s="1"/>
  <c r="W33" i="18"/>
  <c r="Y17" i="19"/>
  <c r="J17" i="19"/>
  <c r="F24" i="21"/>
  <c r="G79" i="22"/>
  <c r="G81" i="21" s="1"/>
  <c r="O57" i="22"/>
  <c r="O59" i="21" s="1"/>
  <c r="G33" i="18"/>
  <c r="T21" i="19"/>
  <c r="T29" i="19" s="1"/>
  <c r="D21" i="19"/>
  <c r="D29" i="19" s="1"/>
  <c r="E29" i="19"/>
  <c r="AC17" i="19"/>
  <c r="N17" i="19"/>
  <c r="F17" i="19"/>
  <c r="G45" i="22"/>
  <c r="G46" i="21" s="1"/>
  <c r="S33" i="18"/>
  <c r="Z90" i="22"/>
  <c r="Z92" i="21" s="1"/>
  <c r="Z68" i="22"/>
  <c r="Z70" i="21" s="1"/>
  <c r="Z46" i="21"/>
  <c r="P90" i="22"/>
  <c r="P92" i="21" s="1"/>
  <c r="P68" i="22"/>
  <c r="P70" i="21" s="1"/>
  <c r="P46" i="21"/>
  <c r="N79" i="22"/>
  <c r="N81" i="21" s="1"/>
  <c r="N57" i="22"/>
  <c r="N59" i="21" s="1"/>
  <c r="N35" i="21"/>
  <c r="AE24" i="21"/>
  <c r="T79" i="22"/>
  <c r="T81" i="21" s="1"/>
  <c r="T57" i="22"/>
  <c r="T59" i="21" s="1"/>
  <c r="T45" i="22"/>
  <c r="T35" i="21"/>
  <c r="X24" i="21"/>
  <c r="AC24" i="21"/>
  <c r="AC29" i="19"/>
  <c r="M29" i="19"/>
  <c r="U17" i="19"/>
  <c r="L79" i="22"/>
  <c r="L81" i="21" s="1"/>
  <c r="L57" i="22"/>
  <c r="L59" i="21" s="1"/>
  <c r="L35" i="21"/>
  <c r="L45" i="22"/>
  <c r="J79" i="22"/>
  <c r="J81" i="21" s="1"/>
  <c r="J35" i="21"/>
  <c r="J57" i="22"/>
  <c r="J59" i="21" s="1"/>
  <c r="W29" i="19"/>
  <c r="W24" i="21"/>
  <c r="H29" i="19"/>
  <c r="N21" i="19"/>
  <c r="N29" i="19" s="1"/>
  <c r="Y21" i="19"/>
  <c r="Y29" i="19" s="1"/>
  <c r="AE90" i="22"/>
  <c r="AE92" i="21" s="1"/>
  <c r="AE46" i="21"/>
  <c r="AE68" i="22"/>
  <c r="AE70" i="21" s="1"/>
  <c r="W68" i="22"/>
  <c r="W70" i="21" s="1"/>
  <c r="W46" i="21"/>
  <c r="W90" i="22"/>
  <c r="W92" i="21" s="1"/>
  <c r="O46" i="21"/>
  <c r="O68" i="22"/>
  <c r="O70" i="21" s="1"/>
  <c r="O90" i="22"/>
  <c r="O92" i="21" s="1"/>
  <c r="Q90" i="22"/>
  <c r="Q92" i="21" s="1"/>
  <c r="Q68" i="22"/>
  <c r="Q70" i="21" s="1"/>
  <c r="Q46" i="21"/>
  <c r="P79" i="22"/>
  <c r="P81" i="21" s="1"/>
  <c r="P57" i="22"/>
  <c r="P59" i="21" s="1"/>
  <c r="P35" i="21"/>
  <c r="F90" i="22"/>
  <c r="F92" i="21" s="1"/>
  <c r="F68" i="22"/>
  <c r="F70" i="21" s="1"/>
  <c r="F46" i="21"/>
  <c r="I90" i="22"/>
  <c r="I92" i="21" s="1"/>
  <c r="I68" i="22"/>
  <c r="I70" i="21" s="1"/>
  <c r="I46" i="21"/>
  <c r="AB57" i="22"/>
  <c r="AB59" i="21" s="1"/>
  <c r="AB35" i="21"/>
  <c r="AB45" i="22"/>
  <c r="AB79" i="22"/>
  <c r="AB81" i="21" s="1"/>
  <c r="V90" i="22"/>
  <c r="V92" i="21" s="1"/>
  <c r="V68" i="22"/>
  <c r="V70" i="21" s="1"/>
  <c r="V46" i="21"/>
  <c r="N45" i="22"/>
  <c r="AF90" i="22"/>
  <c r="AF92" i="21" s="1"/>
  <c r="AF68" i="22"/>
  <c r="AF70" i="21" s="1"/>
  <c r="AF46" i="21"/>
  <c r="AF79" i="22"/>
  <c r="AF81" i="21" s="1"/>
  <c r="AF35" i="21"/>
  <c r="AF57" i="22"/>
  <c r="AF59" i="21" s="1"/>
  <c r="X79" i="22"/>
  <c r="X81" i="21" s="1"/>
  <c r="X57" i="22"/>
  <c r="X59" i="21" s="1"/>
  <c r="X45" i="22"/>
  <c r="X35" i="21"/>
  <c r="H35" i="21"/>
  <c r="H57" i="22"/>
  <c r="H59" i="21" s="1"/>
  <c r="H45" i="22"/>
  <c r="H79" i="22"/>
  <c r="H81" i="21" s="1"/>
  <c r="U68" i="22"/>
  <c r="U70" i="21" s="1"/>
  <c r="J90" i="22"/>
  <c r="J92" i="21" s="1"/>
  <c r="J68" i="22"/>
  <c r="J70" i="21" s="1"/>
  <c r="J46" i="21"/>
  <c r="Z79" i="22"/>
  <c r="Z81" i="21" s="1"/>
  <c r="Z35" i="21"/>
  <c r="Z57" i="22"/>
  <c r="Z59" i="21" s="1"/>
  <c r="M24" i="21"/>
  <c r="Q33" i="18"/>
  <c r="M90" i="22"/>
  <c r="M92" i="21" s="1"/>
  <c r="O24" i="21"/>
  <c r="T17" i="19"/>
  <c r="F29" i="19"/>
  <c r="U29" i="19"/>
  <c r="J29" i="19" l="1"/>
  <c r="K90" i="22"/>
  <c r="K92" i="21" s="1"/>
  <c r="AD90" i="22"/>
  <c r="AD92" i="21" s="1"/>
  <c r="AA46" i="21"/>
  <c r="O29" i="19"/>
  <c r="AD68" i="22"/>
  <c r="AD70" i="21" s="1"/>
  <c r="AD46" i="21"/>
  <c r="X17" i="19"/>
  <c r="R68" i="22"/>
  <c r="R70" i="21" s="1"/>
  <c r="R90" i="22"/>
  <c r="R92" i="21" s="1"/>
  <c r="R46" i="21"/>
  <c r="AC68" i="22"/>
  <c r="AC70" i="21" s="1"/>
  <c r="C29" i="19"/>
  <c r="U90" i="22"/>
  <c r="U92" i="21" s="1"/>
  <c r="U46" i="21"/>
  <c r="G68" i="22"/>
  <c r="G70" i="21" s="1"/>
  <c r="AA90" i="22"/>
  <c r="AA92" i="21" s="1"/>
  <c r="S90" i="22"/>
  <c r="S92" i="21" s="1"/>
  <c r="G29" i="19"/>
  <c r="K68" i="22"/>
  <c r="K70" i="21" s="1"/>
  <c r="K46" i="21"/>
  <c r="AC46" i="21"/>
  <c r="AC90" i="22"/>
  <c r="AC92" i="21" s="1"/>
  <c r="G90" i="22"/>
  <c r="G92" i="21" s="1"/>
  <c r="S68" i="22"/>
  <c r="S70" i="21" s="1"/>
  <c r="N68" i="22"/>
  <c r="N70" i="21" s="1"/>
  <c r="N46" i="21"/>
  <c r="N90" i="22"/>
  <c r="N92" i="21" s="1"/>
  <c r="L68" i="22"/>
  <c r="L70" i="21" s="1"/>
  <c r="L90" i="22"/>
  <c r="L92" i="21" s="1"/>
  <c r="L46" i="21"/>
  <c r="T68" i="22"/>
  <c r="T70" i="21" s="1"/>
  <c r="T90" i="22"/>
  <c r="T92" i="21" s="1"/>
  <c r="T46" i="21"/>
  <c r="AB68" i="22"/>
  <c r="AB70" i="21" s="1"/>
  <c r="AB90" i="22"/>
  <c r="AB92" i="21" s="1"/>
  <c r="AB46" i="21"/>
  <c r="H90" i="22"/>
  <c r="H92" i="21" s="1"/>
  <c r="H46" i="21"/>
  <c r="H68" i="22"/>
  <c r="H70" i="21" s="1"/>
  <c r="X90" i="22"/>
  <c r="X92" i="21" s="1"/>
  <c r="X68" i="22"/>
  <c r="X70" i="21" s="1"/>
  <c r="X46" i="21"/>
  <c r="M7" i="6" l="1"/>
  <c r="N7" i="6"/>
  <c r="O7" i="6"/>
  <c r="P7" i="6"/>
  <c r="Q7" i="6"/>
  <c r="D9" i="6"/>
  <c r="H9" i="6"/>
  <c r="L9" i="6"/>
  <c r="P9" i="6"/>
  <c r="F10" i="6"/>
  <c r="G10" i="6"/>
  <c r="N10" i="6"/>
  <c r="G16" i="10"/>
  <c r="D16" i="10"/>
  <c r="E16" i="10"/>
  <c r="F16" i="10"/>
  <c r="E20" i="10"/>
  <c r="E21" i="10"/>
  <c r="E22" i="10"/>
  <c r="N20" i="10"/>
  <c r="O20" i="10"/>
  <c r="P20" i="10"/>
  <c r="Q20" i="10"/>
  <c r="N21" i="10"/>
  <c r="O21" i="10"/>
  <c r="P21" i="10"/>
  <c r="Q21" i="10"/>
  <c r="N22" i="10"/>
  <c r="O22" i="10"/>
  <c r="P22" i="10"/>
  <c r="Q22" i="10"/>
  <c r="I16" i="10"/>
  <c r="J16" i="10"/>
  <c r="L16" i="10"/>
  <c r="M16" i="10"/>
  <c r="K16" i="10"/>
  <c r="Y16" i="10" l="1"/>
  <c r="AC16" i="10"/>
  <c r="U11" i="10"/>
  <c r="U16" i="10" s="1"/>
  <c r="Y11" i="10"/>
  <c r="AC11" i="10"/>
  <c r="P9" i="7"/>
  <c r="T11" i="10"/>
  <c r="T16" i="10" s="1"/>
  <c r="X11" i="10"/>
  <c r="X16" i="10" s="1"/>
  <c r="AB11" i="10"/>
  <c r="AB16" i="10" s="1"/>
  <c r="R11" i="10"/>
  <c r="Q9" i="7"/>
  <c r="G9" i="7"/>
  <c r="AE9" i="7"/>
  <c r="F9" i="7"/>
  <c r="O9" i="7"/>
  <c r="E9" i="7"/>
  <c r="G22" i="10"/>
  <c r="G21" i="10"/>
  <c r="G20" i="10"/>
  <c r="S11" i="10"/>
  <c r="S16" i="10" s="1"/>
  <c r="W11" i="10"/>
  <c r="W16" i="10" s="1"/>
  <c r="AA11" i="10"/>
  <c r="AA16" i="10" s="1"/>
  <c r="N9" i="7"/>
  <c r="Q11" i="10"/>
  <c r="Q16" i="10" s="1"/>
  <c r="K9" i="7"/>
  <c r="P11" i="10"/>
  <c r="P16" i="10" s="1"/>
  <c r="F22" i="10"/>
  <c r="F21" i="10"/>
  <c r="F20" i="10"/>
  <c r="R9" i="7"/>
  <c r="V11" i="10"/>
  <c r="V16" i="10" s="1"/>
  <c r="Z11" i="10"/>
  <c r="Z16" i="10" s="1"/>
  <c r="O11" i="10"/>
  <c r="O16" i="10" s="1"/>
  <c r="L9" i="7"/>
  <c r="N11" i="10"/>
  <c r="N16" i="10" s="1"/>
  <c r="D22" i="10"/>
  <c r="D21" i="10"/>
  <c r="D20" i="10"/>
  <c r="J10" i="1"/>
  <c r="E24" i="1"/>
  <c r="N16" i="1"/>
  <c r="J16" i="1"/>
  <c r="F16" i="1"/>
  <c r="L15" i="1"/>
  <c r="H15" i="1"/>
  <c r="D15" i="1"/>
  <c r="P13" i="1"/>
  <c r="L13" i="1"/>
  <c r="H13" i="1"/>
  <c r="D13" i="1"/>
  <c r="K15" i="6"/>
  <c r="N15" i="6"/>
  <c r="N11" i="6" s="1"/>
  <c r="I7" i="6"/>
  <c r="E7" i="6"/>
  <c r="O10" i="6"/>
  <c r="K10" i="6"/>
  <c r="Q9" i="6"/>
  <c r="M9" i="6"/>
  <c r="I9" i="6"/>
  <c r="E9" i="6"/>
  <c r="M22" i="10"/>
  <c r="I22" i="10"/>
  <c r="J21" i="10"/>
  <c r="K20" i="10"/>
  <c r="Q16" i="1"/>
  <c r="M16" i="1"/>
  <c r="I16" i="1"/>
  <c r="E16" i="1"/>
  <c r="O15" i="1"/>
  <c r="K15" i="1"/>
  <c r="G15" i="1"/>
  <c r="Q14" i="1"/>
  <c r="M14" i="1"/>
  <c r="I14" i="1"/>
  <c r="E14" i="1"/>
  <c r="O13" i="1"/>
  <c r="K13" i="1"/>
  <c r="G13" i="1"/>
  <c r="K7" i="6"/>
  <c r="G7" i="6"/>
  <c r="D9" i="7"/>
  <c r="AE17" i="5"/>
  <c r="F15" i="6"/>
  <c r="L7" i="6"/>
  <c r="H7" i="6"/>
  <c r="D7" i="6"/>
  <c r="J7" i="6"/>
  <c r="F7" i="6"/>
  <c r="M9" i="7"/>
  <c r="I9" i="7"/>
  <c r="J24" i="1"/>
  <c r="J17" i="1" s="1"/>
  <c r="L22" i="10"/>
  <c r="I21" i="10"/>
  <c r="K22" i="10"/>
  <c r="L21" i="10"/>
  <c r="M20" i="10"/>
  <c r="I20" i="10"/>
  <c r="Q10" i="1"/>
  <c r="M10" i="1"/>
  <c r="I10" i="1"/>
  <c r="E10" i="1"/>
  <c r="J15" i="6"/>
  <c r="N24" i="1"/>
  <c r="F24" i="1"/>
  <c r="M21" i="10"/>
  <c r="J20" i="10"/>
  <c r="M24" i="1"/>
  <c r="M17" i="1" s="1"/>
  <c r="O16" i="1"/>
  <c r="K16" i="1"/>
  <c r="G16" i="1"/>
  <c r="M15" i="1"/>
  <c r="I15" i="1"/>
  <c r="E15" i="1"/>
  <c r="O14" i="1"/>
  <c r="K14" i="1"/>
  <c r="G14" i="1"/>
  <c r="Q13" i="1"/>
  <c r="M13" i="1"/>
  <c r="I13" i="1"/>
  <c r="E13" i="1"/>
  <c r="N10" i="1"/>
  <c r="F10" i="1"/>
  <c r="J10" i="6"/>
  <c r="P10" i="1"/>
  <c r="H10" i="1"/>
  <c r="Q10" i="6"/>
  <c r="I10" i="6"/>
  <c r="O9" i="6"/>
  <c r="G9" i="6"/>
  <c r="AD9" i="7"/>
  <c r="J22" i="10"/>
  <c r="K21" i="10"/>
  <c r="L20" i="10"/>
  <c r="K31" i="10"/>
  <c r="Q24" i="1"/>
  <c r="I24" i="1"/>
  <c r="P16" i="1"/>
  <c r="L16" i="1"/>
  <c r="H16" i="1"/>
  <c r="D16" i="1"/>
  <c r="N15" i="1"/>
  <c r="J15" i="1"/>
  <c r="F15" i="1"/>
  <c r="P14" i="1"/>
  <c r="L14" i="1"/>
  <c r="H14" i="1"/>
  <c r="D14" i="1"/>
  <c r="N13" i="1"/>
  <c r="J13" i="1"/>
  <c r="F13" i="1"/>
  <c r="J14" i="1"/>
  <c r="O10" i="1"/>
  <c r="K10" i="1"/>
  <c r="G10" i="1"/>
  <c r="P10" i="6"/>
  <c r="L10" i="6"/>
  <c r="H10" i="6"/>
  <c r="D10" i="6"/>
  <c r="N9" i="6"/>
  <c r="J9" i="6"/>
  <c r="F9" i="6"/>
  <c r="N14" i="1"/>
  <c r="F14" i="1"/>
  <c r="L10" i="1"/>
  <c r="D10" i="1"/>
  <c r="M10" i="6"/>
  <c r="E10" i="6"/>
  <c r="K9" i="6"/>
  <c r="AE10" i="5"/>
  <c r="AE14" i="5"/>
  <c r="AE16" i="5"/>
  <c r="J9" i="7"/>
  <c r="O15" i="6"/>
  <c r="O11" i="6" s="1"/>
  <c r="G15" i="6"/>
  <c r="Q15" i="6"/>
  <c r="M15" i="6"/>
  <c r="I15" i="6"/>
  <c r="E15" i="6"/>
  <c r="P15" i="6"/>
  <c r="L15" i="6"/>
  <c r="H15" i="6"/>
  <c r="D15" i="6"/>
  <c r="O24" i="1"/>
  <c r="K24" i="1"/>
  <c r="G24" i="1"/>
  <c r="P24" i="1"/>
  <c r="L24" i="1"/>
  <c r="H24" i="1"/>
  <c r="D24" i="1"/>
  <c r="G31" i="10"/>
  <c r="F31" i="10"/>
  <c r="E31" i="10"/>
  <c r="D31" i="10"/>
  <c r="Q31" i="10"/>
  <c r="P31" i="10"/>
  <c r="O31" i="10"/>
  <c r="N31" i="10"/>
  <c r="J31" i="10"/>
  <c r="M31" i="10"/>
  <c r="I31" i="10"/>
  <c r="L31" i="10"/>
  <c r="AE15" i="5"/>
  <c r="AE26" i="5"/>
  <c r="P17" i="1" l="1"/>
  <c r="G11" i="6"/>
  <c r="E17" i="1"/>
  <c r="Q17" i="1"/>
  <c r="F11" i="6"/>
  <c r="F17" i="1"/>
  <c r="D17" i="1"/>
  <c r="K11" i="6"/>
  <c r="J11" i="6"/>
  <c r="G17" i="1"/>
  <c r="I17" i="1"/>
  <c r="L17" i="1"/>
  <c r="N17" i="1"/>
  <c r="H17" i="1"/>
  <c r="K17" i="1"/>
  <c r="O17" i="1"/>
  <c r="K19" i="10"/>
  <c r="K41" i="10"/>
  <c r="L11" i="6"/>
  <c r="Q11" i="6"/>
  <c r="P11" i="6"/>
  <c r="E11" i="6"/>
  <c r="D11" i="6"/>
  <c r="I11" i="6"/>
  <c r="H11" i="6"/>
  <c r="M11" i="6"/>
  <c r="D19" i="10"/>
  <c r="D41" i="10"/>
  <c r="E19" i="10"/>
  <c r="E41" i="10"/>
  <c r="F19" i="10"/>
  <c r="F41" i="10"/>
  <c r="G19" i="10"/>
  <c r="G41" i="10"/>
  <c r="N19" i="10"/>
  <c r="N41" i="10"/>
  <c r="O19" i="10"/>
  <c r="O41" i="10"/>
  <c r="P19" i="10"/>
  <c r="P41" i="10"/>
  <c r="Q19" i="10"/>
  <c r="Q41" i="10"/>
  <c r="L41" i="10"/>
  <c r="L19" i="10"/>
  <c r="I19" i="10"/>
  <c r="I41" i="10"/>
  <c r="M19" i="10"/>
  <c r="M41" i="10"/>
  <c r="J19" i="10"/>
  <c r="J41" i="10"/>
  <c r="AE18" i="5"/>
  <c r="AD10" i="5" l="1"/>
  <c r="AD15" i="5"/>
  <c r="AD14" i="5"/>
  <c r="AD16" i="5"/>
  <c r="AD17" i="5"/>
  <c r="AD26" i="5" l="1"/>
  <c r="AD18" i="5" l="1"/>
  <c r="AC10" i="6"/>
  <c r="AC17" i="5"/>
  <c r="AC16" i="5"/>
  <c r="AC15" i="5"/>
  <c r="AC14" i="5"/>
  <c r="AC9" i="7"/>
  <c r="AC20" i="10"/>
  <c r="AC10" i="5"/>
  <c r="AC26" i="10" l="1"/>
  <c r="AC7" i="6"/>
  <c r="AC9" i="6"/>
  <c r="AC36" i="10"/>
  <c r="AC25" i="10"/>
  <c r="AC31" i="10"/>
  <c r="AC15" i="6"/>
  <c r="AC26" i="5"/>
  <c r="AC24" i="10" l="1"/>
  <c r="AC19" i="10"/>
  <c r="AC41" i="10"/>
  <c r="AC11" i="6"/>
  <c r="AC18" i="5"/>
  <c r="AB9" i="7"/>
  <c r="C16" i="10"/>
  <c r="B28" i="10"/>
  <c r="Z31" i="10"/>
  <c r="B40" i="10"/>
  <c r="Z26" i="10" l="1"/>
  <c r="R23" i="10"/>
  <c r="R22" i="10"/>
  <c r="X21" i="10"/>
  <c r="T21" i="10"/>
  <c r="H21" i="10"/>
  <c r="AB28" i="10"/>
  <c r="S27" i="10"/>
  <c r="Y26" i="10"/>
  <c r="U26" i="10"/>
  <c r="AA36" i="10"/>
  <c r="AA41" i="10" s="1"/>
  <c r="W36" i="10"/>
  <c r="S36" i="10"/>
  <c r="U23" i="10"/>
  <c r="U22" i="10"/>
  <c r="W21" i="10"/>
  <c r="S21" i="10"/>
  <c r="C21" i="10"/>
  <c r="X20" i="10"/>
  <c r="T20" i="10"/>
  <c r="H20" i="10"/>
  <c r="R27" i="10"/>
  <c r="X36" i="10"/>
  <c r="T36" i="10"/>
  <c r="Z25" i="10"/>
  <c r="V25" i="10"/>
  <c r="R25" i="10"/>
  <c r="T23" i="10"/>
  <c r="T22" i="10"/>
  <c r="H22" i="10"/>
  <c r="V21" i="10"/>
  <c r="R21" i="10"/>
  <c r="AA26" i="10"/>
  <c r="W26" i="10"/>
  <c r="Y25" i="10"/>
  <c r="U25" i="10"/>
  <c r="V31" i="10"/>
  <c r="V19" i="10" s="1"/>
  <c r="R31" i="10"/>
  <c r="R19" i="10" s="1"/>
  <c r="AA25" i="10"/>
  <c r="AB36" i="10"/>
  <c r="W25" i="10"/>
  <c r="AB26" i="10"/>
  <c r="X26" i="10"/>
  <c r="T26" i="10"/>
  <c r="S25" i="10"/>
  <c r="S23" i="10"/>
  <c r="S22" i="10"/>
  <c r="C22" i="10"/>
  <c r="U21" i="10"/>
  <c r="Z20" i="10"/>
  <c r="V20" i="10"/>
  <c r="R20" i="10"/>
  <c r="V26" i="10"/>
  <c r="Z19" i="10"/>
  <c r="AB25" i="10"/>
  <c r="X25" i="10"/>
  <c r="T25" i="10"/>
  <c r="R16" i="10"/>
  <c r="U36" i="10"/>
  <c r="AB20" i="10"/>
  <c r="AB31" i="10"/>
  <c r="W20" i="10"/>
  <c r="W31" i="10"/>
  <c r="S20" i="10"/>
  <c r="S31" i="10"/>
  <c r="C20" i="10"/>
  <c r="C31" i="10"/>
  <c r="T31" i="10"/>
  <c r="H16" i="10"/>
  <c r="Y36" i="10"/>
  <c r="Y20" i="10"/>
  <c r="Y31" i="10"/>
  <c r="U20" i="10"/>
  <c r="U31" i="10"/>
  <c r="X31" i="10"/>
  <c r="H31" i="10"/>
  <c r="Z36" i="10"/>
  <c r="V36" i="10"/>
  <c r="R36" i="10"/>
  <c r="R41" i="10" l="1"/>
  <c r="Y24" i="10"/>
  <c r="AB24" i="10"/>
  <c r="V24" i="10"/>
  <c r="W24" i="10"/>
  <c r="X24" i="10"/>
  <c r="T24" i="10"/>
  <c r="U24" i="10"/>
  <c r="S24" i="10"/>
  <c r="Z24" i="10"/>
  <c r="AA24" i="10"/>
  <c r="T19" i="10"/>
  <c r="T41" i="10"/>
  <c r="U41" i="10"/>
  <c r="U19" i="10"/>
  <c r="C19" i="10"/>
  <c r="C41" i="10"/>
  <c r="S19" i="10"/>
  <c r="S41" i="10"/>
  <c r="AB41" i="10"/>
  <c r="AB19" i="10"/>
  <c r="V41" i="10"/>
  <c r="X19" i="10"/>
  <c r="X41" i="10"/>
  <c r="H19" i="10"/>
  <c r="H41" i="10"/>
  <c r="R24" i="10"/>
  <c r="Y41" i="10"/>
  <c r="Y19" i="10"/>
  <c r="W41" i="10"/>
  <c r="W19" i="10"/>
  <c r="Z41" i="10"/>
  <c r="AB10" i="5" l="1"/>
  <c r="D10" i="5" l="1"/>
  <c r="E10" i="5"/>
  <c r="D26" i="5"/>
  <c r="F26" i="5"/>
  <c r="I10" i="5"/>
  <c r="J26" i="5"/>
  <c r="K26" i="5"/>
  <c r="I26" i="5"/>
  <c r="O10" i="5"/>
  <c r="P10" i="5"/>
  <c r="O14" i="5"/>
  <c r="P14" i="5"/>
  <c r="O15" i="5"/>
  <c r="P15" i="5"/>
  <c r="O16" i="5"/>
  <c r="P16" i="5"/>
  <c r="P17" i="5"/>
  <c r="N16" i="5" l="1"/>
  <c r="N14" i="5"/>
  <c r="G26" i="5"/>
  <c r="E26" i="5"/>
  <c r="J10" i="5"/>
  <c r="K10" i="5"/>
  <c r="G10" i="5"/>
  <c r="I18" i="5"/>
  <c r="I15" i="5"/>
  <c r="I14" i="5"/>
  <c r="N10" i="5"/>
  <c r="D18" i="5"/>
  <c r="D15" i="5"/>
  <c r="D14" i="5"/>
  <c r="F10" i="5"/>
  <c r="Q26" i="5"/>
  <c r="G15" i="5"/>
  <c r="G14" i="5"/>
  <c r="L10" i="5"/>
  <c r="Q10" i="5"/>
  <c r="F15" i="5"/>
  <c r="F14" i="5"/>
  <c r="AA10" i="5"/>
  <c r="N26" i="5"/>
  <c r="E15" i="5"/>
  <c r="E14" i="5"/>
  <c r="L15" i="5"/>
  <c r="L14" i="5"/>
  <c r="N15" i="5"/>
  <c r="K18" i="5"/>
  <c r="K15" i="5"/>
  <c r="K14" i="5"/>
  <c r="Q16" i="5"/>
  <c r="Q14" i="5"/>
  <c r="J15" i="5"/>
  <c r="J14" i="5"/>
  <c r="L26" i="5"/>
  <c r="Q17" i="5"/>
  <c r="Q15" i="5"/>
  <c r="P26" i="5"/>
  <c r="O26" i="5"/>
  <c r="E18" i="5" l="1"/>
  <c r="J18" i="5"/>
  <c r="F18" i="5"/>
  <c r="N18" i="5"/>
  <c r="G18" i="5"/>
  <c r="Q18" i="5"/>
  <c r="L18" i="5"/>
  <c r="O18" i="5"/>
  <c r="P18" i="5"/>
  <c r="AA9" i="7" l="1"/>
  <c r="Z9" i="7" l="1"/>
  <c r="Z10" i="5" l="1"/>
  <c r="Y9" i="7" l="1"/>
  <c r="Y10" i="5" l="1"/>
  <c r="C10" i="6" l="1"/>
  <c r="C7" i="6" l="1"/>
  <c r="C9" i="6" l="1"/>
  <c r="C15" i="6"/>
  <c r="X9" i="7"/>
  <c r="W9" i="7"/>
  <c r="V9" i="7"/>
  <c r="U9" i="7"/>
  <c r="H9" i="7"/>
  <c r="C9" i="7"/>
  <c r="C11" i="6" l="1"/>
  <c r="X10" i="5" l="1"/>
  <c r="W10" i="5" l="1"/>
  <c r="H26" i="5"/>
  <c r="C26" i="5"/>
  <c r="C15" i="5"/>
  <c r="M14" i="5" l="1"/>
  <c r="M15" i="5"/>
  <c r="H15" i="5"/>
  <c r="M26" i="5"/>
  <c r="R10" i="5"/>
  <c r="H14" i="5"/>
  <c r="M16" i="5"/>
  <c r="U10" i="5"/>
  <c r="V10" i="5"/>
  <c r="C14" i="5"/>
  <c r="H10" i="5"/>
  <c r="T10" i="5"/>
  <c r="C10" i="5"/>
  <c r="M10" i="5"/>
  <c r="S10" i="5"/>
  <c r="H18" i="5" l="1"/>
  <c r="C18" i="5"/>
  <c r="M18" i="5"/>
  <c r="V24" i="1" l="1"/>
  <c r="U24" i="1"/>
  <c r="T24" i="1"/>
  <c r="S24" i="1"/>
  <c r="R24" i="1"/>
  <c r="C24" i="1"/>
  <c r="C15" i="1"/>
  <c r="V14" i="1"/>
  <c r="U14" i="1"/>
  <c r="T14" i="1"/>
  <c r="S14" i="1"/>
  <c r="R14" i="1"/>
  <c r="C14" i="1"/>
  <c r="R13" i="1"/>
  <c r="C13" i="1"/>
  <c r="C16" i="1" l="1"/>
  <c r="S16" i="1"/>
  <c r="U16" i="1"/>
  <c r="R16" i="1"/>
  <c r="T16" i="1"/>
  <c r="C10" i="1"/>
  <c r="S10" i="1"/>
  <c r="S17" i="1" s="1"/>
  <c r="U10" i="1"/>
  <c r="U17" i="1" s="1"/>
  <c r="R10" i="1"/>
  <c r="R17" i="1" s="1"/>
  <c r="T10" i="1"/>
  <c r="T17" i="1" s="1"/>
  <c r="V10" i="1"/>
  <c r="V17" i="1" s="1"/>
  <c r="C17" i="1" l="1"/>
  <c r="AB7" i="6" l="1"/>
  <c r="AB9" i="6"/>
  <c r="AB15" i="6"/>
  <c r="AB10" i="6"/>
  <c r="AB11" i="6" l="1"/>
  <c r="AB17" i="5"/>
  <c r="AB16" i="5"/>
  <c r="AB15" i="5"/>
  <c r="AB14" i="5" l="1"/>
  <c r="AB26" i="5"/>
  <c r="AB18" i="5" l="1"/>
  <c r="V17" i="5" l="1"/>
  <c r="V16" i="5"/>
  <c r="V15" i="5"/>
  <c r="V14" i="5" l="1"/>
  <c r="V26" i="5"/>
  <c r="AA7" i="6"/>
  <c r="V10" i="6"/>
  <c r="V18" i="5" l="1"/>
  <c r="AA9" i="6"/>
  <c r="V7" i="6"/>
  <c r="T9" i="6" l="1"/>
  <c r="X9" i="6"/>
  <c r="U9" i="6"/>
  <c r="Y9" i="6"/>
  <c r="V15" i="6"/>
  <c r="V9" i="6"/>
  <c r="Z9" i="6"/>
  <c r="W9" i="6"/>
  <c r="V11" i="6" l="1"/>
  <c r="AA10" i="6"/>
  <c r="AA15" i="6"/>
  <c r="AA17" i="5"/>
  <c r="Z17" i="5"/>
  <c r="Y17" i="5"/>
  <c r="X17" i="5"/>
  <c r="W17" i="5"/>
  <c r="U17" i="5"/>
  <c r="T17" i="5"/>
  <c r="S17" i="5"/>
  <c r="R17" i="5"/>
  <c r="AA16" i="5"/>
  <c r="Z16" i="5"/>
  <c r="Y16" i="5"/>
  <c r="X16" i="5"/>
  <c r="W16" i="5"/>
  <c r="U16" i="5"/>
  <c r="T16" i="5"/>
  <c r="S16" i="5"/>
  <c r="R16" i="5"/>
  <c r="AA15" i="5"/>
  <c r="Z15" i="5"/>
  <c r="Y15" i="5"/>
  <c r="X15" i="5"/>
  <c r="W15" i="5"/>
  <c r="U15" i="5"/>
  <c r="T15" i="5"/>
  <c r="S15" i="5"/>
  <c r="R15" i="5"/>
  <c r="Y14" i="5" l="1"/>
  <c r="Y26" i="5"/>
  <c r="R14" i="5"/>
  <c r="R26" i="5"/>
  <c r="W14" i="5"/>
  <c r="W26" i="5"/>
  <c r="AA26" i="5"/>
  <c r="AA14" i="5"/>
  <c r="AA11" i="6"/>
  <c r="S26" i="5"/>
  <c r="S14" i="5"/>
  <c r="X14" i="5"/>
  <c r="X26" i="5"/>
  <c r="T14" i="5"/>
  <c r="T26" i="5"/>
  <c r="U26" i="5"/>
  <c r="U14" i="5"/>
  <c r="Z14" i="5"/>
  <c r="Z26" i="5"/>
  <c r="T18" i="5" l="1"/>
  <c r="R18" i="5"/>
  <c r="S18" i="5"/>
  <c r="AA18" i="5"/>
  <c r="U18" i="5"/>
  <c r="X18" i="5"/>
  <c r="W18" i="5"/>
  <c r="Y18" i="5"/>
  <c r="Z18" i="5"/>
  <c r="Z7" i="6" l="1"/>
  <c r="Z10" i="6" l="1"/>
  <c r="Z15" i="6"/>
  <c r="Z11" i="6" l="1"/>
  <c r="R7" i="6" l="1"/>
  <c r="S7" i="6"/>
  <c r="S15" i="6" l="1"/>
  <c r="S9" i="6"/>
  <c r="R9" i="6"/>
  <c r="R15" i="6"/>
  <c r="S10" i="6"/>
  <c r="R10" i="6"/>
  <c r="Y7" i="6"/>
  <c r="R11" i="6" l="1"/>
  <c r="Y10" i="6"/>
  <c r="Y15" i="6"/>
  <c r="S11" i="6"/>
  <c r="Y11" i="6" l="1"/>
  <c r="X7" i="6" l="1"/>
  <c r="U7" i="6"/>
  <c r="U10" i="6" l="1"/>
  <c r="U15" i="6"/>
  <c r="X10" i="6"/>
  <c r="X15" i="6"/>
  <c r="U11" i="6" l="1"/>
  <c r="X11" i="6"/>
  <c r="W7" i="6" l="1"/>
  <c r="W10" i="6" l="1"/>
  <c r="W15" i="6"/>
  <c r="W11" i="6" l="1"/>
  <c r="T7" i="6" l="1"/>
  <c r="T10" i="6" l="1"/>
  <c r="T15" i="6"/>
  <c r="T11" i="6" l="1"/>
</calcChain>
</file>

<file path=xl/sharedStrings.xml><?xml version="1.0" encoding="utf-8"?>
<sst xmlns="http://schemas.openxmlformats.org/spreadsheetml/2006/main" count="1928" uniqueCount="247">
  <si>
    <t>Carbonate use (kilotonnes)</t>
  </si>
  <si>
    <t>Glass plant 1</t>
  </si>
  <si>
    <t>NO</t>
  </si>
  <si>
    <t>Glass plant 2</t>
  </si>
  <si>
    <t>Glass bottle</t>
  </si>
  <si>
    <t>Glass wool</t>
  </si>
  <si>
    <t>Total</t>
  </si>
  <si>
    <t>NA</t>
  </si>
  <si>
    <t>Cement Plant 1</t>
  </si>
  <si>
    <t>Cement Plant 2</t>
  </si>
  <si>
    <t>Cement Plant 3</t>
  </si>
  <si>
    <t>Cement Plant 4</t>
  </si>
  <si>
    <t>IPCC Sector 2A1 Cement</t>
  </si>
  <si>
    <t>Clinker production (kilotonnes)</t>
  </si>
  <si>
    <t>IPCC Sector 2A2 Lime</t>
  </si>
  <si>
    <t>Lime Plant 1</t>
  </si>
  <si>
    <t>Lime Plant 2</t>
  </si>
  <si>
    <t>Soda ash used (kilotonnes)</t>
  </si>
  <si>
    <t>IPCC Sector 2A4 Soda ash use</t>
  </si>
  <si>
    <t>IPCC Sector 2A3 Glass production</t>
  </si>
  <si>
    <t>Carbonate uses (includes clays, shale, bricks, tiles, flues and limestone) (kilotonnes)</t>
  </si>
  <si>
    <t>Table 3.2.A Cement production</t>
  </si>
  <si>
    <t>Table 3.2.B Lime Production</t>
  </si>
  <si>
    <t>Table 3.2.C Glass Production</t>
  </si>
  <si>
    <t>Sugar processing</t>
  </si>
  <si>
    <t>Power plant 2</t>
  </si>
  <si>
    <t>Power plant 1</t>
  </si>
  <si>
    <t>Ceramics Plant 4</t>
  </si>
  <si>
    <t>Ceramics Plant 3</t>
  </si>
  <si>
    <t>Ceramics Plant 2</t>
  </si>
  <si>
    <t>Ceramics Plant 1</t>
  </si>
  <si>
    <t>Power plant 3</t>
  </si>
  <si>
    <t>IPCC Sector 2A4 Other process uses of carbonates</t>
  </si>
  <si>
    <t>2A4a Ceramics</t>
  </si>
  <si>
    <t>2A4d Limestone use</t>
  </si>
  <si>
    <t>Table 3.2.E Soda ash use</t>
  </si>
  <si>
    <t>Tonnes of Lime</t>
  </si>
  <si>
    <t xml:space="preserve">Total </t>
  </si>
  <si>
    <t>Emission factors</t>
  </si>
  <si>
    <r>
      <t>Emission Factor t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/t Clinker Produced</t>
    </r>
  </si>
  <si>
    <r>
      <t>IEF t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/t Clinker</t>
    </r>
  </si>
  <si>
    <r>
      <t>Emissions CO</t>
    </r>
    <r>
      <rPr>
        <b/>
        <vertAlign val="subscript"/>
        <sz val="11"/>
        <rFont val="Calibri"/>
        <family val="2"/>
        <scheme val="minor"/>
      </rPr>
      <t xml:space="preserve">2  </t>
    </r>
    <r>
      <rPr>
        <b/>
        <sz val="11"/>
        <rFont val="Calibri"/>
        <family val="2"/>
        <scheme val="minor"/>
      </rPr>
      <t>(kilotonnes)</t>
    </r>
  </si>
  <si>
    <r>
      <t>IEF t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/t Lime</t>
    </r>
  </si>
  <si>
    <r>
      <t>Kilotonnes CO</t>
    </r>
    <r>
      <rPr>
        <b/>
        <vertAlign val="subscript"/>
        <sz val="11"/>
        <rFont val="Calibri"/>
        <family val="2"/>
        <scheme val="minor"/>
      </rPr>
      <t>2</t>
    </r>
  </si>
  <si>
    <r>
      <t>Emission Factor t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/t Carbonate Use</t>
    </r>
  </si>
  <si>
    <r>
      <t>IEF t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/t Carbonate Use</t>
    </r>
  </si>
  <si>
    <r>
      <t>Emissions CO</t>
    </r>
    <r>
      <rPr>
        <b/>
        <vertAlign val="subscript"/>
        <sz val="11"/>
        <rFont val="Calibri"/>
        <family val="2"/>
        <scheme val="minor"/>
      </rPr>
      <t xml:space="preserve">2 </t>
    </r>
    <r>
      <rPr>
        <b/>
        <sz val="11"/>
        <rFont val="Calibri"/>
        <family val="2"/>
        <scheme val="minor"/>
      </rPr>
      <t>(kilotonnes)</t>
    </r>
  </si>
  <si>
    <r>
      <t>Emission Factor (t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/t Carbonate uses)</t>
    </r>
  </si>
  <si>
    <r>
      <t>Emission Factor t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/t Soda ash used</t>
    </r>
  </si>
  <si>
    <r>
      <t>IEF t 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/t Soda ash use</t>
    </r>
  </si>
  <si>
    <t>Table 4.1  Level 3 Source Methodology for IPPU</t>
  </si>
  <si>
    <t>2. Industrial Processes and Product Use</t>
  </si>
  <si>
    <t>CO₂</t>
  </si>
  <si>
    <t>CH₄</t>
  </si>
  <si>
    <t>N₂O</t>
  </si>
  <si>
    <t>HFCs</t>
  </si>
  <si>
    <t>PFCs</t>
  </si>
  <si>
    <t>SF₆</t>
  </si>
  <si>
    <t>NF₃</t>
  </si>
  <si>
    <t xml:space="preserve">A.  Mineral industry </t>
  </si>
  <si>
    <t>1.  Cement production*</t>
  </si>
  <si>
    <t>T3*</t>
  </si>
  <si>
    <t>2.  Lime production</t>
  </si>
  <si>
    <t>T3</t>
  </si>
  <si>
    <t>3. Glass production</t>
  </si>
  <si>
    <t>T1,T3,NA</t>
  </si>
  <si>
    <t>4. Other process uses of carbonates</t>
  </si>
  <si>
    <t xml:space="preserve">B.  Chemical industry </t>
  </si>
  <si>
    <t>1.  Ammonia production</t>
  </si>
  <si>
    <t>T1,NA</t>
  </si>
  <si>
    <t xml:space="preserve">2.  Nitric acid production </t>
  </si>
  <si>
    <t>3.  Adipic acid production</t>
  </si>
  <si>
    <t>4. Caprolactam, glyoxal and glyoxylic acid production</t>
  </si>
  <si>
    <t>5.  Carbide production</t>
  </si>
  <si>
    <t>6. Titanium dioxide production</t>
  </si>
  <si>
    <t>7. Soda ash production</t>
  </si>
  <si>
    <t>8. Petrochemical and carbon black production</t>
  </si>
  <si>
    <t>9. Fluorochemical production</t>
  </si>
  <si>
    <t>10.  Other</t>
  </si>
  <si>
    <t>C.  Metal industry</t>
  </si>
  <si>
    <t>1.  Iron and steel production</t>
  </si>
  <si>
    <t>2.  Ferroalloys production</t>
  </si>
  <si>
    <t>3.  Aluminium production</t>
  </si>
  <si>
    <t>4.  Magnesium production</t>
  </si>
  <si>
    <t>5. Lead production</t>
  </si>
  <si>
    <t>6. Zinc production</t>
  </si>
  <si>
    <t>7.  Other</t>
  </si>
  <si>
    <t>D.  Non-energy products from fuels and solvent use</t>
  </si>
  <si>
    <t>1.  Lubricant use</t>
  </si>
  <si>
    <t>NA,T1</t>
  </si>
  <si>
    <t>2.  Paraffin wax use</t>
  </si>
  <si>
    <t>T2</t>
  </si>
  <si>
    <t>3.  Other</t>
  </si>
  <si>
    <t>T1,T2</t>
  </si>
  <si>
    <t>E.  Electronics industry</t>
  </si>
  <si>
    <t>1.  Integrated circuit or semiconductor</t>
  </si>
  <si>
    <t>2.  TFT flat panel display</t>
  </si>
  <si>
    <t>3.  Photovoltaics</t>
  </si>
  <si>
    <t>4.  Heat transfer fluid</t>
  </si>
  <si>
    <t>5.  Other</t>
  </si>
  <si>
    <t>F.  Product uses as substitutes for ODS</t>
  </si>
  <si>
    <t>1.  Refrigeration and air conditioning*</t>
  </si>
  <si>
    <t>T2, T3</t>
  </si>
  <si>
    <t>2.  Foam blowing agents</t>
  </si>
  <si>
    <t>3.  Fire protection</t>
  </si>
  <si>
    <t>4.  Aerosols</t>
  </si>
  <si>
    <t>T1, T2</t>
  </si>
  <si>
    <t>5.  Solvents</t>
  </si>
  <si>
    <t>6.  Other applications</t>
  </si>
  <si>
    <t>G.  Other product manufacture and use</t>
  </si>
  <si>
    <t>1.  Electrical equipment</t>
  </si>
  <si>
    <t>2.  SF6 and PFCs from other product use</t>
  </si>
  <si>
    <t>T1</t>
  </si>
  <si>
    <t>3.  N2O from product uses</t>
  </si>
  <si>
    <t xml:space="preserve">4.  Other </t>
  </si>
  <si>
    <t>H.  Other</t>
  </si>
  <si>
    <t>1. Pulp and Paper Industry</t>
  </si>
  <si>
    <t>2. Food and Beverages Industry</t>
  </si>
  <si>
    <t xml:space="preserve">3. Other </t>
  </si>
  <si>
    <t>Gas</t>
  </si>
  <si>
    <t>Unit</t>
  </si>
  <si>
    <t>2.A.1</t>
  </si>
  <si>
    <t>Cement Production</t>
  </si>
  <si>
    <t>kt CO₂e</t>
  </si>
  <si>
    <t>2.A.2</t>
  </si>
  <si>
    <t>Lime Production</t>
  </si>
  <si>
    <t>2.A.3</t>
  </si>
  <si>
    <t>Glass Production</t>
  </si>
  <si>
    <t>2.A.4.a</t>
  </si>
  <si>
    <t>Other- Ceramics</t>
  </si>
  <si>
    <t>2.A.4.b</t>
  </si>
  <si>
    <t>Other- Soda Ash Use</t>
  </si>
  <si>
    <t>2.A.4.d</t>
  </si>
  <si>
    <t>Other- Limestone use</t>
  </si>
  <si>
    <t>2.B.1</t>
  </si>
  <si>
    <t>Ammonia Production</t>
  </si>
  <si>
    <t>2.B.2</t>
  </si>
  <si>
    <t>Nitric Acid Production</t>
  </si>
  <si>
    <t>2.C.1</t>
  </si>
  <si>
    <t>Iron and Steel Production</t>
  </si>
  <si>
    <t>2.D.1</t>
  </si>
  <si>
    <t>Lubricant Use</t>
  </si>
  <si>
    <t>2.D.2</t>
  </si>
  <si>
    <t>Paraffin Wax Use</t>
  </si>
  <si>
    <t>2.D.3</t>
  </si>
  <si>
    <t>Solvent use</t>
  </si>
  <si>
    <t>Indirect CO₂</t>
  </si>
  <si>
    <t>Urea Used as a Catalyst</t>
  </si>
  <si>
    <t>2.E.1</t>
  </si>
  <si>
    <t>Integrated Circuit or Semiconductor</t>
  </si>
  <si>
    <t>2.F.1</t>
  </si>
  <si>
    <t>Refrigeration and Air Conditioning</t>
  </si>
  <si>
    <t>2.F.2</t>
  </si>
  <si>
    <t>Foam Blowing Agents</t>
  </si>
  <si>
    <t>2.F.3</t>
  </si>
  <si>
    <t>Fire Protection</t>
  </si>
  <si>
    <t>2.F.4</t>
  </si>
  <si>
    <t>Aerosols</t>
  </si>
  <si>
    <t>2.G.1</t>
  </si>
  <si>
    <t>Electrical Equipment</t>
  </si>
  <si>
    <t>2.G.2</t>
  </si>
  <si>
    <t>2.G.3.a</t>
  </si>
  <si>
    <t>2.G.4</t>
  </si>
  <si>
    <t>Other Solvent and product use</t>
  </si>
  <si>
    <t>2.H.2</t>
  </si>
  <si>
    <t>Food and beverages industry</t>
  </si>
  <si>
    <t xml:space="preserve"> Total </t>
  </si>
  <si>
    <t>IPPU</t>
  </si>
  <si>
    <t>IPPU Emissions by Category</t>
  </si>
  <si>
    <t>2.A.1 Cement Production</t>
  </si>
  <si>
    <t>2.A.2 Lime Production</t>
  </si>
  <si>
    <t>2.A.3 Glass Production</t>
  </si>
  <si>
    <t>2.A.4 Other process uses of carbonates</t>
  </si>
  <si>
    <t>2.B.1 Ammonia Production</t>
  </si>
  <si>
    <t>2.B.2 Nitric Acid Production</t>
  </si>
  <si>
    <t>2.C.1 Iron and Steel Production</t>
  </si>
  <si>
    <t>2.D.1 Lubricant Use</t>
  </si>
  <si>
    <t>2.D.2 Paraffin Wax Use</t>
  </si>
  <si>
    <t>2.D.3 Solvent use</t>
  </si>
  <si>
    <t>2.E.1 Integrated Circuit or Semiconductor</t>
  </si>
  <si>
    <t>2.F Product uses as substitutes for ODS</t>
  </si>
  <si>
    <t>2.G Other product use</t>
  </si>
  <si>
    <t>2.H Food and Beverages Industry</t>
  </si>
  <si>
    <t>IPPU Emissions by Gas</t>
  </si>
  <si>
    <t>IPCC Source Category</t>
  </si>
  <si>
    <t>2.F.1 Refrigeration and Air-Conditioning</t>
  </si>
  <si>
    <t>2.F.1 Mobile Air Conditioning</t>
  </si>
  <si>
    <t>2.F.2 Foams</t>
  </si>
  <si>
    <t>2.F.3 Fire-extinguishers</t>
  </si>
  <si>
    <t>2.F.4 Aerosols</t>
  </si>
  <si>
    <t>2.F.4 Metered Dose Inhalers</t>
  </si>
  <si>
    <t>2.E.1 Semiconductor  manufacture</t>
  </si>
  <si>
    <t>2.G.1 Electrical equipment</t>
  </si>
  <si>
    <t>2.G.2 Other - window soundproofing</t>
  </si>
  <si>
    <t>2.G.2 Other - medical applications</t>
  </si>
  <si>
    <t>2.G.2 Other - sporting goods</t>
  </si>
  <si>
    <t>2.G.2 Other - gas-air tracers</t>
  </si>
  <si>
    <t>Gases</t>
  </si>
  <si>
    <t>Units</t>
  </si>
  <si>
    <t>kt CO₂eq</t>
  </si>
  <si>
    <t>2.A.4</t>
  </si>
  <si>
    <t>Other Process Uses of Carbonates</t>
  </si>
  <si>
    <t>Other Solvent Use</t>
  </si>
  <si>
    <t>Urea as Catalyst</t>
  </si>
  <si>
    <t>2.G.3</t>
  </si>
  <si>
    <t>Total IPPU (including Indirect CO2)</t>
  </si>
  <si>
    <t>2019 Submission</t>
  </si>
  <si>
    <t>Absolute change</t>
  </si>
  <si>
    <t>Relative change</t>
  </si>
  <si>
    <t>%</t>
  </si>
  <si>
    <t>Table 4.2 Emissions from Industrial Processes and Product Use 1990-2018</t>
  </si>
  <si>
    <r>
      <t>CO</t>
    </r>
    <r>
      <rPr>
        <sz val="11"/>
        <rFont val="Calibri"/>
        <family val="2"/>
      </rPr>
      <t>₂</t>
    </r>
  </si>
  <si>
    <r>
      <t>N</t>
    </r>
    <r>
      <rPr>
        <sz val="11"/>
        <rFont val="Calibri"/>
        <family val="2"/>
      </rPr>
      <t>₂</t>
    </r>
    <r>
      <rPr>
        <sz val="11"/>
        <rFont val="Calibri"/>
        <family val="2"/>
        <scheme val="minor"/>
      </rPr>
      <t>O</t>
    </r>
  </si>
  <si>
    <r>
      <t>HFCs, PFCs, SF</t>
    </r>
    <r>
      <rPr>
        <sz val="11"/>
        <rFont val="Calibri"/>
        <family val="2"/>
      </rPr>
      <t>₆</t>
    </r>
    <r>
      <rPr>
        <sz val="11"/>
        <rFont val="Calibri"/>
        <family val="2"/>
        <scheme val="minor"/>
      </rPr>
      <t>, NF</t>
    </r>
    <r>
      <rPr>
        <sz val="11"/>
        <rFont val="Calibri"/>
        <family val="2"/>
      </rPr>
      <t>₃</t>
    </r>
  </si>
  <si>
    <r>
      <t>SF</t>
    </r>
    <r>
      <rPr>
        <sz val="11"/>
        <rFont val="Calibri"/>
        <family val="2"/>
      </rPr>
      <t>₆</t>
    </r>
  </si>
  <si>
    <r>
      <t>SF</t>
    </r>
    <r>
      <rPr>
        <sz val="11"/>
        <rFont val="Calibri"/>
        <family val="2"/>
      </rPr>
      <t>₆</t>
    </r>
    <r>
      <rPr>
        <sz val="11"/>
        <rFont val="Calibri"/>
        <family val="2"/>
        <scheme val="minor"/>
      </rPr>
      <t xml:space="preserve"> and PFCs from Other Product Uses</t>
    </r>
  </si>
  <si>
    <r>
      <t>N</t>
    </r>
    <r>
      <rPr>
        <sz val="11"/>
        <rFont val="Calibri"/>
        <family val="2"/>
      </rPr>
      <t>₂</t>
    </r>
    <r>
      <rPr>
        <sz val="11"/>
        <rFont val="Calibri"/>
        <family val="2"/>
        <scheme val="minor"/>
      </rPr>
      <t>O from product uses</t>
    </r>
  </si>
  <si>
    <r>
      <t>CH</t>
    </r>
    <r>
      <rPr>
        <sz val="11"/>
        <rFont val="Calibri"/>
        <family val="2"/>
      </rPr>
      <t>₄</t>
    </r>
  </si>
  <si>
    <r>
      <t>NF</t>
    </r>
    <r>
      <rPr>
        <sz val="11"/>
        <rFont val="Calibri"/>
        <family val="2"/>
      </rPr>
      <t>₃</t>
    </r>
  </si>
  <si>
    <r>
      <t>Table 4.3. Emissions of HFC, PFC, SF</t>
    </r>
    <r>
      <rPr>
        <b/>
        <i/>
        <vertAlign val="subscript"/>
        <sz val="11"/>
        <rFont val="Calibri"/>
        <family val="2"/>
        <scheme val="minor"/>
      </rPr>
      <t>6</t>
    </r>
    <r>
      <rPr>
        <b/>
        <i/>
        <sz val="11"/>
        <rFont val="Calibri"/>
        <family val="2"/>
        <scheme val="minor"/>
      </rPr>
      <t xml:space="preserve"> and NF</t>
    </r>
    <r>
      <rPr>
        <b/>
        <i/>
        <vertAlign val="subscript"/>
        <sz val="11"/>
        <rFont val="Calibri"/>
        <family val="2"/>
        <scheme val="minor"/>
      </rPr>
      <t>3</t>
    </r>
    <r>
      <rPr>
        <b/>
        <i/>
        <sz val="11"/>
        <rFont val="Calibri"/>
        <family val="2"/>
        <scheme val="minor"/>
      </rPr>
      <t xml:space="preserve"> from IPPU 1990-2018</t>
    </r>
  </si>
  <si>
    <r>
      <t>SF</t>
    </r>
    <r>
      <rPr>
        <b/>
        <sz val="11"/>
        <rFont val="Calibri"/>
        <family val="2"/>
      </rPr>
      <t>₆</t>
    </r>
  </si>
  <si>
    <r>
      <t>NF</t>
    </r>
    <r>
      <rPr>
        <b/>
        <sz val="11"/>
        <rFont val="Calibri"/>
        <family val="2"/>
      </rPr>
      <t>₃</t>
    </r>
  </si>
  <si>
    <r>
      <t>HFC, PFC, SF</t>
    </r>
    <r>
      <rPr>
        <b/>
        <vertAlign val="subscript"/>
        <sz val="11"/>
        <rFont val="Calibri"/>
        <family val="2"/>
        <scheme val="minor"/>
      </rPr>
      <t>6</t>
    </r>
    <r>
      <rPr>
        <b/>
        <sz val="11"/>
        <rFont val="Calibri"/>
        <family val="2"/>
        <scheme val="minor"/>
      </rPr>
      <t xml:space="preserve"> and NF</t>
    </r>
    <r>
      <rPr>
        <b/>
        <vertAlign val="subscript"/>
        <sz val="11"/>
        <rFont val="Calibri"/>
        <family val="2"/>
        <scheme val="minor"/>
      </rPr>
      <t>3</t>
    </r>
  </si>
  <si>
    <t>Table 4.4 Recalculations in IPPU 1990-2017</t>
  </si>
  <si>
    <r>
      <t>CO</t>
    </r>
    <r>
      <rPr>
        <sz val="11"/>
        <color indexed="8"/>
        <rFont val="Calibri"/>
        <family val="2"/>
      </rPr>
      <t>₂</t>
    </r>
  </si>
  <si>
    <r>
      <t>N</t>
    </r>
    <r>
      <rPr>
        <sz val="11"/>
        <color indexed="8"/>
        <rFont val="Calibri"/>
        <family val="2"/>
      </rPr>
      <t>₂</t>
    </r>
    <r>
      <rPr>
        <sz val="11"/>
        <color indexed="8"/>
        <rFont val="Calibri"/>
        <family val="2"/>
        <scheme val="minor"/>
      </rPr>
      <t>O</t>
    </r>
  </si>
  <si>
    <r>
      <t>HFCs, PFCS, SF</t>
    </r>
    <r>
      <rPr>
        <sz val="11"/>
        <rFont val="Calibri"/>
        <family val="2"/>
      </rPr>
      <t>₆</t>
    </r>
    <r>
      <rPr>
        <sz val="11"/>
        <rFont val="Calibri"/>
        <family val="2"/>
        <scheme val="minor"/>
      </rPr>
      <t>, NF</t>
    </r>
    <r>
      <rPr>
        <sz val="11"/>
        <rFont val="Calibri"/>
        <family val="2"/>
      </rPr>
      <t>₃</t>
    </r>
  </si>
  <si>
    <r>
      <t>SF</t>
    </r>
    <r>
      <rPr>
        <sz val="11"/>
        <color indexed="8"/>
        <rFont val="Calibri"/>
        <family val="2"/>
      </rPr>
      <t>₆</t>
    </r>
    <r>
      <rPr>
        <sz val="11"/>
        <color indexed="8"/>
        <rFont val="Calibri"/>
        <family val="2"/>
        <scheme val="minor"/>
      </rPr>
      <t xml:space="preserve"> and PFCs from Other Product Uses</t>
    </r>
  </si>
  <si>
    <r>
      <t>N</t>
    </r>
    <r>
      <rPr>
        <sz val="11"/>
        <color indexed="8"/>
        <rFont val="Calibri"/>
        <family val="2"/>
      </rPr>
      <t>₂</t>
    </r>
    <r>
      <rPr>
        <sz val="11"/>
        <color indexed="8"/>
        <rFont val="Calibri"/>
        <family val="2"/>
        <scheme val="minor"/>
      </rPr>
      <t>O from Product Uses</t>
    </r>
  </si>
  <si>
    <t>2020 Submission</t>
  </si>
  <si>
    <r>
      <t>Total IPPU (including Indirect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)</t>
    </r>
  </si>
  <si>
    <r>
      <t>kt CO</t>
    </r>
    <r>
      <rPr>
        <sz val="11"/>
        <color indexed="8"/>
        <rFont val="Calibri"/>
        <family val="2"/>
      </rPr>
      <t>₂eq</t>
    </r>
  </si>
  <si>
    <t>Table 3.2.F Non Energy use of fuels</t>
  </si>
  <si>
    <t>IPCC Sector 2D1 Lubricant use</t>
  </si>
  <si>
    <t>Total lubricant consumption kt</t>
  </si>
  <si>
    <t>NCV TJ/kt</t>
  </si>
  <si>
    <t>Carbon content tonne C/TJ</t>
  </si>
  <si>
    <t>Oxidised during use</t>
  </si>
  <si>
    <t>Total lubricant consumption TJ</t>
  </si>
  <si>
    <t>IPCC Sector 2D2 Parrafin wax use</t>
  </si>
  <si>
    <t>Total wax consumption kt</t>
  </si>
  <si>
    <t>Total wax consumption TJ</t>
  </si>
  <si>
    <t>IEF (tonnes) t/t</t>
  </si>
  <si>
    <t>Oxidised during use candles</t>
  </si>
  <si>
    <t>Oxidised during use residual wax</t>
  </si>
  <si>
    <t>Table 3.2.D Other Process Uses of Carbonates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</si>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</sst>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#,##0.0000"/>
    <numFmt numFmtId="165" formatCode="#,##0.000"/>
    <numFmt numFmtId="166" formatCode="#,##0.0"/>
    <numFmt numFmtId="167" formatCode="0.0"/>
    <numFmt numFmtId="168" formatCode="0.0%"/>
    <numFmt numFmtId="169" formatCode="#,##0.00;\-#,##0.00;&quot;-&quot;"/>
    <numFmt numFmtId="170" formatCode="0.0%;\-0.0%;&quot;-&quot;"/>
    <numFmt numFmtId="171" formatCode="_-* #,##0.00000_-;\-* #,##0.00000_-;_-* &quot;-&quot;??_-;_-@_-"/>
    <numFmt numFmtId="172" formatCode="_-* #,##0.000_-;\-* #,##0.000_-;_-* &quot;-&quot;??_-;_-@_-"/>
    <numFmt numFmtId="173" formatCode="#,##0.0%;\-#,##0.0%;&quot;-&quot;"/>
    <numFmt numFmtId="175" formatCode="0.000000"/>
  </numFmts>
  <fonts count="16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0"/>
      <name val="Calibri"/>
      <family val="2"/>
    </font>
    <font>
      <sz val="11"/>
      <name val="Calibri"/>
      <family val="2"/>
    </font>
    <font>
      <b/>
      <sz val="11"/>
      <color indexed="8"/>
      <name val="Calibri"/>
      <family val="2"/>
      <scheme val="minor"/>
    </font>
    <font>
      <b/>
      <i/>
      <vertAlign val="subscript"/>
      <sz val="11"/>
      <name val="Calibri"/>
      <family val="2"/>
      <scheme val="minor"/>
    </font>
    <font>
      <b/>
      <sz val="11"/>
      <name val="Calibri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2" fillId="2" borderId="1">
      <alignment horizontal="center" vertical="center" wrapText="1"/>
    </xf>
    <xf numFmtId="0" fontId="1" fillId="0" borderId="2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0" fillId="0" borderId="0"/>
    <xf numFmtId="9" fontId="1" fillId="0" borderId="0" applyFont="0" applyFill="0" applyBorder="0" applyAlignment="0" applyProtection="0"/>
  </cellStyleXfs>
  <cellXfs count="215">
    <xf numFmtId="0" fontId="0" fillId="0" borderId="0" xfId="0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164" fontId="6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horizontal="right" vertical="center"/>
    </xf>
    <xf numFmtId="165" fontId="6" fillId="0" borderId="0" xfId="0" applyNumberFormat="1" applyFont="1" applyFill="1" applyAlignment="1">
      <alignment horizontal="right" vertical="center"/>
    </xf>
    <xf numFmtId="0" fontId="4" fillId="0" borderId="4" xfId="0" applyFont="1" applyFill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43" fontId="3" fillId="0" borderId="0" xfId="4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/>
    <xf numFmtId="0" fontId="6" fillId="0" borderId="3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164" fontId="6" fillId="0" borderId="0" xfId="0" applyNumberFormat="1" applyFont="1" applyFill="1" applyAlignment="1">
      <alignment wrapText="1"/>
    </xf>
    <xf numFmtId="165" fontId="4" fillId="0" borderId="0" xfId="0" applyNumberFormat="1" applyFont="1" applyFill="1" applyAlignment="1">
      <alignment horizontal="right" wrapText="1"/>
    </xf>
    <xf numFmtId="0" fontId="6" fillId="0" borderId="0" xfId="0" applyFont="1" applyFill="1"/>
    <xf numFmtId="165" fontId="6" fillId="0" borderId="0" xfId="0" applyNumberFormat="1" applyFont="1" applyFill="1" applyAlignment="1">
      <alignment horizontal="right" wrapText="1"/>
    </xf>
    <xf numFmtId="0" fontId="6" fillId="0" borderId="4" xfId="0" applyFont="1" applyFill="1" applyBorder="1" applyAlignment="1">
      <alignment wrapText="1"/>
    </xf>
    <xf numFmtId="43" fontId="3" fillId="0" borderId="0" xfId="4" applyFont="1" applyFill="1"/>
    <xf numFmtId="0" fontId="4" fillId="0" borderId="0" xfId="0" applyFont="1" applyFill="1" applyAlignment="1">
      <alignment horizontal="center" vertical="center"/>
    </xf>
    <xf numFmtId="0" fontId="4" fillId="0" borderId="0" xfId="5" applyFont="1" applyFill="1"/>
    <xf numFmtId="0" fontId="4" fillId="0" borderId="0" xfId="5" applyFont="1" applyFill="1" applyBorder="1"/>
    <xf numFmtId="0" fontId="6" fillId="0" borderId="3" xfId="5" applyFont="1" applyFill="1" applyBorder="1" applyAlignment="1">
      <alignment wrapText="1"/>
    </xf>
    <xf numFmtId="0" fontId="6" fillId="0" borderId="3" xfId="5" applyFont="1" applyFill="1" applyBorder="1" applyAlignment="1">
      <alignment horizontal="center"/>
    </xf>
    <xf numFmtId="0" fontId="6" fillId="0" borderId="0" xfId="5" applyFont="1" applyFill="1" applyAlignment="1">
      <alignment horizontal="center"/>
    </xf>
    <xf numFmtId="0" fontId="6" fillId="0" borderId="0" xfId="5" applyFont="1" applyFill="1" applyBorder="1" applyAlignment="1">
      <alignment wrapText="1"/>
    </xf>
    <xf numFmtId="0" fontId="6" fillId="0" borderId="0" xfId="5" applyFont="1" applyFill="1" applyBorder="1" applyAlignment="1"/>
    <xf numFmtId="0" fontId="6" fillId="0" borderId="0" xfId="5" applyFont="1" applyFill="1"/>
    <xf numFmtId="4" fontId="6" fillId="0" borderId="0" xfId="5" applyNumberFormat="1" applyFont="1" applyFill="1" applyBorder="1" applyAlignment="1">
      <alignment horizontal="right"/>
    </xf>
    <xf numFmtId="4" fontId="4" fillId="0" borderId="0" xfId="5" applyNumberFormat="1" applyFont="1" applyFill="1" applyAlignment="1">
      <alignment horizontal="right"/>
    </xf>
    <xf numFmtId="0" fontId="6" fillId="0" borderId="0" xfId="5" applyFont="1" applyFill="1" applyAlignment="1">
      <alignment wrapText="1"/>
    </xf>
    <xf numFmtId="4" fontId="6" fillId="0" borderId="0" xfId="5" applyNumberFormat="1" applyFont="1" applyFill="1" applyAlignment="1">
      <alignment horizontal="right"/>
    </xf>
    <xf numFmtId="165" fontId="4" fillId="0" borderId="0" xfId="5" applyNumberFormat="1" applyFont="1" applyFill="1" applyAlignment="1">
      <alignment horizontal="right"/>
    </xf>
    <xf numFmtId="0" fontId="8" fillId="0" borderId="0" xfId="0" applyFont="1" applyAlignment="1">
      <alignment vertical="center"/>
    </xf>
    <xf numFmtId="164" fontId="6" fillId="0" borderId="0" xfId="5" applyNumberFormat="1" applyFont="1" applyFill="1"/>
    <xf numFmtId="165" fontId="6" fillId="0" borderId="0" xfId="5" applyNumberFormat="1" applyFont="1" applyFill="1" applyAlignment="1">
      <alignment horizontal="right"/>
    </xf>
    <xf numFmtId="0" fontId="6" fillId="0" borderId="0" xfId="5" applyFont="1" applyFill="1" applyBorder="1"/>
    <xf numFmtId="0" fontId="4" fillId="0" borderId="4" xfId="5" applyFont="1" applyFill="1" applyBorder="1"/>
    <xf numFmtId="43" fontId="3" fillId="0" borderId="0" xfId="6" applyFont="1" applyFill="1"/>
    <xf numFmtId="164" fontId="4" fillId="0" borderId="0" xfId="5" applyNumberFormat="1" applyFont="1" applyFill="1"/>
    <xf numFmtId="43" fontId="4" fillId="0" borderId="0" xfId="4" applyFont="1" applyFill="1"/>
    <xf numFmtId="4" fontId="4" fillId="0" borderId="0" xfId="5" applyNumberFormat="1" applyFont="1" applyFill="1"/>
    <xf numFmtId="165" fontId="4" fillId="0" borderId="0" xfId="5" applyNumberFormat="1" applyFont="1" applyFill="1" applyBorder="1" applyAlignment="1">
      <alignment horizontal="right"/>
    </xf>
    <xf numFmtId="165" fontId="6" fillId="0" borderId="0" xfId="5" applyNumberFormat="1" applyFont="1" applyFill="1" applyBorder="1" applyAlignment="1">
      <alignment horizontal="right"/>
    </xf>
    <xf numFmtId="4" fontId="6" fillId="0" borderId="0" xfId="5" applyNumberFormat="1" applyFont="1" applyFill="1" applyBorder="1"/>
    <xf numFmtId="164" fontId="6" fillId="0" borderId="0" xfId="5" applyNumberFormat="1" applyFont="1" applyFill="1" applyBorder="1"/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/>
    <xf numFmtId="165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/>
    <xf numFmtId="165" fontId="6" fillId="0" borderId="0" xfId="0" applyNumberFormat="1" applyFont="1" applyFill="1" applyBorder="1" applyAlignment="1"/>
    <xf numFmtId="0" fontId="4" fillId="0" borderId="0" xfId="0" applyFont="1" applyFill="1" applyAlignment="1">
      <alignment horizontal="left" wrapText="1"/>
    </xf>
    <xf numFmtId="165" fontId="6" fillId="0" borderId="0" xfId="0" applyNumberFormat="1" applyFont="1" applyFill="1"/>
    <xf numFmtId="0" fontId="4" fillId="0" borderId="4" xfId="0" applyFont="1" applyFill="1" applyBorder="1"/>
    <xf numFmtId="0" fontId="3" fillId="0" borderId="0" xfId="0" applyFont="1" applyFill="1" applyAlignment="1">
      <alignment horizontal="right" vertical="center"/>
    </xf>
    <xf numFmtId="43" fontId="3" fillId="0" borderId="0" xfId="0" applyNumberFormat="1" applyFont="1" applyFill="1"/>
    <xf numFmtId="0" fontId="5" fillId="0" borderId="0" xfId="8" applyFont="1"/>
    <xf numFmtId="0" fontId="4" fillId="0" borderId="0" xfId="8" applyFont="1"/>
    <xf numFmtId="0" fontId="6" fillId="0" borderId="4" xfId="8" applyFont="1" applyBorder="1" applyAlignment="1">
      <alignment vertical="center" wrapText="1"/>
    </xf>
    <xf numFmtId="0" fontId="6" fillId="0" borderId="4" xfId="8" applyFont="1" applyBorder="1" applyAlignment="1">
      <alignment horizontal="center" vertical="center" wrapText="1"/>
    </xf>
    <xf numFmtId="0" fontId="5" fillId="0" borderId="0" xfId="8" applyFont="1" applyAlignment="1">
      <alignment vertical="center" wrapText="1"/>
    </xf>
    <xf numFmtId="0" fontId="4" fillId="0" borderId="0" xfId="8" applyFont="1" applyAlignment="1">
      <alignment horizontal="left" vertical="center" wrapText="1" indent="1"/>
    </xf>
    <xf numFmtId="0" fontId="4" fillId="0" borderId="0" xfId="8" applyFont="1" applyAlignment="1">
      <alignment horizontal="center" vertical="center" wrapText="1"/>
    </xf>
    <xf numFmtId="0" fontId="5" fillId="0" borderId="0" xfId="8" applyFont="1" applyFill="1" applyAlignment="1">
      <alignment vertical="center" wrapText="1"/>
    </xf>
    <xf numFmtId="0" fontId="4" fillId="0" borderId="0" xfId="8" applyFont="1" applyFill="1" applyAlignment="1">
      <alignment horizontal="center"/>
    </xf>
    <xf numFmtId="0" fontId="4" fillId="0" borderId="4" xfId="8" applyFont="1" applyBorder="1" applyAlignment="1">
      <alignment horizontal="left" vertical="center" wrapText="1" indent="1"/>
    </xf>
    <xf numFmtId="0" fontId="4" fillId="0" borderId="4" xfId="8" applyFont="1" applyBorder="1" applyAlignment="1">
      <alignment horizontal="center" vertical="center" wrapText="1"/>
    </xf>
    <xf numFmtId="0" fontId="5" fillId="0" borderId="0" xfId="8" applyFont="1" applyFill="1" applyBorder="1" applyAlignment="1">
      <alignment horizontal="left" vertical="center"/>
    </xf>
    <xf numFmtId="0" fontId="4" fillId="0" borderId="0" xfId="8" applyFont="1" applyFill="1" applyBorder="1" applyAlignment="1">
      <alignment vertical="center"/>
    </xf>
    <xf numFmtId="0" fontId="4" fillId="0" borderId="0" xfId="8" applyFont="1" applyFill="1" applyBorder="1" applyAlignment="1">
      <alignment horizontal="left" vertical="center"/>
    </xf>
    <xf numFmtId="0" fontId="4" fillId="0" borderId="0" xfId="8" applyFont="1" applyFill="1" applyBorder="1" applyAlignment="1">
      <alignment horizontal="right" vertical="center"/>
    </xf>
    <xf numFmtId="0" fontId="11" fillId="0" borderId="0" xfId="9" applyFont="1"/>
    <xf numFmtId="0" fontId="12" fillId="0" borderId="3" xfId="8" applyFont="1" applyFill="1" applyBorder="1" applyAlignment="1">
      <alignment vertical="center" wrapText="1"/>
    </xf>
    <xf numFmtId="0" fontId="12" fillId="0" borderId="3" xfId="8" applyFont="1" applyFill="1" applyBorder="1" applyAlignment="1">
      <alignment horizontal="left" vertical="center" wrapText="1"/>
    </xf>
    <xf numFmtId="0" fontId="12" fillId="0" borderId="3" xfId="8" applyFont="1" applyFill="1" applyBorder="1" applyAlignment="1">
      <alignment horizontal="center" vertical="center" wrapText="1"/>
    </xf>
    <xf numFmtId="0" fontId="4" fillId="0" borderId="0" xfId="8" applyFont="1" applyFill="1" applyBorder="1" applyAlignment="1">
      <alignment horizontal="left" vertical="center" wrapText="1"/>
    </xf>
    <xf numFmtId="0" fontId="4" fillId="0" borderId="0" xfId="8" applyFont="1" applyFill="1" applyBorder="1" applyAlignment="1">
      <alignment horizontal="center" vertical="center" wrapText="1"/>
    </xf>
    <xf numFmtId="167" fontId="4" fillId="0" borderId="0" xfId="8" applyNumberFormat="1" applyFont="1" applyFill="1" applyBorder="1" applyAlignment="1">
      <alignment horizontal="right" vertical="center" wrapText="1"/>
    </xf>
    <xf numFmtId="2" fontId="4" fillId="0" borderId="0" xfId="8" applyNumberFormat="1" applyFont="1" applyFill="1" applyBorder="1" applyAlignment="1">
      <alignment horizontal="right" vertical="center" wrapText="1"/>
    </xf>
    <xf numFmtId="0" fontId="6" fillId="0" borderId="4" xfId="8" applyFont="1" applyFill="1" applyBorder="1" applyAlignment="1">
      <alignment horizontal="left" vertical="center" wrapText="1"/>
    </xf>
    <xf numFmtId="0" fontId="6" fillId="0" borderId="4" xfId="8" applyFont="1" applyFill="1" applyBorder="1" applyAlignment="1">
      <alignment vertical="center" wrapText="1"/>
    </xf>
    <xf numFmtId="167" fontId="6" fillId="0" borderId="4" xfId="8" applyNumberFormat="1" applyFont="1" applyFill="1" applyBorder="1" applyAlignment="1">
      <alignment horizontal="right" vertical="center" wrapText="1"/>
    </xf>
    <xf numFmtId="43" fontId="3" fillId="0" borderId="0" xfId="4" applyFont="1" applyFill="1" applyBorder="1" applyAlignment="1">
      <alignment horizontal="right" vertical="center"/>
    </xf>
    <xf numFmtId="0" fontId="6" fillId="0" borderId="5" xfId="8" applyFont="1" applyBorder="1"/>
    <xf numFmtId="0" fontId="4" fillId="0" borderId="6" xfId="8" applyFont="1" applyBorder="1"/>
    <xf numFmtId="166" fontId="4" fillId="0" borderId="0" xfId="8" applyNumberFormat="1" applyFont="1" applyAlignment="1">
      <alignment horizontal="right"/>
    </xf>
    <xf numFmtId="43" fontId="3" fillId="0" borderId="6" xfId="4" applyFont="1" applyBorder="1"/>
    <xf numFmtId="166" fontId="3" fillId="0" borderId="0" xfId="4" applyNumberFormat="1" applyFont="1"/>
    <xf numFmtId="166" fontId="4" fillId="0" borderId="0" xfId="4" applyNumberFormat="1" applyFont="1" applyAlignment="1">
      <alignment horizontal="right"/>
    </xf>
    <xf numFmtId="0" fontId="4" fillId="0" borderId="0" xfId="8" applyFont="1" applyBorder="1"/>
    <xf numFmtId="43" fontId="3" fillId="0" borderId="0" xfId="4" applyFont="1"/>
    <xf numFmtId="0" fontId="4" fillId="0" borderId="0" xfId="8" applyFont="1" applyAlignment="1">
      <alignment horizontal="right"/>
    </xf>
    <xf numFmtId="0" fontId="4" fillId="0" borderId="0" xfId="8" applyFont="1" applyFill="1" applyAlignment="1">
      <alignment vertical="center"/>
    </xf>
    <xf numFmtId="0" fontId="5" fillId="0" borderId="0" xfId="8" applyFont="1" applyFill="1" applyAlignment="1">
      <alignment horizontal="left" vertical="center"/>
    </xf>
    <xf numFmtId="0" fontId="4" fillId="0" borderId="0" xfId="8" applyFont="1" applyAlignment="1">
      <alignment vertical="center"/>
    </xf>
    <xf numFmtId="0" fontId="5" fillId="0" borderId="0" xfId="8" applyFont="1" applyFill="1" applyAlignment="1">
      <alignment horizontal="justify" vertical="center"/>
    </xf>
    <xf numFmtId="0" fontId="12" fillId="0" borderId="7" xfId="8" applyFont="1" applyFill="1" applyBorder="1" applyAlignment="1">
      <alignment vertical="center" wrapText="1"/>
    </xf>
    <xf numFmtId="0" fontId="12" fillId="0" borderId="4" xfId="8" applyFont="1" applyFill="1" applyBorder="1" applyAlignment="1">
      <alignment vertical="center" wrapText="1"/>
    </xf>
    <xf numFmtId="39" fontId="4" fillId="0" borderId="0" xfId="8" applyNumberFormat="1" applyFont="1" applyFill="1" applyBorder="1" applyAlignment="1">
      <alignment horizontal="right" vertical="center" wrapText="1"/>
    </xf>
    <xf numFmtId="0" fontId="6" fillId="0" borderId="0" xfId="8" applyFont="1" applyFill="1" applyBorder="1" applyAlignment="1">
      <alignment vertical="center"/>
    </xf>
    <xf numFmtId="39" fontId="6" fillId="0" borderId="0" xfId="8" applyNumberFormat="1" applyFont="1" applyFill="1" applyBorder="1" applyAlignment="1">
      <alignment horizontal="right" vertical="center" wrapText="1"/>
    </xf>
    <xf numFmtId="39" fontId="4" fillId="0" borderId="0" xfId="8" applyNumberFormat="1" applyFont="1" applyFill="1" applyBorder="1" applyAlignment="1">
      <alignment horizontal="center" vertical="center" wrapText="1"/>
    </xf>
    <xf numFmtId="0" fontId="6" fillId="0" borderId="7" xfId="8" applyFont="1" applyFill="1" applyBorder="1" applyAlignment="1">
      <alignment vertical="center" wrapText="1"/>
    </xf>
    <xf numFmtId="39" fontId="6" fillId="0" borderId="7" xfId="8" applyNumberFormat="1" applyFont="1" applyFill="1" applyBorder="1" applyAlignment="1">
      <alignment vertical="center" wrapText="1"/>
    </xf>
    <xf numFmtId="39" fontId="6" fillId="0" borderId="4" xfId="8" applyNumberFormat="1" applyFont="1" applyFill="1" applyBorder="1" applyAlignment="1">
      <alignment vertical="center" wrapText="1"/>
    </xf>
    <xf numFmtId="39" fontId="6" fillId="0" borderId="4" xfId="8" applyNumberFormat="1" applyFont="1" applyFill="1" applyBorder="1" applyAlignment="1">
      <alignment horizontal="right" vertical="center" wrapText="1"/>
    </xf>
    <xf numFmtId="0" fontId="4" fillId="0" borderId="0" xfId="8" applyFont="1" applyFill="1" applyBorder="1" applyAlignment="1">
      <alignment vertical="center" wrapText="1"/>
    </xf>
    <xf numFmtId="0" fontId="4" fillId="0" borderId="0" xfId="8" applyFont="1" applyFill="1" applyBorder="1" applyAlignment="1">
      <alignment horizontal="right" vertical="center" wrapText="1"/>
    </xf>
    <xf numFmtId="2" fontId="4" fillId="0" borderId="0" xfId="4" applyNumberFormat="1" applyFont="1" applyFill="1" applyAlignment="1">
      <alignment vertical="center"/>
    </xf>
    <xf numFmtId="2" fontId="4" fillId="0" borderId="0" xfId="8" applyNumberFormat="1" applyFont="1" applyFill="1"/>
    <xf numFmtId="2" fontId="4" fillId="0" borderId="0" xfId="8" applyNumberFormat="1" applyFont="1" applyFill="1" applyBorder="1" applyAlignment="1">
      <alignment vertical="center"/>
    </xf>
    <xf numFmtId="168" fontId="4" fillId="0" borderId="0" xfId="10" applyNumberFormat="1" applyFont="1" applyFill="1" applyAlignment="1">
      <alignment vertical="center"/>
    </xf>
    <xf numFmtId="168" fontId="4" fillId="0" borderId="0" xfId="10" applyNumberFormat="1" applyFont="1" applyAlignment="1">
      <alignment vertical="center"/>
    </xf>
    <xf numFmtId="2" fontId="4" fillId="0" borderId="0" xfId="8" applyNumberFormat="1" applyFont="1" applyAlignment="1">
      <alignment vertical="center"/>
    </xf>
    <xf numFmtId="2" fontId="4" fillId="0" borderId="0" xfId="10" applyNumberFormat="1" applyFont="1" applyAlignment="1">
      <alignment vertical="center"/>
    </xf>
    <xf numFmtId="0" fontId="5" fillId="0" borderId="0" xfId="8" applyFont="1" applyAlignment="1">
      <alignment vertical="center"/>
    </xf>
    <xf numFmtId="0" fontId="5" fillId="0" borderId="0" xfId="8" applyFont="1" applyFill="1" applyAlignment="1">
      <alignment vertical="center"/>
    </xf>
    <xf numFmtId="0" fontId="4" fillId="0" borderId="0" xfId="8" applyFont="1" applyFill="1" applyAlignment="1">
      <alignment horizontal="left" vertical="center"/>
    </xf>
    <xf numFmtId="0" fontId="4" fillId="0" borderId="0" xfId="8" applyFont="1" applyFill="1" applyAlignment="1"/>
    <xf numFmtId="3" fontId="4" fillId="0" borderId="0" xfId="8" applyNumberFormat="1" applyFont="1" applyFill="1" applyAlignment="1">
      <alignment horizontal="right" vertical="center"/>
    </xf>
    <xf numFmtId="0" fontId="6" fillId="0" borderId="3" xfId="8" applyFont="1" applyFill="1" applyBorder="1" applyAlignment="1"/>
    <xf numFmtId="0" fontId="6" fillId="0" borderId="3" xfId="8" applyFont="1" applyFill="1" applyBorder="1" applyAlignment="1">
      <alignment horizontal="left"/>
    </xf>
    <xf numFmtId="0" fontId="6" fillId="0" borderId="3" xfId="8" applyFont="1" applyFill="1" applyBorder="1" applyAlignment="1">
      <alignment horizontal="center"/>
    </xf>
    <xf numFmtId="1" fontId="6" fillId="0" borderId="3" xfId="8" applyNumberFormat="1" applyFont="1" applyFill="1" applyBorder="1" applyAlignment="1">
      <alignment horizontal="right" vertical="center"/>
    </xf>
    <xf numFmtId="0" fontId="4" fillId="0" borderId="0" xfId="8" applyFont="1" applyFill="1" applyAlignment="1">
      <alignment horizontal="center" vertical="center"/>
    </xf>
    <xf numFmtId="0" fontId="4" fillId="0" borderId="0" xfId="8" applyFont="1" applyFill="1" applyBorder="1" applyAlignment="1">
      <alignment horizontal="left"/>
    </xf>
    <xf numFmtId="0" fontId="8" fillId="0" borderId="0" xfId="8" applyFont="1" applyFill="1" applyBorder="1" applyAlignment="1"/>
    <xf numFmtId="0" fontId="8" fillId="0" borderId="0" xfId="8" applyFont="1" applyFill="1" applyBorder="1" applyAlignment="1">
      <alignment horizontal="left"/>
    </xf>
    <xf numFmtId="0" fontId="8" fillId="0" borderId="0" xfId="8" applyFont="1" applyFill="1" applyBorder="1" applyAlignment="1">
      <alignment horizontal="right"/>
    </xf>
    <xf numFmtId="4" fontId="8" fillId="0" borderId="0" xfId="8" applyNumberFormat="1" applyFont="1" applyFill="1" applyBorder="1" applyAlignment="1">
      <alignment horizontal="right"/>
    </xf>
    <xf numFmtId="0" fontId="4" fillId="0" borderId="0" xfId="8" applyFont="1" applyFill="1" applyBorder="1" applyAlignment="1">
      <alignment horizontal="right"/>
    </xf>
    <xf numFmtId="2" fontId="4" fillId="0" borderId="0" xfId="8" applyNumberFormat="1" applyFont="1" applyFill="1" applyBorder="1" applyAlignment="1">
      <alignment horizontal="right"/>
    </xf>
    <xf numFmtId="0" fontId="6" fillId="0" borderId="0" xfId="8" applyFont="1" applyFill="1" applyBorder="1" applyAlignment="1">
      <alignment horizontal="left"/>
    </xf>
    <xf numFmtId="0" fontId="12" fillId="0" borderId="0" xfId="8" applyFont="1" applyFill="1" applyBorder="1" applyAlignment="1">
      <alignment horizontal="right"/>
    </xf>
    <xf numFmtId="4" fontId="12" fillId="0" borderId="0" xfId="8" applyNumberFormat="1" applyFont="1" applyFill="1" applyBorder="1" applyAlignment="1">
      <alignment horizontal="right"/>
    </xf>
    <xf numFmtId="167" fontId="6" fillId="0" borderId="3" xfId="8" applyNumberFormat="1" applyFont="1" applyFill="1" applyBorder="1" applyAlignment="1"/>
    <xf numFmtId="0" fontId="4" fillId="0" borderId="3" xfId="8" applyFont="1" applyFill="1" applyBorder="1" applyAlignment="1">
      <alignment horizontal="left"/>
    </xf>
    <xf numFmtId="0" fontId="4" fillId="0" borderId="3" xfId="8" applyFont="1" applyFill="1" applyBorder="1" applyAlignment="1"/>
    <xf numFmtId="3" fontId="4" fillId="0" borderId="3" xfId="8" applyNumberFormat="1" applyFont="1" applyFill="1" applyBorder="1" applyAlignment="1">
      <alignment horizontal="right" vertical="center"/>
    </xf>
    <xf numFmtId="0" fontId="6" fillId="0" borderId="4" xfId="8" applyFont="1" applyFill="1" applyBorder="1" applyAlignment="1">
      <alignment horizontal="left"/>
    </xf>
    <xf numFmtId="0" fontId="12" fillId="0" borderId="4" xfId="8" applyFont="1" applyFill="1" applyBorder="1" applyAlignment="1">
      <alignment horizontal="right"/>
    </xf>
    <xf numFmtId="4" fontId="12" fillId="0" borderId="4" xfId="8" applyNumberFormat="1" applyFont="1" applyFill="1" applyBorder="1" applyAlignment="1">
      <alignment horizontal="right"/>
    </xf>
    <xf numFmtId="0" fontId="6" fillId="0" borderId="0" xfId="8" applyFont="1" applyFill="1" applyAlignment="1">
      <alignment horizontal="left" vertical="center"/>
    </xf>
    <xf numFmtId="0" fontId="6" fillId="0" borderId="0" xfId="8" applyFont="1" applyFill="1" applyAlignment="1">
      <alignment vertical="center"/>
    </xf>
    <xf numFmtId="0" fontId="12" fillId="0" borderId="0" xfId="8" applyFont="1" applyFill="1" applyBorder="1" applyAlignment="1">
      <alignment horizontal="center"/>
    </xf>
    <xf numFmtId="3" fontId="12" fillId="0" borderId="0" xfId="8" applyNumberFormat="1" applyFont="1" applyFill="1" applyBorder="1" applyAlignment="1">
      <alignment horizontal="right" vertical="center"/>
    </xf>
    <xf numFmtId="0" fontId="6" fillId="0" borderId="3" xfId="8" applyFont="1" applyFill="1" applyBorder="1" applyAlignment="1">
      <alignment vertical="center"/>
    </xf>
    <xf numFmtId="0" fontId="6" fillId="0" borderId="3" xfId="8" applyFont="1" applyFill="1" applyBorder="1" applyAlignment="1">
      <alignment horizontal="left" vertical="center"/>
    </xf>
    <xf numFmtId="169" fontId="4" fillId="0" borderId="0" xfId="9" applyNumberFormat="1" applyFont="1" applyBorder="1" applyAlignment="1">
      <alignment horizontal="right"/>
    </xf>
    <xf numFmtId="169" fontId="6" fillId="0" borderId="0" xfId="9" applyNumberFormat="1" applyFont="1" applyBorder="1" applyAlignment="1">
      <alignment horizontal="right"/>
    </xf>
    <xf numFmtId="3" fontId="6" fillId="0" borderId="3" xfId="8" applyNumberFormat="1" applyFont="1" applyFill="1" applyBorder="1" applyAlignment="1">
      <alignment horizontal="right" vertical="center"/>
    </xf>
    <xf numFmtId="0" fontId="8" fillId="0" borderId="0" xfId="8" applyFont="1" applyFill="1" applyBorder="1" applyAlignment="1">
      <alignment horizontal="center"/>
    </xf>
    <xf numFmtId="170" fontId="4" fillId="0" borderId="0" xfId="7" applyNumberFormat="1" applyFont="1" applyBorder="1" applyAlignment="1">
      <alignment horizontal="right"/>
    </xf>
    <xf numFmtId="0" fontId="12" fillId="0" borderId="4" xfId="8" applyFont="1" applyFill="1" applyBorder="1" applyAlignment="1">
      <alignment horizontal="center"/>
    </xf>
    <xf numFmtId="170" fontId="6" fillId="0" borderId="4" xfId="7" applyNumberFormat="1" applyFont="1" applyBorder="1" applyAlignment="1">
      <alignment horizontal="right"/>
    </xf>
    <xf numFmtId="0" fontId="4" fillId="0" borderId="0" xfId="8" applyFont="1" applyFill="1" applyBorder="1" applyAlignment="1">
      <alignment wrapText="1"/>
    </xf>
    <xf numFmtId="3" fontId="4" fillId="0" borderId="0" xfId="8" applyNumberFormat="1" applyFont="1" applyFill="1" applyBorder="1" applyAlignment="1">
      <alignment horizontal="right" vertical="center" wrapText="1"/>
    </xf>
    <xf numFmtId="3" fontId="4" fillId="0" borderId="0" xfId="8" applyNumberFormat="1" applyFont="1" applyFill="1" applyBorder="1" applyAlignment="1">
      <alignment horizontal="right" vertical="center"/>
    </xf>
    <xf numFmtId="0" fontId="6" fillId="0" borderId="0" xfId="8" applyFont="1" applyFill="1" applyBorder="1" applyAlignment="1">
      <alignment vertical="center" wrapText="1"/>
    </xf>
    <xf numFmtId="0" fontId="6" fillId="0" borderId="0" xfId="8" applyFont="1" applyFill="1" applyBorder="1" applyAlignment="1">
      <alignment horizontal="left" vertical="center" wrapText="1"/>
    </xf>
    <xf numFmtId="0" fontId="6" fillId="0" borderId="0" xfId="8" applyFont="1" applyFill="1" applyBorder="1" applyAlignment="1">
      <alignment wrapText="1"/>
    </xf>
    <xf numFmtId="3" fontId="6" fillId="0" borderId="0" xfId="8" applyNumberFormat="1" applyFont="1" applyFill="1" applyBorder="1" applyAlignment="1">
      <alignment horizontal="right" vertical="center" wrapText="1"/>
    </xf>
    <xf numFmtId="0" fontId="4" fillId="0" borderId="0" xfId="8" applyFont="1" applyFill="1" applyBorder="1" applyAlignment="1">
      <alignment horizontal="justify" vertical="center"/>
    </xf>
    <xf numFmtId="0" fontId="4" fillId="0" borderId="0" xfId="8" applyFont="1" applyFill="1" applyBorder="1" applyAlignment="1">
      <alignment horizontal="justify"/>
    </xf>
    <xf numFmtId="0" fontId="4" fillId="0" borderId="0" xfId="8" applyFont="1" applyFill="1" applyBorder="1" applyAlignment="1"/>
    <xf numFmtId="0" fontId="6" fillId="0" borderId="3" xfId="8" applyFont="1" applyFill="1" applyBorder="1" applyAlignment="1">
      <alignment horizontal="center" vertical="center"/>
    </xf>
    <xf numFmtId="0" fontId="8" fillId="0" borderId="0" xfId="8" applyFont="1" applyFill="1" applyBorder="1" applyAlignment="1">
      <alignment vertical="center"/>
    </xf>
    <xf numFmtId="0" fontId="8" fillId="0" borderId="0" xfId="8" applyFont="1" applyFill="1" applyBorder="1" applyAlignment="1">
      <alignment horizontal="left" vertical="center"/>
    </xf>
    <xf numFmtId="0" fontId="8" fillId="0" borderId="0" xfId="8" applyFont="1" applyFill="1" applyBorder="1" applyAlignment="1">
      <alignment horizontal="center" vertical="center"/>
    </xf>
    <xf numFmtId="2" fontId="8" fillId="0" borderId="0" xfId="8" applyNumberFormat="1" applyFont="1" applyFill="1" applyAlignment="1">
      <alignment horizontal="right" vertical="center"/>
    </xf>
    <xf numFmtId="175" fontId="8" fillId="0" borderId="0" xfId="8" applyNumberFormat="1" applyFont="1" applyFill="1" applyAlignment="1">
      <alignment horizontal="right" vertical="center"/>
    </xf>
    <xf numFmtId="0" fontId="4" fillId="0" borderId="0" xfId="8" applyFont="1" applyFill="1" applyBorder="1" applyAlignment="1">
      <alignment horizontal="center" vertical="center"/>
    </xf>
    <xf numFmtId="0" fontId="12" fillId="0" borderId="0" xfId="8" applyFont="1" applyFill="1" applyBorder="1" applyAlignment="1">
      <alignment horizontal="center" vertical="center"/>
    </xf>
    <xf numFmtId="2" fontId="12" fillId="0" borderId="0" xfId="8" applyNumberFormat="1" applyFont="1" applyFill="1" applyBorder="1" applyAlignment="1">
      <alignment horizontal="right" vertical="center"/>
    </xf>
    <xf numFmtId="171" fontId="3" fillId="0" borderId="0" xfId="8" applyNumberFormat="1" applyFont="1" applyFill="1" applyBorder="1" applyAlignment="1">
      <alignment horizontal="right" vertical="center"/>
    </xf>
    <xf numFmtId="43" fontId="4" fillId="0" borderId="0" xfId="8" applyNumberFormat="1" applyFont="1" applyFill="1" applyAlignment="1">
      <alignment vertical="center"/>
    </xf>
    <xf numFmtId="43" fontId="4" fillId="0" borderId="0" xfId="8" applyNumberFormat="1" applyFont="1" applyFill="1" applyAlignment="1">
      <alignment horizontal="left" vertical="center"/>
    </xf>
    <xf numFmtId="172" fontId="3" fillId="0" borderId="0" xfId="8" applyNumberFormat="1" applyFont="1" applyFill="1" applyBorder="1" applyAlignment="1">
      <alignment horizontal="right" vertical="center"/>
    </xf>
    <xf numFmtId="167" fontId="6" fillId="0" borderId="3" xfId="8" applyNumberFormat="1" applyFont="1" applyFill="1" applyBorder="1" applyAlignment="1">
      <alignment vertical="center"/>
    </xf>
    <xf numFmtId="0" fontId="4" fillId="0" borderId="3" xfId="8" applyFont="1" applyFill="1" applyBorder="1" applyAlignment="1">
      <alignment horizontal="left" vertical="center"/>
    </xf>
    <xf numFmtId="0" fontId="4" fillId="0" borderId="3" xfId="8" applyFont="1" applyFill="1" applyBorder="1" applyAlignment="1">
      <alignment vertical="center"/>
    </xf>
    <xf numFmtId="2" fontId="8" fillId="0" borderId="0" xfId="8" applyNumberFormat="1" applyFont="1" applyFill="1" applyBorder="1" applyAlignment="1">
      <alignment horizontal="right" vertical="center"/>
    </xf>
    <xf numFmtId="169" fontId="4" fillId="0" borderId="0" xfId="9" applyNumberFormat="1" applyFont="1" applyBorder="1" applyAlignment="1">
      <alignment horizontal="right" vertical="center"/>
    </xf>
    <xf numFmtId="169" fontId="6" fillId="0" borderId="0" xfId="9" applyNumberFormat="1" applyFont="1" applyBorder="1" applyAlignment="1">
      <alignment horizontal="right" vertical="center"/>
    </xf>
    <xf numFmtId="173" fontId="4" fillId="0" borderId="0" xfId="9" applyNumberFormat="1" applyFont="1" applyBorder="1" applyAlignment="1">
      <alignment horizontal="right" vertical="center"/>
    </xf>
    <xf numFmtId="0" fontId="6" fillId="0" borderId="4" xfId="8" applyFont="1" applyFill="1" applyBorder="1" applyAlignment="1">
      <alignment horizontal="left" vertical="center"/>
    </xf>
    <xf numFmtId="0" fontId="6" fillId="0" borderId="4" xfId="8" applyFont="1" applyFill="1" applyBorder="1" applyAlignment="1">
      <alignment vertical="center"/>
    </xf>
    <xf numFmtId="0" fontId="12" fillId="0" borderId="4" xfId="8" applyFont="1" applyFill="1" applyBorder="1" applyAlignment="1">
      <alignment horizontal="center" vertical="center"/>
    </xf>
    <xf numFmtId="173" fontId="6" fillId="0" borderId="4" xfId="9" applyNumberFormat="1" applyFont="1" applyBorder="1" applyAlignment="1">
      <alignment horizontal="right" vertical="center"/>
    </xf>
    <xf numFmtId="2" fontId="6" fillId="0" borderId="0" xfId="8" applyNumberFormat="1" applyFont="1" applyFill="1" applyBorder="1" applyAlignment="1">
      <alignment horizontal="right" vertical="center" wrapText="1"/>
    </xf>
    <xf numFmtId="2" fontId="4" fillId="0" borderId="0" xfId="8" applyNumberFormat="1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/>
    </xf>
    <xf numFmtId="4" fontId="4" fillId="0" borderId="0" xfId="0" applyNumberFormat="1" applyFont="1" applyFill="1"/>
    <xf numFmtId="0" fontId="4" fillId="0" borderId="3" xfId="0" applyFont="1" applyFill="1" applyBorder="1" applyAlignment="1">
      <alignment horizontal="left" wrapText="1"/>
    </xf>
    <xf numFmtId="4" fontId="4" fillId="0" borderId="0" xfId="0" applyNumberFormat="1" applyFont="1" applyFill="1" applyAlignment="1">
      <alignment horizontal="right"/>
    </xf>
    <xf numFmtId="4" fontId="4" fillId="0" borderId="0" xfId="0" applyNumberFormat="1" applyFont="1" applyFill="1" applyAlignment="1">
      <alignment horizontal="right" vertical="center"/>
    </xf>
    <xf numFmtId="4" fontId="4" fillId="0" borderId="0" xfId="0" applyNumberFormat="1" applyFont="1" applyFill="1" applyBorder="1" applyAlignment="1">
      <alignment horizontal="right" vertical="center"/>
    </xf>
    <xf numFmtId="4" fontId="6" fillId="0" borderId="0" xfId="0" applyNumberFormat="1" applyFont="1" applyFill="1" applyAlignment="1">
      <alignment horizontal="right" vertical="center"/>
    </xf>
    <xf numFmtId="4" fontId="6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vertical="center"/>
    </xf>
    <xf numFmtId="4" fontId="6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12" fillId="0" borderId="3" xfId="8" applyFont="1" applyFill="1" applyBorder="1" applyAlignment="1">
      <alignment horizontal="center" vertical="center"/>
    </xf>
    <xf numFmtId="0" fontId="6" fillId="0" borderId="4" xfId="8" applyFont="1" applyBorder="1" applyAlignment="1">
      <alignment horizontal="center"/>
    </xf>
    <xf numFmtId="1" fontId="6" fillId="0" borderId="4" xfId="8" applyNumberFormat="1" applyFont="1" applyBorder="1" applyAlignment="1">
      <alignment horizontal="center"/>
    </xf>
  </cellXfs>
  <cellStyles count="11">
    <cellStyle name="Comma" xfId="4" builtinId="3"/>
    <cellStyle name="Comma 2" xfId="6" xr:uid="{00000000-0005-0000-0000-000001000000}"/>
    <cellStyle name="EEMS Header" xfId="1" xr:uid="{00000000-0005-0000-0000-000002000000}"/>
    <cellStyle name="EEMS row" xfId="2" xr:uid="{00000000-0005-0000-0000-000003000000}"/>
    <cellStyle name="Normal" xfId="0" builtinId="0"/>
    <cellStyle name="Normal 2" xfId="5" xr:uid="{00000000-0005-0000-0000-000005000000}"/>
    <cellStyle name="Normal 3" xfId="9" xr:uid="{AE536DF6-3C0B-4F16-BA51-74A00BAE2890}"/>
    <cellStyle name="Normal 7" xfId="8" xr:uid="{96149223-80EC-40C1-89F4-2BBACC42593C}"/>
    <cellStyle name="Percent" xfId="7" builtinId="5"/>
    <cellStyle name="Percent 2" xfId="10" xr:uid="{5D9640B1-B7FA-4811-9838-5FB660F0FF8A}"/>
    <cellStyle name="Tabref" xfId="3" xr:uid="{00000000-0005-0000-0000-000006000000}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94297990086087E-2"/>
          <c:y val="3.1988364203898459E-2"/>
          <c:w val="0.93608232674706005"/>
          <c:h val="0.7593668440348398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4.1 and 4.2'!$B$2</c:f>
              <c:strCache>
                <c:ptCount val="1"/>
                <c:pt idx="0">
                  <c:v>2.A.1 Cement Production</c:v>
                </c:pt>
              </c:strCache>
            </c:strRef>
          </c:tx>
          <c:invertIfNegative val="0"/>
          <c:cat>
            <c:numRef>
              <c:f>'Figure 4.1 and 4.2'!$C$1:$AE$1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'Figure 4.1 and 4.2'!$C$2:$AE$2</c:f>
              <c:numCache>
                <c:formatCode>#,##0.0</c:formatCode>
                <c:ptCount val="29"/>
                <c:pt idx="0">
                  <c:v>884</c:v>
                </c:pt>
                <c:pt idx="1">
                  <c:v>782</c:v>
                </c:pt>
                <c:pt idx="2">
                  <c:v>753</c:v>
                </c:pt>
                <c:pt idx="3">
                  <c:v>729</c:v>
                </c:pt>
                <c:pt idx="4">
                  <c:v>859</c:v>
                </c:pt>
                <c:pt idx="5">
                  <c:v>879</c:v>
                </c:pt>
                <c:pt idx="6">
                  <c:v>983</c:v>
                </c:pt>
                <c:pt idx="7">
                  <c:v>1145</c:v>
                </c:pt>
                <c:pt idx="8">
                  <c:v>1059</c:v>
                </c:pt>
                <c:pt idx="9">
                  <c:v>1166</c:v>
                </c:pt>
                <c:pt idx="10">
                  <c:v>1700.904</c:v>
                </c:pt>
                <c:pt idx="11">
                  <c:v>1851.19</c:v>
                </c:pt>
                <c:pt idx="12">
                  <c:v>1859.797</c:v>
                </c:pt>
                <c:pt idx="13">
                  <c:v>2126.951</c:v>
                </c:pt>
                <c:pt idx="14">
                  <c:v>2295.0809999999997</c:v>
                </c:pt>
                <c:pt idx="15">
                  <c:v>2357.0552201099999</c:v>
                </c:pt>
                <c:pt idx="16">
                  <c:v>2347.8511709678573</c:v>
                </c:pt>
                <c:pt idx="17">
                  <c:v>2374.056297236792</c:v>
                </c:pt>
                <c:pt idx="18">
                  <c:v>2106.7332656066992</c:v>
                </c:pt>
                <c:pt idx="19">
                  <c:v>1326.7757675435184</c:v>
                </c:pt>
                <c:pt idx="20">
                  <c:v>1105.1089530878239</c:v>
                </c:pt>
                <c:pt idx="21">
                  <c:v>966.27348057556696</c:v>
                </c:pt>
                <c:pt idx="22">
                  <c:v>1177.0215551174631</c:v>
                </c:pt>
                <c:pt idx="23">
                  <c:v>1111.7464175453952</c:v>
                </c:pt>
                <c:pt idx="24">
                  <c:v>1461.1216449441433</c:v>
                </c:pt>
                <c:pt idx="25">
                  <c:v>1652.0144764257484</c:v>
                </c:pt>
                <c:pt idx="26">
                  <c:v>1793.5241301100293</c:v>
                </c:pt>
                <c:pt idx="27">
                  <c:v>1839.6054226101226</c:v>
                </c:pt>
                <c:pt idx="28">
                  <c:v>1916.0429498953088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AC-41B8-B06C-8945C1FF81DB}"/>
            </c:ext>
          </c:extLst>
        </c:ser>
        <c:ser>
          <c:idx val="1"/>
          <c:order val="1"/>
          <c:tx>
            <c:strRef>
              <c:f>'Figure 4.1 and 4.2'!$B$3</c:f>
              <c:strCache>
                <c:ptCount val="1"/>
                <c:pt idx="0">
                  <c:v>2.A.2 Lime Production</c:v>
                </c:pt>
              </c:strCache>
            </c:strRef>
          </c:tx>
          <c:invertIfNegative val="0"/>
          <c:cat>
            <c:numRef>
              <c:f>'Figure 4.1 and 4.2'!$C$1:$AE$1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'Figure 4.1 and 4.2'!$C$3:$AE$3</c:f>
              <c:numCache>
                <c:formatCode>#,##0.0</c:formatCode>
                <c:ptCount val="29"/>
                <c:pt idx="0">
                  <c:v>214.077</c:v>
                </c:pt>
                <c:pt idx="1">
                  <c:v>192.22800000000001</c:v>
                </c:pt>
                <c:pt idx="2">
                  <c:v>162.39499999999998</c:v>
                </c:pt>
                <c:pt idx="3">
                  <c:v>204.893</c:v>
                </c:pt>
                <c:pt idx="4">
                  <c:v>205.428</c:v>
                </c:pt>
                <c:pt idx="5">
                  <c:v>187.506</c:v>
                </c:pt>
                <c:pt idx="6">
                  <c:v>198.23699999999999</c:v>
                </c:pt>
                <c:pt idx="7">
                  <c:v>221.89099999999999</c:v>
                </c:pt>
                <c:pt idx="8">
                  <c:v>211.65699999999998</c:v>
                </c:pt>
                <c:pt idx="9">
                  <c:v>170.07400000000001</c:v>
                </c:pt>
                <c:pt idx="10">
                  <c:v>190.43099999999998</c:v>
                </c:pt>
                <c:pt idx="11">
                  <c:v>189.39499999999998</c:v>
                </c:pt>
                <c:pt idx="12">
                  <c:v>190.31400000000002</c:v>
                </c:pt>
                <c:pt idx="13">
                  <c:v>206.256</c:v>
                </c:pt>
                <c:pt idx="14">
                  <c:v>201.53888677452051</c:v>
                </c:pt>
                <c:pt idx="15">
                  <c:v>183.477</c:v>
                </c:pt>
                <c:pt idx="16">
                  <c:v>180.30419999999998</c:v>
                </c:pt>
                <c:pt idx="17">
                  <c:v>196.71480221940001</c:v>
                </c:pt>
                <c:pt idx="18">
                  <c:v>187.79567664091581</c:v>
                </c:pt>
                <c:pt idx="19">
                  <c:v>156.40402051348525</c:v>
                </c:pt>
                <c:pt idx="20">
                  <c:v>192.41449935002328</c:v>
                </c:pt>
                <c:pt idx="21">
                  <c:v>199.06051210483912</c:v>
                </c:pt>
                <c:pt idx="22">
                  <c:v>214.39115316286023</c:v>
                </c:pt>
                <c:pt idx="23">
                  <c:v>189.63811440146912</c:v>
                </c:pt>
                <c:pt idx="24">
                  <c:v>188.98297537871338</c:v>
                </c:pt>
                <c:pt idx="25">
                  <c:v>177.34721139514085</c:v>
                </c:pt>
                <c:pt idx="26">
                  <c:v>173.89695660360397</c:v>
                </c:pt>
                <c:pt idx="27">
                  <c:v>198.94328821295068</c:v>
                </c:pt>
                <c:pt idx="28">
                  <c:v>177.27545682876001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AC-41B8-B06C-8945C1FF81DB}"/>
            </c:ext>
          </c:extLst>
        </c:ser>
        <c:ser>
          <c:idx val="2"/>
          <c:order val="2"/>
          <c:tx>
            <c:strRef>
              <c:f>'Figure 4.1 and 4.2'!$B$4</c:f>
              <c:strCache>
                <c:ptCount val="1"/>
                <c:pt idx="0">
                  <c:v>2.A.3 Glass Production</c:v>
                </c:pt>
              </c:strCache>
            </c:strRef>
          </c:tx>
          <c:invertIfNegative val="0"/>
          <c:cat>
            <c:numRef>
              <c:f>'Figure 4.1 and 4.2'!$C$1:$AE$1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'Figure 4.1 and 4.2'!$C$4:$AE$4</c:f>
              <c:numCache>
                <c:formatCode>#,##0.0</c:formatCode>
                <c:ptCount val="29"/>
                <c:pt idx="0">
                  <c:v>13.325180000000001</c:v>
                </c:pt>
                <c:pt idx="1">
                  <c:v>13.055679999999997</c:v>
                </c:pt>
                <c:pt idx="2">
                  <c:v>12.587179999999998</c:v>
                </c:pt>
                <c:pt idx="3">
                  <c:v>12.519679999999999</c:v>
                </c:pt>
                <c:pt idx="4">
                  <c:v>12.307179999999999</c:v>
                </c:pt>
                <c:pt idx="5">
                  <c:v>11.965680000000001</c:v>
                </c:pt>
                <c:pt idx="6">
                  <c:v>11.62518</c:v>
                </c:pt>
                <c:pt idx="7">
                  <c:v>11.46468</c:v>
                </c:pt>
                <c:pt idx="8">
                  <c:v>11.04918</c:v>
                </c:pt>
                <c:pt idx="9">
                  <c:v>10.95668</c:v>
                </c:pt>
                <c:pt idx="10">
                  <c:v>10.714383917999999</c:v>
                </c:pt>
                <c:pt idx="11">
                  <c:v>10.136008163600001</c:v>
                </c:pt>
                <c:pt idx="12">
                  <c:v>5.1307460682000006</c:v>
                </c:pt>
                <c:pt idx="13">
                  <c:v>0.55322578880000006</c:v>
                </c:pt>
                <c:pt idx="14">
                  <c:v>0.5801347322</c:v>
                </c:pt>
                <c:pt idx="15">
                  <c:v>0.48087750000000001</c:v>
                </c:pt>
                <c:pt idx="16">
                  <c:v>0.48667499999999997</c:v>
                </c:pt>
                <c:pt idx="17">
                  <c:v>0.45499610000000001</c:v>
                </c:pt>
                <c:pt idx="18">
                  <c:v>0.30708882999999998</c:v>
                </c:pt>
                <c:pt idx="19">
                  <c:v>1.7369590000000001E-2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AC-41B8-B06C-8945C1FF81DB}"/>
            </c:ext>
          </c:extLst>
        </c:ser>
        <c:ser>
          <c:idx val="3"/>
          <c:order val="3"/>
          <c:tx>
            <c:strRef>
              <c:f>'Figure 4.1 and 4.2'!$B$5</c:f>
              <c:strCache>
                <c:ptCount val="1"/>
                <c:pt idx="0">
                  <c:v>2.A.4 Other process uses of carbonates</c:v>
                </c:pt>
              </c:strCache>
            </c:strRef>
          </c:tx>
          <c:invertIfNegative val="0"/>
          <c:cat>
            <c:numRef>
              <c:f>'Figure 4.1 and 4.2'!$C$1:$AE$1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'Figure 4.1 and 4.2'!$C$5:$AE$5</c:f>
              <c:numCache>
                <c:formatCode>#,##0.0</c:formatCode>
                <c:ptCount val="29"/>
                <c:pt idx="0">
                  <c:v>5.323228501433209</c:v>
                </c:pt>
                <c:pt idx="1">
                  <c:v>5.1057166173152817</c:v>
                </c:pt>
                <c:pt idx="2">
                  <c:v>4.9859050665194102</c:v>
                </c:pt>
                <c:pt idx="3">
                  <c:v>4.7132575087088542</c:v>
                </c:pt>
                <c:pt idx="4">
                  <c:v>4.967085524687727</c:v>
                </c:pt>
                <c:pt idx="5">
                  <c:v>5.7093527260132344</c:v>
                </c:pt>
                <c:pt idx="6">
                  <c:v>5.5249031754851305</c:v>
                </c:pt>
                <c:pt idx="7">
                  <c:v>6.5691681927565071</c:v>
                </c:pt>
                <c:pt idx="8">
                  <c:v>6.4198916317765047</c:v>
                </c:pt>
                <c:pt idx="9">
                  <c:v>6.6789545675978959</c:v>
                </c:pt>
                <c:pt idx="10">
                  <c:v>6.7347474946660659</c:v>
                </c:pt>
                <c:pt idx="11">
                  <c:v>10.716185182807617</c:v>
                </c:pt>
                <c:pt idx="12">
                  <c:v>8.1373768744014505</c:v>
                </c:pt>
                <c:pt idx="13">
                  <c:v>8.5578902948976783</c:v>
                </c:pt>
                <c:pt idx="14">
                  <c:v>9.8626377945971377</c:v>
                </c:pt>
                <c:pt idx="15">
                  <c:v>11.782248859187511</c:v>
                </c:pt>
                <c:pt idx="16">
                  <c:v>10.101364623150154</c:v>
                </c:pt>
                <c:pt idx="17">
                  <c:v>9.2080258058600002</c:v>
                </c:pt>
                <c:pt idx="18">
                  <c:v>6.7477143099374235</c:v>
                </c:pt>
                <c:pt idx="19">
                  <c:v>2.1255118343991999</c:v>
                </c:pt>
                <c:pt idx="20">
                  <c:v>1.5249623087156214</c:v>
                </c:pt>
                <c:pt idx="21">
                  <c:v>1.936546289069464</c:v>
                </c:pt>
                <c:pt idx="22">
                  <c:v>0.55509081209300004</c:v>
                </c:pt>
                <c:pt idx="23">
                  <c:v>0.31046958379295009</c:v>
                </c:pt>
                <c:pt idx="24">
                  <c:v>0.34853272291445003</c:v>
                </c:pt>
                <c:pt idx="25">
                  <c:v>1.0018335915442</c:v>
                </c:pt>
                <c:pt idx="26">
                  <c:v>0.98026531958999996</c:v>
                </c:pt>
                <c:pt idx="27">
                  <c:v>1.3075452000159999</c:v>
                </c:pt>
                <c:pt idx="28">
                  <c:v>1.2305730378563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AC-41B8-B06C-8945C1FF81DB}"/>
            </c:ext>
          </c:extLst>
        </c:ser>
        <c:ser>
          <c:idx val="4"/>
          <c:order val="4"/>
          <c:tx>
            <c:strRef>
              <c:f>'Figure 4.1 and 4.2'!$B$6</c:f>
              <c:strCache>
                <c:ptCount val="1"/>
                <c:pt idx="0">
                  <c:v>2.B.1 Ammonia Production</c:v>
                </c:pt>
              </c:strCache>
            </c:strRef>
          </c:tx>
          <c:invertIfNegative val="0"/>
          <c:cat>
            <c:numRef>
              <c:f>'Figure 4.1 and 4.2'!$C$1:$AE$1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'Figure 4.1 and 4.2'!$C$6:$AE$6</c:f>
              <c:numCache>
                <c:formatCode>#,##0.0</c:formatCode>
                <c:ptCount val="29"/>
                <c:pt idx="0">
                  <c:v>990.23349783919468</c:v>
                </c:pt>
                <c:pt idx="1">
                  <c:v>1030.316500928953</c:v>
                </c:pt>
                <c:pt idx="2">
                  <c:v>1003.5614679642191</c:v>
                </c:pt>
                <c:pt idx="3">
                  <c:v>946.18678616206853</c:v>
                </c:pt>
                <c:pt idx="4">
                  <c:v>1056.6256166776077</c:v>
                </c:pt>
                <c:pt idx="5">
                  <c:v>973.43728270022302</c:v>
                </c:pt>
                <c:pt idx="6">
                  <c:v>922.85045185393983</c:v>
                </c:pt>
                <c:pt idx="7">
                  <c:v>1073.1245536725266</c:v>
                </c:pt>
                <c:pt idx="8">
                  <c:v>1058.8056564006599</c:v>
                </c:pt>
                <c:pt idx="9">
                  <c:v>942.81763386280556</c:v>
                </c:pt>
                <c:pt idx="10">
                  <c:v>882.29996346142264</c:v>
                </c:pt>
                <c:pt idx="11">
                  <c:v>1041.1841868890472</c:v>
                </c:pt>
                <c:pt idx="12">
                  <c:v>810.90056385501384</c:v>
                </c:pt>
                <c:pt idx="13">
                  <c:v>0.29746752765364803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AAC-41B8-B06C-8945C1FF81DB}"/>
            </c:ext>
          </c:extLst>
        </c:ser>
        <c:ser>
          <c:idx val="5"/>
          <c:order val="5"/>
          <c:tx>
            <c:strRef>
              <c:f>'Figure 4.1 and 4.2'!$B$7</c:f>
              <c:strCache>
                <c:ptCount val="1"/>
                <c:pt idx="0">
                  <c:v>2.B.2 Nitric Acid Production</c:v>
                </c:pt>
              </c:strCache>
            </c:strRef>
          </c:tx>
          <c:spPr>
            <a:solidFill>
              <a:srgbClr val="996600"/>
            </a:solidFill>
          </c:spPr>
          <c:invertIfNegative val="0"/>
          <c:cat>
            <c:numRef>
              <c:f>'Figure 4.1 and 4.2'!$C$1:$AE$1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'Figure 4.1 and 4.2'!$C$7:$AE$7</c:f>
              <c:numCache>
                <c:formatCode>#,##0.0</c:formatCode>
                <c:ptCount val="29"/>
                <c:pt idx="0">
                  <c:v>995.31999999999994</c:v>
                </c:pt>
                <c:pt idx="1">
                  <c:v>780.99840000000006</c:v>
                </c:pt>
                <c:pt idx="2">
                  <c:v>780.99840000000006</c:v>
                </c:pt>
                <c:pt idx="3">
                  <c:v>780.99840000000006</c:v>
                </c:pt>
                <c:pt idx="4">
                  <c:v>780.99840000000006</c:v>
                </c:pt>
                <c:pt idx="5">
                  <c:v>780.99840000000006</c:v>
                </c:pt>
                <c:pt idx="6">
                  <c:v>780.99840000000006</c:v>
                </c:pt>
                <c:pt idx="7">
                  <c:v>780.99840000000006</c:v>
                </c:pt>
                <c:pt idx="8">
                  <c:v>780.99840000000006</c:v>
                </c:pt>
                <c:pt idx="9">
                  <c:v>780.99840000000006</c:v>
                </c:pt>
                <c:pt idx="10">
                  <c:v>780.99840000000006</c:v>
                </c:pt>
                <c:pt idx="11">
                  <c:v>561.73</c:v>
                </c:pt>
                <c:pt idx="12">
                  <c:v>280.86500000000001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AAC-41B8-B06C-8945C1FF81DB}"/>
            </c:ext>
          </c:extLst>
        </c:ser>
        <c:ser>
          <c:idx val="6"/>
          <c:order val="6"/>
          <c:tx>
            <c:strRef>
              <c:f>'Figure 4.1 and 4.2'!$B$8</c:f>
              <c:strCache>
                <c:ptCount val="1"/>
                <c:pt idx="0">
                  <c:v>2.C.1 Iron and Steel Production</c:v>
                </c:pt>
              </c:strCache>
            </c:strRef>
          </c:tx>
          <c:invertIfNegative val="0"/>
          <c:cat>
            <c:numRef>
              <c:f>'Figure 4.1 and 4.2'!$C$1:$AE$1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'Figure 4.1 and 4.2'!$C$8:$AE$8</c:f>
              <c:numCache>
                <c:formatCode>#,##0.0</c:formatCode>
                <c:ptCount val="29"/>
                <c:pt idx="0">
                  <c:v>26.080000000000002</c:v>
                </c:pt>
                <c:pt idx="1">
                  <c:v>23.44</c:v>
                </c:pt>
                <c:pt idx="2">
                  <c:v>20.56</c:v>
                </c:pt>
                <c:pt idx="3">
                  <c:v>26.080000000000002</c:v>
                </c:pt>
                <c:pt idx="4">
                  <c:v>21.28</c:v>
                </c:pt>
                <c:pt idx="5">
                  <c:v>24.8</c:v>
                </c:pt>
                <c:pt idx="6">
                  <c:v>27.28</c:v>
                </c:pt>
                <c:pt idx="7">
                  <c:v>26.96</c:v>
                </c:pt>
                <c:pt idx="8">
                  <c:v>28.64</c:v>
                </c:pt>
                <c:pt idx="9">
                  <c:v>26.8</c:v>
                </c:pt>
                <c:pt idx="10">
                  <c:v>28.8</c:v>
                </c:pt>
                <c:pt idx="11">
                  <c:v>12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AAC-41B8-B06C-8945C1FF81DB}"/>
            </c:ext>
          </c:extLst>
        </c:ser>
        <c:ser>
          <c:idx val="7"/>
          <c:order val="7"/>
          <c:tx>
            <c:strRef>
              <c:f>'Figure 4.1 and 4.2'!$B$9</c:f>
              <c:strCache>
                <c:ptCount val="1"/>
                <c:pt idx="0">
                  <c:v>2.D.1 Lubricant Use</c:v>
                </c:pt>
              </c:strCache>
            </c:strRef>
          </c:tx>
          <c:invertIfNegative val="0"/>
          <c:cat>
            <c:numRef>
              <c:f>'Figure 4.1 and 4.2'!$C$1:$AE$1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'Figure 4.1 and 4.2'!$C$9:$AE$9</c:f>
              <c:numCache>
                <c:formatCode>#,##0.0</c:formatCode>
                <c:ptCount val="29"/>
                <c:pt idx="0">
                  <c:v>35.971886133333335</c:v>
                </c:pt>
                <c:pt idx="1">
                  <c:v>24.808197333333332</c:v>
                </c:pt>
                <c:pt idx="2">
                  <c:v>24.808197333333332</c:v>
                </c:pt>
                <c:pt idx="3">
                  <c:v>22.947582533333335</c:v>
                </c:pt>
                <c:pt idx="4">
                  <c:v>23.567787466666669</c:v>
                </c:pt>
                <c:pt idx="5">
                  <c:v>11.783893733333334</c:v>
                </c:pt>
                <c:pt idx="6">
                  <c:v>27.28901706666667</c:v>
                </c:pt>
                <c:pt idx="7">
                  <c:v>19.226352933333335</c:v>
                </c:pt>
                <c:pt idx="8">
                  <c:v>16.745533199999997</c:v>
                </c:pt>
                <c:pt idx="9">
                  <c:v>16.745533199999997</c:v>
                </c:pt>
                <c:pt idx="10">
                  <c:v>70.083157466666691</c:v>
                </c:pt>
                <c:pt idx="11">
                  <c:v>19.846557866666664</c:v>
                </c:pt>
                <c:pt idx="12">
                  <c:v>11.783893733333334</c:v>
                </c:pt>
                <c:pt idx="13">
                  <c:v>14.884918400000002</c:v>
                </c:pt>
                <c:pt idx="14">
                  <c:v>17.365738133333338</c:v>
                </c:pt>
                <c:pt idx="15">
                  <c:v>59.539673600000008</c:v>
                </c:pt>
                <c:pt idx="16">
                  <c:v>19.226352933333335</c:v>
                </c:pt>
                <c:pt idx="17">
                  <c:v>23.567787466666669</c:v>
                </c:pt>
                <c:pt idx="18">
                  <c:v>20.466762800000005</c:v>
                </c:pt>
                <c:pt idx="19">
                  <c:v>22.387537478533332</c:v>
                </c:pt>
                <c:pt idx="20">
                  <c:v>16.816236562399997</c:v>
                </c:pt>
                <c:pt idx="21">
                  <c:v>18.732049601466663</c:v>
                </c:pt>
                <c:pt idx="22">
                  <c:v>18.282520669209713</c:v>
                </c:pt>
                <c:pt idx="23">
                  <c:v>19.0765237671073</c:v>
                </c:pt>
                <c:pt idx="24">
                  <c:v>19.838320667375339</c:v>
                </c:pt>
                <c:pt idx="25">
                  <c:v>20.348670644302445</c:v>
                </c:pt>
                <c:pt idx="26">
                  <c:v>20.089334297342493</c:v>
                </c:pt>
                <c:pt idx="27">
                  <c:v>22.219743345339293</c:v>
                </c:pt>
                <c:pt idx="28">
                  <c:v>21.805168243812037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AAC-41B8-B06C-8945C1FF81DB}"/>
            </c:ext>
          </c:extLst>
        </c:ser>
        <c:ser>
          <c:idx val="8"/>
          <c:order val="8"/>
          <c:tx>
            <c:strRef>
              <c:f>'Figure 4.1 and 4.2'!$B$10</c:f>
              <c:strCache>
                <c:ptCount val="1"/>
                <c:pt idx="0">
                  <c:v>2.D.2 Paraffin Wax Use</c:v>
                </c:pt>
              </c:strCache>
            </c:strRef>
          </c:tx>
          <c:invertIfNegative val="0"/>
          <c:cat>
            <c:numRef>
              <c:f>'Figure 4.1 and 4.2'!$C$1:$AE$1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'Figure 4.1 and 4.2'!$C$10:$AE$10</c:f>
              <c:numCache>
                <c:formatCode>#,##0.0</c:formatCode>
                <c:ptCount val="29"/>
                <c:pt idx="0">
                  <c:v>6.2605202000000011</c:v>
                </c:pt>
                <c:pt idx="1">
                  <c:v>5.7564122000000006</c:v>
                </c:pt>
                <c:pt idx="2">
                  <c:v>5.8035802000000007</c:v>
                </c:pt>
                <c:pt idx="3">
                  <c:v>6.2417638465688015</c:v>
                </c:pt>
                <c:pt idx="4">
                  <c:v>6.3174431325896006</c:v>
                </c:pt>
                <c:pt idx="5">
                  <c:v>8.5969281205896007</c:v>
                </c:pt>
                <c:pt idx="6">
                  <c:v>8.8529943479999993</c:v>
                </c:pt>
                <c:pt idx="7">
                  <c:v>8.9161516172113622</c:v>
                </c:pt>
                <c:pt idx="8">
                  <c:v>9.729267891200001</c:v>
                </c:pt>
                <c:pt idx="9">
                  <c:v>13.931355525894967</c:v>
                </c:pt>
                <c:pt idx="10">
                  <c:v>15.727833590166837</c:v>
                </c:pt>
                <c:pt idx="11">
                  <c:v>18.784694234789391</c:v>
                </c:pt>
                <c:pt idx="12">
                  <c:v>22.805116097278038</c:v>
                </c:pt>
                <c:pt idx="13">
                  <c:v>24.100105770400003</c:v>
                </c:pt>
                <c:pt idx="14">
                  <c:v>25.900289505343299</c:v>
                </c:pt>
                <c:pt idx="15">
                  <c:v>35.27125977220927</c:v>
                </c:pt>
                <c:pt idx="16">
                  <c:v>28.191463603730728</c:v>
                </c:pt>
                <c:pt idx="17">
                  <c:v>32.647660196799997</c:v>
                </c:pt>
                <c:pt idx="18">
                  <c:v>23.763914266754451</c:v>
                </c:pt>
                <c:pt idx="19">
                  <c:v>24.040361602400004</c:v>
                </c:pt>
                <c:pt idx="20">
                  <c:v>21.821478723778668</c:v>
                </c:pt>
                <c:pt idx="21">
                  <c:v>21.53822005021858</c:v>
                </c:pt>
                <c:pt idx="22">
                  <c:v>20.096192899200002</c:v>
                </c:pt>
                <c:pt idx="23">
                  <c:v>22.679070980003843</c:v>
                </c:pt>
                <c:pt idx="24">
                  <c:v>20.448130050268485</c:v>
                </c:pt>
                <c:pt idx="25">
                  <c:v>24.485869826640563</c:v>
                </c:pt>
                <c:pt idx="26">
                  <c:v>23.709092122673074</c:v>
                </c:pt>
                <c:pt idx="27">
                  <c:v>56.89726626673113</c:v>
                </c:pt>
                <c:pt idx="28">
                  <c:v>46.514274123319083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AAC-41B8-B06C-8945C1FF81DB}"/>
            </c:ext>
          </c:extLst>
        </c:ser>
        <c:ser>
          <c:idx val="9"/>
          <c:order val="9"/>
          <c:tx>
            <c:strRef>
              <c:f>'Figure 4.1 and 4.2'!$B$11</c:f>
              <c:strCache>
                <c:ptCount val="1"/>
                <c:pt idx="0">
                  <c:v>2.D.3 Solvent use</c:v>
                </c:pt>
              </c:strCache>
            </c:strRef>
          </c:tx>
          <c:invertIfNegative val="0"/>
          <c:cat>
            <c:numRef>
              <c:f>'Figure 4.1 and 4.2'!$C$1:$AE$1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'Figure 4.1 and 4.2'!$C$11:$AE$11</c:f>
              <c:numCache>
                <c:formatCode>#,##0.0</c:formatCode>
                <c:ptCount val="29"/>
                <c:pt idx="0">
                  <c:v>51.404631784737106</c:v>
                </c:pt>
                <c:pt idx="1">
                  <c:v>51.128472096403371</c:v>
                </c:pt>
                <c:pt idx="2">
                  <c:v>51.18522785371816</c:v>
                </c:pt>
                <c:pt idx="3">
                  <c:v>51.295144615206652</c:v>
                </c:pt>
                <c:pt idx="4">
                  <c:v>52.290623598129258</c:v>
                </c:pt>
                <c:pt idx="5">
                  <c:v>52.398056652537804</c:v>
                </c:pt>
                <c:pt idx="6">
                  <c:v>53.221091773686261</c:v>
                </c:pt>
                <c:pt idx="7">
                  <c:v>55.032037791514469</c:v>
                </c:pt>
                <c:pt idx="8">
                  <c:v>53.994986135296742</c:v>
                </c:pt>
                <c:pt idx="9">
                  <c:v>50.310995437092302</c:v>
                </c:pt>
                <c:pt idx="10">
                  <c:v>47.539430517609873</c:v>
                </c:pt>
                <c:pt idx="11">
                  <c:v>51.592173007550812</c:v>
                </c:pt>
                <c:pt idx="12">
                  <c:v>51.060021873635819</c:v>
                </c:pt>
                <c:pt idx="13">
                  <c:v>47.191059981172131</c:v>
                </c:pt>
                <c:pt idx="14">
                  <c:v>51.312768018837005</c:v>
                </c:pt>
                <c:pt idx="15">
                  <c:v>50.809565520913395</c:v>
                </c:pt>
                <c:pt idx="16">
                  <c:v>57.169146547938212</c:v>
                </c:pt>
                <c:pt idx="17">
                  <c:v>61.79210005606884</c:v>
                </c:pt>
                <c:pt idx="18">
                  <c:v>54.740816828213809</c:v>
                </c:pt>
                <c:pt idx="19">
                  <c:v>50.91925389597823</c:v>
                </c:pt>
                <c:pt idx="20">
                  <c:v>45.719637222340268</c:v>
                </c:pt>
                <c:pt idx="21">
                  <c:v>45.304421502210353</c:v>
                </c:pt>
                <c:pt idx="22">
                  <c:v>43.94758764523344</c:v>
                </c:pt>
                <c:pt idx="23">
                  <c:v>44.382018551196623</c:v>
                </c:pt>
                <c:pt idx="24">
                  <c:v>46.474050301554612</c:v>
                </c:pt>
                <c:pt idx="25">
                  <c:v>46.485605350728747</c:v>
                </c:pt>
                <c:pt idx="26">
                  <c:v>48.567285012106247</c:v>
                </c:pt>
                <c:pt idx="27">
                  <c:v>49.713076458482732</c:v>
                </c:pt>
                <c:pt idx="28">
                  <c:v>51.203431420228952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AAC-41B8-B06C-8945C1FF81DB}"/>
            </c:ext>
          </c:extLst>
        </c:ser>
        <c:ser>
          <c:idx val="10"/>
          <c:order val="10"/>
          <c:tx>
            <c:strRef>
              <c:f>'Figure 4.1 and 4.2'!$B$12</c:f>
              <c:strCache>
                <c:ptCount val="1"/>
                <c:pt idx="0">
                  <c:v>2.E.1 Integrated Circuit or Semiconductor</c:v>
                </c:pt>
              </c:strCache>
            </c:strRef>
          </c:tx>
          <c:invertIfNegative val="0"/>
          <c:cat>
            <c:numRef>
              <c:f>'Figure 4.1 and 4.2'!$C$1:$AE$1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'Figure 4.1 and 4.2'!$C$12:$AE$12</c:f>
              <c:numCache>
                <c:formatCode>#,##0.0</c:formatCode>
                <c:ptCount val="29"/>
                <c:pt idx="0">
                  <c:v>1.16777</c:v>
                </c:pt>
                <c:pt idx="1">
                  <c:v>15.146597</c:v>
                </c:pt>
                <c:pt idx="2">
                  <c:v>29.125423999999999</c:v>
                </c:pt>
                <c:pt idx="3">
                  <c:v>57.083078</c:v>
                </c:pt>
                <c:pt idx="4">
                  <c:v>85.040732000000006</c:v>
                </c:pt>
                <c:pt idx="5">
                  <c:v>145.33037333333331</c:v>
                </c:pt>
                <c:pt idx="6">
                  <c:v>201.00265999999999</c:v>
                </c:pt>
                <c:pt idx="7">
                  <c:v>258.20570666666669</c:v>
                </c:pt>
                <c:pt idx="8">
                  <c:v>138.04508900000002</c:v>
                </c:pt>
                <c:pt idx="9">
                  <c:v>286.00757666666664</c:v>
                </c:pt>
                <c:pt idx="10">
                  <c:v>491.70421899999997</c:v>
                </c:pt>
                <c:pt idx="11">
                  <c:v>424.70519000000007</c:v>
                </c:pt>
                <c:pt idx="12">
                  <c:v>344.12408999999997</c:v>
                </c:pt>
                <c:pt idx="13">
                  <c:v>393.08417280000003</c:v>
                </c:pt>
                <c:pt idx="14">
                  <c:v>285.75225999999998</c:v>
                </c:pt>
                <c:pt idx="15">
                  <c:v>310.11704599999996</c:v>
                </c:pt>
                <c:pt idx="16">
                  <c:v>249.41018457142857</c:v>
                </c:pt>
                <c:pt idx="17">
                  <c:v>238.86941142857145</c:v>
                </c:pt>
                <c:pt idx="18">
                  <c:v>179.86143714285714</c:v>
                </c:pt>
                <c:pt idx="19">
                  <c:v>107.30033857142855</c:v>
                </c:pt>
                <c:pt idx="20">
                  <c:v>68.187282857142861</c:v>
                </c:pt>
                <c:pt idx="21">
                  <c:v>41.132805714285709</c:v>
                </c:pt>
                <c:pt idx="22">
                  <c:v>31.546020317460314</c:v>
                </c:pt>
                <c:pt idx="23">
                  <c:v>34.625410793650794</c:v>
                </c:pt>
                <c:pt idx="24">
                  <c:v>20.2695574025974</c:v>
                </c:pt>
                <c:pt idx="25">
                  <c:v>46.844311948051946</c:v>
                </c:pt>
                <c:pt idx="26">
                  <c:v>57.042272756132753</c:v>
                </c:pt>
                <c:pt idx="27">
                  <c:v>67.077574487734495</c:v>
                </c:pt>
                <c:pt idx="28">
                  <c:v>77.721928989898998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AAC-41B8-B06C-8945C1FF81DB}"/>
            </c:ext>
          </c:extLst>
        </c:ser>
        <c:ser>
          <c:idx val="11"/>
          <c:order val="11"/>
          <c:tx>
            <c:strRef>
              <c:f>'Figure 4.1 and 4.2'!$B$13</c:f>
              <c:strCache>
                <c:ptCount val="1"/>
                <c:pt idx="0">
                  <c:v>2.F Product uses as substitutes for ODS</c:v>
                </c:pt>
              </c:strCache>
            </c:strRef>
          </c:tx>
          <c:invertIfNegative val="0"/>
          <c:cat>
            <c:numRef>
              <c:f>'Figure 4.1 and 4.2'!$C$1:$AE$1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'Figure 4.1 and 4.2'!$C$13:$AE$13</c:f>
              <c:numCache>
                <c:formatCode>#,##0.0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13.136695631615979</c:v>
                </c:pt>
                <c:pt idx="4">
                  <c:v>27.394222652927468</c:v>
                </c:pt>
                <c:pt idx="5">
                  <c:v>42.984429577249287</c:v>
                </c:pt>
                <c:pt idx="6">
                  <c:v>87.112464359549875</c:v>
                </c:pt>
                <c:pt idx="7">
                  <c:v>153.12294885454773</c:v>
                </c:pt>
                <c:pt idx="8">
                  <c:v>196.9929903944975</c:v>
                </c:pt>
                <c:pt idx="9">
                  <c:v>198.11408200794824</c:v>
                </c:pt>
                <c:pt idx="10">
                  <c:v>255.20250558831216</c:v>
                </c:pt>
                <c:pt idx="11">
                  <c:v>312.12449239051813</c:v>
                </c:pt>
                <c:pt idx="12">
                  <c:v>392.02719047366958</c:v>
                </c:pt>
                <c:pt idx="13">
                  <c:v>542.44898165693496</c:v>
                </c:pt>
                <c:pt idx="14">
                  <c:v>682.9406744563405</c:v>
                </c:pt>
                <c:pt idx="15">
                  <c:v>858.32094799548622</c:v>
                </c:pt>
                <c:pt idx="16">
                  <c:v>896.10494930920095</c:v>
                </c:pt>
                <c:pt idx="17">
                  <c:v>901.49496730262456</c:v>
                </c:pt>
                <c:pt idx="18">
                  <c:v>986.8412356691199</c:v>
                </c:pt>
                <c:pt idx="19">
                  <c:v>1015.3209758764391</c:v>
                </c:pt>
                <c:pt idx="20">
                  <c:v>1030.0381378537686</c:v>
                </c:pt>
                <c:pt idx="21">
                  <c:v>1063.9324057106298</c:v>
                </c:pt>
                <c:pt idx="22">
                  <c:v>1057.7331928131955</c:v>
                </c:pt>
                <c:pt idx="23">
                  <c:v>1088.5800390932156</c:v>
                </c:pt>
                <c:pt idx="24">
                  <c:v>1174.3233494137451</c:v>
                </c:pt>
                <c:pt idx="25">
                  <c:v>1155.6785044724668</c:v>
                </c:pt>
                <c:pt idx="26">
                  <c:v>1237.6168933688991</c:v>
                </c:pt>
                <c:pt idx="27">
                  <c:v>1263.6261969362833</c:v>
                </c:pt>
                <c:pt idx="28">
                  <c:v>1095.3768898639432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AAC-41B8-B06C-8945C1FF81DB}"/>
            </c:ext>
          </c:extLst>
        </c:ser>
        <c:ser>
          <c:idx val="12"/>
          <c:order val="12"/>
          <c:tx>
            <c:strRef>
              <c:f>'Figure 4.1 and 4.2'!$B$14</c:f>
              <c:strCache>
                <c:ptCount val="1"/>
                <c:pt idx="0">
                  <c:v>2.G Other product use</c:v>
                </c:pt>
              </c:strCache>
            </c:strRef>
          </c:tx>
          <c:invertIfNegative val="0"/>
          <c:cat>
            <c:numRef>
              <c:f>'Figure 4.1 and 4.2'!$C$1:$AE$1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'Figure 4.1 and 4.2'!$C$14:$AE$14</c:f>
              <c:numCache>
                <c:formatCode>#,##0.0</c:formatCode>
                <c:ptCount val="29"/>
                <c:pt idx="0">
                  <c:v>64.839722865754581</c:v>
                </c:pt>
                <c:pt idx="1">
                  <c:v>65.954031601311428</c:v>
                </c:pt>
                <c:pt idx="2">
                  <c:v>67.138128795737401</c:v>
                </c:pt>
                <c:pt idx="3">
                  <c:v>68.240380328258198</c:v>
                </c:pt>
                <c:pt idx="4">
                  <c:v>69.278422113436605</c:v>
                </c:pt>
                <c:pt idx="5">
                  <c:v>70.350951105659931</c:v>
                </c:pt>
                <c:pt idx="6">
                  <c:v>70.678307080079463</c:v>
                </c:pt>
                <c:pt idx="7">
                  <c:v>81.435828470261953</c:v>
                </c:pt>
                <c:pt idx="8">
                  <c:v>71.762812246055887</c:v>
                </c:pt>
                <c:pt idx="9">
                  <c:v>81.763920169646383</c:v>
                </c:pt>
                <c:pt idx="10">
                  <c:v>56.081969219379587</c:v>
                </c:pt>
                <c:pt idx="11">
                  <c:v>79.612868990345703</c:v>
                </c:pt>
                <c:pt idx="12">
                  <c:v>72.321990322926894</c:v>
                </c:pt>
                <c:pt idx="13">
                  <c:v>88.453857312182834</c:v>
                </c:pt>
                <c:pt idx="14">
                  <c:v>70.428827926785502</c:v>
                </c:pt>
                <c:pt idx="15">
                  <c:v>71.270043878217479</c:v>
                </c:pt>
                <c:pt idx="16">
                  <c:v>71.869536624350516</c:v>
                </c:pt>
                <c:pt idx="17">
                  <c:v>73.317561897528833</c:v>
                </c:pt>
                <c:pt idx="18">
                  <c:v>55.709974499786732</c:v>
                </c:pt>
                <c:pt idx="19">
                  <c:v>59.796210958525364</c:v>
                </c:pt>
                <c:pt idx="20">
                  <c:v>56.455039604191285</c:v>
                </c:pt>
                <c:pt idx="21">
                  <c:v>64.291593205564951</c:v>
                </c:pt>
                <c:pt idx="22">
                  <c:v>60.046803378819142</c:v>
                </c:pt>
                <c:pt idx="23">
                  <c:v>62.645815392615923</c:v>
                </c:pt>
                <c:pt idx="24">
                  <c:v>63.488056627794627</c:v>
                </c:pt>
                <c:pt idx="25">
                  <c:v>64.419499175825251</c:v>
                </c:pt>
                <c:pt idx="26">
                  <c:v>64.909627985198227</c:v>
                </c:pt>
                <c:pt idx="27">
                  <c:v>65.930153712343539</c:v>
                </c:pt>
                <c:pt idx="28">
                  <c:v>62.365420069201051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AAC-41B8-B06C-8945C1FF81DB}"/>
            </c:ext>
          </c:extLst>
        </c:ser>
        <c:ser>
          <c:idx val="13"/>
          <c:order val="13"/>
          <c:tx>
            <c:strRef>
              <c:f>'Figure 4.1 and 4.2'!$B$15</c:f>
              <c:strCache>
                <c:ptCount val="1"/>
                <c:pt idx="0">
                  <c:v>2.H Food and Beverages Industry</c:v>
                </c:pt>
              </c:strCache>
            </c:strRef>
          </c:tx>
          <c:invertIfNegative val="0"/>
          <c:cat>
            <c:numRef>
              <c:f>'Figure 4.1 and 4.2'!$C$1:$AE$1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'Figure 4.1 and 4.2'!$C$15:$AE$15</c:f>
              <c:numCache>
                <c:formatCode>#,##0.0</c:formatCode>
                <c:ptCount val="29"/>
                <c:pt idx="0">
                  <c:v>21.15786479151668</c:v>
                </c:pt>
                <c:pt idx="1">
                  <c:v>21.476153046341857</c:v>
                </c:pt>
                <c:pt idx="2">
                  <c:v>21.79524462028472</c:v>
                </c:pt>
                <c:pt idx="3">
                  <c:v>22.090169926290539</c:v>
                </c:pt>
                <c:pt idx="4">
                  <c:v>22.396533283439894</c:v>
                </c:pt>
                <c:pt idx="5">
                  <c:v>22.474619698001753</c:v>
                </c:pt>
                <c:pt idx="6">
                  <c:v>21.735030476698924</c:v>
                </c:pt>
                <c:pt idx="7">
                  <c:v>20.686204336632123</c:v>
                </c:pt>
                <c:pt idx="8">
                  <c:v>22.459423734190704</c:v>
                </c:pt>
                <c:pt idx="9">
                  <c:v>23.383249452690983</c:v>
                </c:pt>
                <c:pt idx="10">
                  <c:v>21.303151601658175</c:v>
                </c:pt>
                <c:pt idx="11">
                  <c:v>20.731262283472425</c:v>
                </c:pt>
                <c:pt idx="12">
                  <c:v>27.568795861021552</c:v>
                </c:pt>
                <c:pt idx="13">
                  <c:v>32.211870603335782</c:v>
                </c:pt>
                <c:pt idx="14">
                  <c:v>30.372849825585984</c:v>
                </c:pt>
                <c:pt idx="15">
                  <c:v>29.250868580466687</c:v>
                </c:pt>
                <c:pt idx="16">
                  <c:v>29.74754118737582</c:v>
                </c:pt>
                <c:pt idx="17">
                  <c:v>29.725857884455898</c:v>
                </c:pt>
                <c:pt idx="18">
                  <c:v>31.530614392883265</c:v>
                </c:pt>
                <c:pt idx="19">
                  <c:v>34.188122889259667</c:v>
                </c:pt>
                <c:pt idx="20">
                  <c:v>39.71471059252675</c:v>
                </c:pt>
                <c:pt idx="21">
                  <c:v>40.005117225035129</c:v>
                </c:pt>
                <c:pt idx="22">
                  <c:v>44.906789216878131</c:v>
                </c:pt>
                <c:pt idx="23">
                  <c:v>49.481440813420001</c:v>
                </c:pt>
                <c:pt idx="24">
                  <c:v>41.869239089919994</c:v>
                </c:pt>
                <c:pt idx="25">
                  <c:v>44.089854892217168</c:v>
                </c:pt>
                <c:pt idx="26">
                  <c:v>46.729548357459059</c:v>
                </c:pt>
                <c:pt idx="27">
                  <c:v>58.463980733284515</c:v>
                </c:pt>
                <c:pt idx="28">
                  <c:v>58.96340694136827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AAC-41B8-B06C-8945C1FF8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8647936"/>
        <c:axId val="88649728"/>
      </c:barChart>
      <c:catAx>
        <c:axId val="88647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88649728"/>
        <c:crosses val="autoZero"/>
        <c:auto val="1"/>
        <c:lblAlgn val="ctr"/>
        <c:lblOffset val="100"/>
        <c:noMultiLvlLbl val="0"/>
      </c:catAx>
      <c:valAx>
        <c:axId val="88649728"/>
        <c:scaling>
          <c:orientation val="minMax"/>
          <c:max val="5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GB" sz="1200"/>
                  <a:t>kilotonnes CO</a:t>
                </a:r>
                <a:r>
                  <a:rPr lang="en-GB" sz="1200" baseline="-25000"/>
                  <a:t>2 </a:t>
                </a:r>
                <a:r>
                  <a:rPr lang="en-GB" sz="1200"/>
                  <a:t>eq</a:t>
                </a:r>
              </a:p>
            </c:rich>
          </c:tx>
          <c:layout>
            <c:manualLayout>
              <c:xMode val="edge"/>
              <c:yMode val="edge"/>
              <c:x val="7.1226460770073647E-3"/>
              <c:y val="0.31876611020886608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88647936"/>
        <c:crosses val="autoZero"/>
        <c:crossBetween val="between"/>
      </c:valAx>
      <c:spPr>
        <a:noFill/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5.5813113166679411E-2"/>
          <c:y val="0.86379565690041415"/>
          <c:w val="0.92049221517213264"/>
          <c:h val="0.12773864381566036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067364290385881E-2"/>
          <c:y val="3.1988364203898459E-2"/>
          <c:w val="0.93949856578588242"/>
          <c:h val="0.816694095459369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4.1 and 4.2'!$B$21</c:f>
              <c:strCache>
                <c:ptCount val="1"/>
                <c:pt idx="0">
                  <c:v>CO₂</c:v>
                </c:pt>
              </c:strCache>
            </c:strRef>
          </c:tx>
          <c:invertIfNegative val="0"/>
          <c:cat>
            <c:numRef>
              <c:f>'Figure 4.1 and 4.2'!$C$1:$AE$1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'Figure 4.1 and 4.2'!$C$21:$AE$21</c:f>
              <c:numCache>
                <c:formatCode>#,##0.0</c:formatCode>
                <c:ptCount val="29"/>
                <c:pt idx="0">
                  <c:v>2247.9083382448957</c:v>
                </c:pt>
                <c:pt idx="1">
                  <c:v>2149.3955053712953</c:v>
                </c:pt>
                <c:pt idx="2">
                  <c:v>2060.7584283859724</c:v>
                </c:pt>
                <c:pt idx="3">
                  <c:v>2026.0408482070741</c:v>
                </c:pt>
                <c:pt idx="4">
                  <c:v>2264.2562757103301</c:v>
                </c:pt>
                <c:pt idx="5">
                  <c:v>2177.7528453509935</c:v>
                </c:pt>
                <c:pt idx="6">
                  <c:v>2259.6934953630443</c:v>
                </c:pt>
                <c:pt idx="7">
                  <c:v>2588.9497160668402</c:v>
                </c:pt>
                <c:pt idx="8">
                  <c:v>2478.5824113819631</c:v>
                </c:pt>
                <c:pt idx="9">
                  <c:v>2427.785400127208</c:v>
                </c:pt>
                <c:pt idx="10">
                  <c:v>2974.6243596930572</c:v>
                </c:pt>
                <c:pt idx="11">
                  <c:v>3225.6620810602826</c:v>
                </c:pt>
                <c:pt idx="12">
                  <c:v>2987.5862686702926</c:v>
                </c:pt>
                <c:pt idx="13">
                  <c:v>2461.0820625794508</c:v>
                </c:pt>
                <c:pt idx="14">
                  <c:v>2632.0817859727804</c:v>
                </c:pt>
                <c:pt idx="15">
                  <c:v>2727.7362214482023</c:v>
                </c:pt>
                <c:pt idx="16">
                  <c:v>2673.1485757324863</c:v>
                </c:pt>
                <c:pt idx="17">
                  <c:v>2728.2358212713571</c:v>
                </c:pt>
                <c:pt idx="18">
                  <c:v>2432.1484683348563</c:v>
                </c:pt>
                <c:pt idx="19">
                  <c:v>1616.9178940173276</c:v>
                </c:pt>
                <c:pt idx="20">
                  <c:v>1423.1741224433911</c:v>
                </c:pt>
                <c:pt idx="21">
                  <c:v>1292.9045137047076</c:v>
                </c:pt>
                <c:pt idx="22">
                  <c:v>1519.2505819531618</c:v>
                </c:pt>
                <c:pt idx="23">
                  <c:v>1437.3573626721959</c:v>
                </c:pt>
                <c:pt idx="24">
                  <c:v>1779.1240860519852</c:v>
                </c:pt>
                <c:pt idx="25">
                  <c:v>1965.8179636174791</c:v>
                </c:pt>
                <c:pt idx="26">
                  <c:v>2107.5340783739302</c:v>
                </c:pt>
                <c:pt idx="27">
                  <c:v>2227.1987264729573</c:v>
                </c:pt>
                <c:pt idx="28">
                  <c:v>2273.0598055327814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64-4605-A507-06CA7D16566A}"/>
            </c:ext>
          </c:extLst>
        </c:ser>
        <c:ser>
          <c:idx val="1"/>
          <c:order val="1"/>
          <c:tx>
            <c:strRef>
              <c:f>'Figure 4.1 and 4.2'!$B$23</c:f>
              <c:strCache>
                <c:ptCount val="1"/>
                <c:pt idx="0">
                  <c:v>N₂O</c:v>
                </c:pt>
              </c:strCache>
            </c:strRef>
          </c:tx>
          <c:invertIfNegative val="0"/>
          <c:cat>
            <c:numRef>
              <c:f>'Figure 4.1 and 4.2'!$C$1:$AE$1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'Figure 4.1 and 4.2'!$C$23:$AE$23</c:f>
              <c:numCache>
                <c:formatCode>#,##0.0</c:formatCode>
                <c:ptCount val="29"/>
                <c:pt idx="0">
                  <c:v>1026.661852</c:v>
                </c:pt>
                <c:pt idx="1">
                  <c:v>812.51815800000008</c:v>
                </c:pt>
                <c:pt idx="2">
                  <c:v>812.77563000000009</c:v>
                </c:pt>
                <c:pt idx="3">
                  <c:v>812.95085400000005</c:v>
                </c:pt>
                <c:pt idx="4">
                  <c:v>813.05634600000008</c:v>
                </c:pt>
                <c:pt idx="5">
                  <c:v>813.19402200000002</c:v>
                </c:pt>
                <c:pt idx="6">
                  <c:v>813.41573400000004</c:v>
                </c:pt>
                <c:pt idx="7">
                  <c:v>813.75724200000002</c:v>
                </c:pt>
                <c:pt idx="8">
                  <c:v>814.1041140000001</c:v>
                </c:pt>
                <c:pt idx="9">
                  <c:v>814.44830400000001</c:v>
                </c:pt>
                <c:pt idx="10">
                  <c:v>814.87653000000012</c:v>
                </c:pt>
                <c:pt idx="11">
                  <c:v>596.12396799999999</c:v>
                </c:pt>
                <c:pt idx="12">
                  <c:v>315.88476800000001</c:v>
                </c:pt>
                <c:pt idx="13">
                  <c:v>35.580306</c:v>
                </c:pt>
                <c:pt idx="14">
                  <c:v>36.164088</c:v>
                </c:pt>
                <c:pt idx="15">
                  <c:v>36.956172000000002</c:v>
                </c:pt>
                <c:pt idx="16">
                  <c:v>37.842125999999993</c:v>
                </c:pt>
                <c:pt idx="17">
                  <c:v>39.119652000000002</c:v>
                </c:pt>
                <c:pt idx="18">
                  <c:v>40.096794000000003</c:v>
                </c:pt>
                <c:pt idx="19">
                  <c:v>40.528595999999993</c:v>
                </c:pt>
                <c:pt idx="20">
                  <c:v>40.719912000000008</c:v>
                </c:pt>
                <c:pt idx="21">
                  <c:v>40.899605999999991</c:v>
                </c:pt>
                <c:pt idx="22">
                  <c:v>40.993475999999994</c:v>
                </c:pt>
                <c:pt idx="23">
                  <c:v>41.062314000000001</c:v>
                </c:pt>
                <c:pt idx="24">
                  <c:v>41.209824000000005</c:v>
                </c:pt>
                <c:pt idx="25">
                  <c:v>41.440475999999997</c:v>
                </c:pt>
                <c:pt idx="26">
                  <c:v>42.571073099999992</c:v>
                </c:pt>
                <c:pt idx="27">
                  <c:v>42.774073680000001</c:v>
                </c:pt>
                <c:pt idx="28">
                  <c:v>42.977074260000002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64-4605-A507-06CA7D16566A}"/>
            </c:ext>
          </c:extLst>
        </c:ser>
        <c:ser>
          <c:idx val="2"/>
          <c:order val="2"/>
          <c:tx>
            <c:strRef>
              <c:f>'Figure 4.1 and 4.2'!$B$24</c:f>
              <c:strCache>
                <c:ptCount val="1"/>
                <c:pt idx="0">
                  <c:v>HFCs</c:v>
                </c:pt>
              </c:strCache>
            </c:strRef>
          </c:tx>
          <c:invertIfNegative val="0"/>
          <c:cat>
            <c:numRef>
              <c:f>'Figure 4.1 and 4.2'!$C$1:$AE$1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'Figure 4.1 and 4.2'!$C$24:$AE$24</c:f>
              <c:numCache>
                <c:formatCode>#,##0.0</c:formatCode>
                <c:ptCount val="29"/>
                <c:pt idx="0">
                  <c:v>0.59199999999999997</c:v>
                </c:pt>
                <c:pt idx="1">
                  <c:v>0.76367999999999991</c:v>
                </c:pt>
                <c:pt idx="2">
                  <c:v>0.93536000000000008</c:v>
                </c:pt>
                <c:pt idx="3">
                  <c:v>14.415415631615978</c:v>
                </c:pt>
                <c:pt idx="4">
                  <c:v>29.016302652927468</c:v>
                </c:pt>
                <c:pt idx="5">
                  <c:v>45.293229577249285</c:v>
                </c:pt>
                <c:pt idx="6">
                  <c:v>90.827264359549872</c:v>
                </c:pt>
                <c:pt idx="7">
                  <c:v>158.68774885454772</c:v>
                </c:pt>
                <c:pt idx="8">
                  <c:v>201.4700793944975</c:v>
                </c:pt>
                <c:pt idx="9">
                  <c:v>209.55161100794825</c:v>
                </c:pt>
                <c:pt idx="10">
                  <c:v>270.33559458831218</c:v>
                </c:pt>
                <c:pt idx="11">
                  <c:v>316.04649239051815</c:v>
                </c:pt>
                <c:pt idx="12">
                  <c:v>394.40999047366955</c:v>
                </c:pt>
                <c:pt idx="13">
                  <c:v>545.79378165693493</c:v>
                </c:pt>
                <c:pt idx="14">
                  <c:v>684.65747445634054</c:v>
                </c:pt>
                <c:pt idx="15">
                  <c:v>861.13590799548626</c:v>
                </c:pt>
                <c:pt idx="16">
                  <c:v>900.10094930920093</c:v>
                </c:pt>
                <c:pt idx="17">
                  <c:v>905.78696730262459</c:v>
                </c:pt>
                <c:pt idx="18">
                  <c:v>991.42923566911986</c:v>
                </c:pt>
                <c:pt idx="19">
                  <c:v>1019.0209758764391</c:v>
                </c:pt>
                <c:pt idx="20">
                  <c:v>1034.2302378537686</c:v>
                </c:pt>
                <c:pt idx="21">
                  <c:v>1067.0404057106298</c:v>
                </c:pt>
                <c:pt idx="22">
                  <c:v>1060.5303928131955</c:v>
                </c:pt>
                <c:pt idx="23">
                  <c:v>1091.9692390932157</c:v>
                </c:pt>
                <c:pt idx="24">
                  <c:v>1174.900549413745</c:v>
                </c:pt>
                <c:pt idx="25">
                  <c:v>1159.5117044724668</c:v>
                </c:pt>
                <c:pt idx="26">
                  <c:v>1239.3484933688992</c:v>
                </c:pt>
                <c:pt idx="27">
                  <c:v>1266.1421969362834</c:v>
                </c:pt>
                <c:pt idx="28">
                  <c:v>1100.3644898639432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64-4605-A507-06CA7D16566A}"/>
            </c:ext>
          </c:extLst>
        </c:ser>
        <c:ser>
          <c:idx val="3"/>
          <c:order val="3"/>
          <c:tx>
            <c:strRef>
              <c:f>'Figure 4.1 and 4.2'!$B$25</c:f>
              <c:strCache>
                <c:ptCount val="1"/>
                <c:pt idx="0">
                  <c:v>PFCs</c:v>
                </c:pt>
              </c:strCache>
            </c:strRef>
          </c:tx>
          <c:invertIfNegative val="0"/>
          <c:cat>
            <c:numRef>
              <c:f>'Figure 4.1 and 4.2'!$C$1:$AE$1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'Figure 4.1 and 4.2'!$C$25:$AE$25</c:f>
              <c:numCache>
                <c:formatCode>#,##0.0</c:formatCode>
                <c:ptCount val="29"/>
                <c:pt idx="0">
                  <c:v>0.11977000000000002</c:v>
                </c:pt>
                <c:pt idx="1">
                  <c:v>9.8685170000000006</c:v>
                </c:pt>
                <c:pt idx="2">
                  <c:v>19.617263999999999</c:v>
                </c:pt>
                <c:pt idx="3">
                  <c:v>39.114758000000002</c:v>
                </c:pt>
                <c:pt idx="4">
                  <c:v>58.612252000000012</c:v>
                </c:pt>
                <c:pt idx="5">
                  <c:v>97.60723999999999</c:v>
                </c:pt>
                <c:pt idx="6">
                  <c:v>133.28886</c:v>
                </c:pt>
                <c:pt idx="7">
                  <c:v>169.01223999999999</c:v>
                </c:pt>
                <c:pt idx="8">
                  <c:v>79.216999999999985</c:v>
                </c:pt>
                <c:pt idx="9">
                  <c:v>254.82238099999998</c:v>
                </c:pt>
                <c:pt idx="10">
                  <c:v>397.75632999999999</c:v>
                </c:pt>
                <c:pt idx="11">
                  <c:v>379.51399000000004</c:v>
                </c:pt>
                <c:pt idx="12">
                  <c:v>267.89488999999998</c:v>
                </c:pt>
                <c:pt idx="13">
                  <c:v>285.95057279999997</c:v>
                </c:pt>
                <c:pt idx="14">
                  <c:v>234.81346000000002</c:v>
                </c:pt>
                <c:pt idx="15">
                  <c:v>216.38502999999997</c:v>
                </c:pt>
                <c:pt idx="16">
                  <c:v>190.95674</c:v>
                </c:pt>
                <c:pt idx="17">
                  <c:v>168.10020000000003</c:v>
                </c:pt>
                <c:pt idx="18">
                  <c:v>136.13625999999999</c:v>
                </c:pt>
                <c:pt idx="19">
                  <c:v>83.632749999999987</c:v>
                </c:pt>
                <c:pt idx="20">
                  <c:v>46.583800000000004</c:v>
                </c:pt>
                <c:pt idx="21">
                  <c:v>15.875800000000002</c:v>
                </c:pt>
                <c:pt idx="22">
                  <c:v>9.5590577777777774</c:v>
                </c:pt>
                <c:pt idx="23">
                  <c:v>8.324355555555556</c:v>
                </c:pt>
                <c:pt idx="24">
                  <c:v>3.5626101010101006</c:v>
                </c:pt>
                <c:pt idx="25">
                  <c:v>20.497364646464646</c:v>
                </c:pt>
                <c:pt idx="26">
                  <c:v>37.356925454545454</c:v>
                </c:pt>
                <c:pt idx="27">
                  <c:v>47.195406868686867</c:v>
                </c:pt>
                <c:pt idx="28">
                  <c:v>49.858897878787879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64-4605-A507-06CA7D16566A}"/>
            </c:ext>
          </c:extLst>
        </c:ser>
        <c:ser>
          <c:idx val="4"/>
          <c:order val="4"/>
          <c:tx>
            <c:strRef>
              <c:f>'Figure 4.1 and 4.2'!$B$26</c:f>
              <c:strCache>
                <c:ptCount val="1"/>
                <c:pt idx="0">
                  <c:v>SF₆</c:v>
                </c:pt>
              </c:strCache>
            </c:strRef>
          </c:tx>
          <c:invertIfNegative val="0"/>
          <c:cat>
            <c:numRef>
              <c:f>'Figure 4.1 and 4.2'!$C$1:$AE$1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'Figure 4.1 and 4.2'!$C$26:$AE$26</c:f>
              <c:numCache>
                <c:formatCode>#,##0.0</c:formatCode>
                <c:ptCount val="29"/>
                <c:pt idx="0">
                  <c:v>33.879341871073777</c:v>
                </c:pt>
                <c:pt idx="1">
                  <c:v>38.868300452363037</c:v>
                </c:pt>
                <c:pt idx="2">
                  <c:v>43.857073447839404</c:v>
                </c:pt>
                <c:pt idx="3">
                  <c:v>52.904062713361007</c:v>
                </c:pt>
                <c:pt idx="4">
                  <c:v>61.950870086227397</c:v>
                </c:pt>
                <c:pt idx="5">
                  <c:v>79.11429738536512</c:v>
                </c:pt>
                <c:pt idx="6">
                  <c:v>97.463146411511474</c:v>
                </c:pt>
                <c:pt idx="7">
                  <c:v>126.11741894739635</c:v>
                </c:pt>
                <c:pt idx="8">
                  <c:v>88.735625857216306</c:v>
                </c:pt>
                <c:pt idx="9">
                  <c:v>64.187018088520389</c:v>
                </c:pt>
                <c:pt idx="10">
                  <c:v>51.757147576513191</c:v>
                </c:pt>
                <c:pt idx="11">
                  <c:v>64.626887557996895</c:v>
                </c:pt>
                <c:pt idx="12">
                  <c:v>64.482268015518088</c:v>
                </c:pt>
                <c:pt idx="13">
                  <c:v>109.95462709899121</c:v>
                </c:pt>
                <c:pt idx="14">
                  <c:v>65.342058738421912</c:v>
                </c:pt>
                <c:pt idx="15">
                  <c:v>96.781420372791871</c:v>
                </c:pt>
                <c:pt idx="16">
                  <c:v>60.206194326678286</c:v>
                </c:pt>
                <c:pt idx="17">
                  <c:v>62.938827020785865</c:v>
                </c:pt>
                <c:pt idx="18">
                  <c:v>54.687742983191484</c:v>
                </c:pt>
                <c:pt idx="19">
                  <c:v>39.175254860200667</c:v>
                </c:pt>
                <c:pt idx="20">
                  <c:v>33.092865865551332</c:v>
                </c:pt>
                <c:pt idx="21">
                  <c:v>45.486826563549485</c:v>
                </c:pt>
                <c:pt idx="22">
                  <c:v>37.412572091452361</c:v>
                </c:pt>
                <c:pt idx="23">
                  <c:v>43.551097219947899</c:v>
                </c:pt>
                <c:pt idx="24">
                  <c:v>37.405771159270373</c:v>
                </c:pt>
                <c:pt idx="25">
                  <c:v>44.487313113240198</c:v>
                </c:pt>
                <c:pt idx="26">
                  <c:v>39.293819762643253</c:v>
                </c:pt>
                <c:pt idx="27">
                  <c:v>39.212510672027733</c:v>
                </c:pt>
                <c:pt idx="28">
                  <c:v>40.917835052786693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64-4605-A507-06CA7D16566A}"/>
            </c:ext>
          </c:extLst>
        </c:ser>
        <c:ser>
          <c:idx val="5"/>
          <c:order val="5"/>
          <c:tx>
            <c:strRef>
              <c:f>'Figure 4.1 and 4.2'!$B$27</c:f>
              <c:strCache>
                <c:ptCount val="1"/>
                <c:pt idx="0">
                  <c:v>NF₃</c:v>
                </c:pt>
              </c:strCache>
            </c:strRef>
          </c:tx>
          <c:invertIfNegative val="0"/>
          <c:cat>
            <c:numRef>
              <c:f>'Figure 4.1 and 4.2'!$C$1:$AE$1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'Figure 4.1 and 4.2'!$C$27:$AE$27</c:f>
              <c:numCache>
                <c:formatCode>#,##0.0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4.3743333333333334</c:v>
                </c:pt>
                <c:pt idx="6">
                  <c:v>4.7190000000000003</c:v>
                </c:pt>
                <c:pt idx="7">
                  <c:v>6.1086666666666671</c:v>
                </c:pt>
                <c:pt idx="8">
                  <c:v>4.1909999999999998</c:v>
                </c:pt>
                <c:pt idx="9">
                  <c:v>3.7876666666666665</c:v>
                </c:pt>
                <c:pt idx="10">
                  <c:v>49.174800000000005</c:v>
                </c:pt>
                <c:pt idx="11">
                  <c:v>21.775200000000002</c:v>
                </c:pt>
                <c:pt idx="12">
                  <c:v>46.577600000000004</c:v>
                </c:pt>
                <c:pt idx="13">
                  <c:v>46.629200000000004</c:v>
                </c:pt>
                <c:pt idx="14">
                  <c:v>18.077199999999998</c:v>
                </c:pt>
                <c:pt idx="15">
                  <c:v>28.38</c:v>
                </c:pt>
                <c:pt idx="16">
                  <c:v>28.207999999999998</c:v>
                </c:pt>
                <c:pt idx="17">
                  <c:v>37.667999999999999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0.78082539682539676</c:v>
                </c:pt>
                <c:pt idx="23">
                  <c:v>0.90095238095238095</c:v>
                </c:pt>
                <c:pt idx="24">
                  <c:v>0.96101587301587288</c:v>
                </c:pt>
                <c:pt idx="25">
                  <c:v>0.96101587301587288</c:v>
                </c:pt>
                <c:pt idx="26">
                  <c:v>0.96101587301587288</c:v>
                </c:pt>
                <c:pt idx="27">
                  <c:v>1.2613333333333332</c:v>
                </c:pt>
                <c:pt idx="28">
                  <c:v>1.3213968253968253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964-4605-A507-06CA7D165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8682880"/>
        <c:axId val="88684416"/>
      </c:barChart>
      <c:catAx>
        <c:axId val="88682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88684416"/>
        <c:crosses val="autoZero"/>
        <c:auto val="1"/>
        <c:lblAlgn val="ctr"/>
        <c:lblOffset val="100"/>
        <c:noMultiLvlLbl val="0"/>
      </c:catAx>
      <c:valAx>
        <c:axId val="88684416"/>
        <c:scaling>
          <c:orientation val="minMax"/>
          <c:max val="5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GB" sz="1200"/>
                  <a:t>kilotonnes CO</a:t>
                </a:r>
                <a:r>
                  <a:rPr lang="en-GB" sz="1200" baseline="-25000"/>
                  <a:t>2</a:t>
                </a:r>
                <a:r>
                  <a:rPr lang="en-GB" sz="1200"/>
                  <a:t> eq</a:t>
                </a:r>
              </a:p>
            </c:rich>
          </c:tx>
          <c:layout>
            <c:manualLayout>
              <c:xMode val="edge"/>
              <c:yMode val="edge"/>
              <c:x val="8.4171096282721104E-3"/>
              <c:y val="0.2849904504314307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88682880"/>
        <c:crosses val="autoZero"/>
        <c:crossBetween val="between"/>
      </c:valAx>
      <c:spPr>
        <a:noFill/>
        <a:ln>
          <a:solidFill>
            <a:sysClr val="windowText" lastClr="000000"/>
          </a:solidFill>
        </a:ln>
      </c:spPr>
    </c:plotArea>
    <c:legend>
      <c:legendPos val="b"/>
      <c:layout>
        <c:manualLayout>
          <c:xMode val="edge"/>
          <c:yMode val="edge"/>
          <c:x val="0.12495660587721925"/>
          <c:y val="0.92581251075638926"/>
          <c:w val="0.8554822318223031"/>
          <c:h val="5.4589347947680916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5319215644119573E-2"/>
          <c:y val="4.7752756666579743E-2"/>
          <c:w val="0.9349675573829721"/>
          <c:h val="0.78844498210633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'Table 4.3 Figure 4.3'!$B$13</c:f>
              <c:strCache>
                <c:ptCount val="1"/>
                <c:pt idx="0">
                  <c:v>HFCs</c:v>
                </c:pt>
              </c:strCache>
            </c:strRef>
          </c:tx>
          <c:invertIfNegative val="0"/>
          <c:cat>
            <c:numRef>
              <c:f>'Table 4.3 Figure 4.3'!$C$3:$AE$3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'Table 4.3 Figure 4.3'!$C$13:$AE$13</c:f>
              <c:numCache>
                <c:formatCode>#,##0.00_);\(#,##0.00\)</c:formatCode>
                <c:ptCount val="29"/>
                <c:pt idx="0">
                  <c:v>0.59199999999999997</c:v>
                </c:pt>
                <c:pt idx="1">
                  <c:v>0.76367999999999991</c:v>
                </c:pt>
                <c:pt idx="2">
                  <c:v>0.93536000000000008</c:v>
                </c:pt>
                <c:pt idx="3">
                  <c:v>14.415415631615978</c:v>
                </c:pt>
                <c:pt idx="4">
                  <c:v>29.016302652927468</c:v>
                </c:pt>
                <c:pt idx="5">
                  <c:v>45.293229577249285</c:v>
                </c:pt>
                <c:pt idx="6">
                  <c:v>90.827264359549901</c:v>
                </c:pt>
                <c:pt idx="7">
                  <c:v>158.68774885454772</c:v>
                </c:pt>
                <c:pt idx="8">
                  <c:v>201.47007939449753</c:v>
                </c:pt>
                <c:pt idx="9">
                  <c:v>209.55161100794825</c:v>
                </c:pt>
                <c:pt idx="10">
                  <c:v>270.33559458831218</c:v>
                </c:pt>
                <c:pt idx="11">
                  <c:v>316.04649239051815</c:v>
                </c:pt>
                <c:pt idx="12">
                  <c:v>394.40999047366955</c:v>
                </c:pt>
                <c:pt idx="13">
                  <c:v>545.79378165693493</c:v>
                </c:pt>
                <c:pt idx="14">
                  <c:v>684.65747445634054</c:v>
                </c:pt>
                <c:pt idx="15">
                  <c:v>861.13590799548626</c:v>
                </c:pt>
                <c:pt idx="16">
                  <c:v>900.10094930920104</c:v>
                </c:pt>
                <c:pt idx="17">
                  <c:v>905.78696730262459</c:v>
                </c:pt>
                <c:pt idx="18">
                  <c:v>991.42923566911986</c:v>
                </c:pt>
                <c:pt idx="19">
                  <c:v>1019.020975876439</c:v>
                </c:pt>
                <c:pt idx="20">
                  <c:v>1034.2302378537686</c:v>
                </c:pt>
                <c:pt idx="21">
                  <c:v>1067.04040571063</c:v>
                </c:pt>
                <c:pt idx="22">
                  <c:v>1060.5303928131955</c:v>
                </c:pt>
                <c:pt idx="23">
                  <c:v>1091.9692390932157</c:v>
                </c:pt>
                <c:pt idx="24">
                  <c:v>1174.900549413745</c:v>
                </c:pt>
                <c:pt idx="25">
                  <c:v>1159.5117044724668</c:v>
                </c:pt>
                <c:pt idx="26">
                  <c:v>1239.3484933688994</c:v>
                </c:pt>
                <c:pt idx="27">
                  <c:v>1266.1421969362837</c:v>
                </c:pt>
                <c:pt idx="28">
                  <c:v>1100.3644898639432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85-486B-8B78-E8E4E6708BB2}"/>
            </c:ext>
          </c:extLst>
        </c:ser>
        <c:ser>
          <c:idx val="1"/>
          <c:order val="1"/>
          <c:tx>
            <c:strRef>
              <c:f>'Table 4.3 Figure 4.3'!$B$16</c:f>
              <c:strCache>
                <c:ptCount val="1"/>
                <c:pt idx="0">
                  <c:v>PFCs</c:v>
                </c:pt>
              </c:strCache>
            </c:strRef>
          </c:tx>
          <c:invertIfNegative val="0"/>
          <c:cat>
            <c:numRef>
              <c:f>'Table 4.3 Figure 4.3'!$C$3:$AE$3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'Table 4.3 Figure 4.3'!$C$16:$AE$16</c:f>
              <c:numCache>
                <c:formatCode>#,##0.00_);\(#,##0.00\)</c:formatCode>
                <c:ptCount val="29"/>
                <c:pt idx="0">
                  <c:v>0.11977000000000002</c:v>
                </c:pt>
                <c:pt idx="1">
                  <c:v>9.8685170000000006</c:v>
                </c:pt>
                <c:pt idx="2">
                  <c:v>19.617263999999999</c:v>
                </c:pt>
                <c:pt idx="3">
                  <c:v>39.114758000000002</c:v>
                </c:pt>
                <c:pt idx="4">
                  <c:v>58.612252000000012</c:v>
                </c:pt>
                <c:pt idx="5">
                  <c:v>97.60723999999999</c:v>
                </c:pt>
                <c:pt idx="6">
                  <c:v>133.28886</c:v>
                </c:pt>
                <c:pt idx="7">
                  <c:v>169.01223999999999</c:v>
                </c:pt>
                <c:pt idx="8">
                  <c:v>79.216999999999985</c:v>
                </c:pt>
                <c:pt idx="9">
                  <c:v>254.82238099999998</c:v>
                </c:pt>
                <c:pt idx="10">
                  <c:v>397.75632999999999</c:v>
                </c:pt>
                <c:pt idx="11">
                  <c:v>379.51399000000004</c:v>
                </c:pt>
                <c:pt idx="12">
                  <c:v>267.89488999999998</c:v>
                </c:pt>
                <c:pt idx="13">
                  <c:v>285.95057279999997</c:v>
                </c:pt>
                <c:pt idx="14">
                  <c:v>234.81346000000002</c:v>
                </c:pt>
                <c:pt idx="15">
                  <c:v>216.38502999999997</c:v>
                </c:pt>
                <c:pt idx="16">
                  <c:v>190.95674</c:v>
                </c:pt>
                <c:pt idx="17">
                  <c:v>168.10020000000003</c:v>
                </c:pt>
                <c:pt idx="18">
                  <c:v>136.13625999999999</c:v>
                </c:pt>
                <c:pt idx="19">
                  <c:v>83.632749999999987</c:v>
                </c:pt>
                <c:pt idx="20">
                  <c:v>46.583800000000004</c:v>
                </c:pt>
                <c:pt idx="21">
                  <c:v>15.875800000000002</c:v>
                </c:pt>
                <c:pt idx="22">
                  <c:v>9.5590577777777774</c:v>
                </c:pt>
                <c:pt idx="23">
                  <c:v>8.324355555555556</c:v>
                </c:pt>
                <c:pt idx="24">
                  <c:v>3.5626101010101006</c:v>
                </c:pt>
                <c:pt idx="25">
                  <c:v>20.497364646464646</c:v>
                </c:pt>
                <c:pt idx="26">
                  <c:v>37.356925454545454</c:v>
                </c:pt>
                <c:pt idx="27">
                  <c:v>47.195406868686867</c:v>
                </c:pt>
                <c:pt idx="28">
                  <c:v>49.858897878787879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85-486B-8B78-E8E4E6708BB2}"/>
            </c:ext>
          </c:extLst>
        </c:ser>
        <c:ser>
          <c:idx val="2"/>
          <c:order val="2"/>
          <c:tx>
            <c:strRef>
              <c:f>'Table 4.3 Figure 4.3'!$B$24</c:f>
              <c:strCache>
                <c:ptCount val="1"/>
                <c:pt idx="0">
                  <c:v>SF₆</c:v>
                </c:pt>
              </c:strCache>
            </c:strRef>
          </c:tx>
          <c:invertIfNegative val="0"/>
          <c:cat>
            <c:numRef>
              <c:f>'Table 4.3 Figure 4.3'!$C$3:$AE$3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'Table 4.3 Figure 4.3'!$C$24:$AE$24</c:f>
              <c:numCache>
                <c:formatCode>#,##0.00_);\(#,##0.00\)</c:formatCode>
                <c:ptCount val="29"/>
                <c:pt idx="0">
                  <c:v>33.879341871073777</c:v>
                </c:pt>
                <c:pt idx="1">
                  <c:v>38.86830045236303</c:v>
                </c:pt>
                <c:pt idx="2">
                  <c:v>43.857073447839397</c:v>
                </c:pt>
                <c:pt idx="3">
                  <c:v>52.904062713361007</c:v>
                </c:pt>
                <c:pt idx="4">
                  <c:v>61.950870086227404</c:v>
                </c:pt>
                <c:pt idx="5">
                  <c:v>79.114297385365134</c:v>
                </c:pt>
                <c:pt idx="6">
                  <c:v>97.463146411511474</c:v>
                </c:pt>
                <c:pt idx="7">
                  <c:v>126.11741894739636</c:v>
                </c:pt>
                <c:pt idx="8">
                  <c:v>88.735625857216306</c:v>
                </c:pt>
                <c:pt idx="9">
                  <c:v>64.187018088520375</c:v>
                </c:pt>
                <c:pt idx="10">
                  <c:v>51.757147576513191</c:v>
                </c:pt>
                <c:pt idx="11">
                  <c:v>64.626887557996895</c:v>
                </c:pt>
                <c:pt idx="12">
                  <c:v>64.482268015518088</c:v>
                </c:pt>
                <c:pt idx="13">
                  <c:v>109.95462709899124</c:v>
                </c:pt>
                <c:pt idx="14">
                  <c:v>65.342058738421912</c:v>
                </c:pt>
                <c:pt idx="15">
                  <c:v>96.781420372791885</c:v>
                </c:pt>
                <c:pt idx="16">
                  <c:v>60.206194326678286</c:v>
                </c:pt>
                <c:pt idx="17">
                  <c:v>62.938827020785858</c:v>
                </c:pt>
                <c:pt idx="18">
                  <c:v>54.687742983191477</c:v>
                </c:pt>
                <c:pt idx="19">
                  <c:v>39.17525486020066</c:v>
                </c:pt>
                <c:pt idx="20">
                  <c:v>33.092865865551339</c:v>
                </c:pt>
                <c:pt idx="21">
                  <c:v>45.486826563549471</c:v>
                </c:pt>
                <c:pt idx="22">
                  <c:v>37.412572091452368</c:v>
                </c:pt>
                <c:pt idx="23">
                  <c:v>43.551097219947899</c:v>
                </c:pt>
                <c:pt idx="24">
                  <c:v>37.405771159270373</c:v>
                </c:pt>
                <c:pt idx="25">
                  <c:v>44.487313113240198</c:v>
                </c:pt>
                <c:pt idx="26">
                  <c:v>39.293819762643253</c:v>
                </c:pt>
                <c:pt idx="27">
                  <c:v>39.212510672027733</c:v>
                </c:pt>
                <c:pt idx="28">
                  <c:v>40.917835052786685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85-486B-8B78-E8E4E6708BB2}"/>
            </c:ext>
          </c:extLst>
        </c:ser>
        <c:ser>
          <c:idx val="4"/>
          <c:order val="3"/>
          <c:tx>
            <c:strRef>
              <c:f>'Table 4.3 Figure 4.3'!$B$27</c:f>
              <c:strCache>
                <c:ptCount val="1"/>
                <c:pt idx="0">
                  <c:v>NF₃</c:v>
                </c:pt>
              </c:strCache>
            </c:strRef>
          </c:tx>
          <c:invertIfNegative val="0"/>
          <c:cat>
            <c:numRef>
              <c:f>'Table 4.3 Figure 4.3'!$C$3:$AE$3</c:f>
              <c:numCache>
                <c:formatCode>General</c:formatCode>
                <c:ptCount val="29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</c:numCache>
            </c:numRef>
          </c:cat>
          <c:val>
            <c:numRef>
              <c:f>'Table 4.3 Figure 4.3'!$C$27:$AE$27</c:f>
              <c:numCache>
                <c:formatCode>#,##0.00_);\(#,##0.00\)</c:formatCode>
                <c:ptCount val="2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4.3743333333333334</c:v>
                </c:pt>
                <c:pt idx="6">
                  <c:v>4.7190000000000003</c:v>
                </c:pt>
                <c:pt idx="7">
                  <c:v>6.1086666666666671</c:v>
                </c:pt>
                <c:pt idx="8">
                  <c:v>4.1909999999999998</c:v>
                </c:pt>
                <c:pt idx="9">
                  <c:v>3.7876666666666665</c:v>
                </c:pt>
                <c:pt idx="10">
                  <c:v>49.174800000000005</c:v>
                </c:pt>
                <c:pt idx="11">
                  <c:v>21.775200000000002</c:v>
                </c:pt>
                <c:pt idx="12">
                  <c:v>46.577600000000004</c:v>
                </c:pt>
                <c:pt idx="13">
                  <c:v>46.629200000000004</c:v>
                </c:pt>
                <c:pt idx="14">
                  <c:v>18.077199999999998</c:v>
                </c:pt>
                <c:pt idx="15">
                  <c:v>28.38</c:v>
                </c:pt>
                <c:pt idx="16">
                  <c:v>28.207999999999998</c:v>
                </c:pt>
                <c:pt idx="17">
                  <c:v>37.667999999999999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0.78082539682539676</c:v>
                </c:pt>
                <c:pt idx="23">
                  <c:v>0.90095238095238095</c:v>
                </c:pt>
                <c:pt idx="24">
                  <c:v>0.96101587301587288</c:v>
                </c:pt>
                <c:pt idx="25">
                  <c:v>0.96101587301587288</c:v>
                </c:pt>
                <c:pt idx="26">
                  <c:v>0.96101587301587288</c:v>
                </c:pt>
                <c:pt idx="27">
                  <c:v>1.2613333333333332</c:v>
                </c:pt>
                <c:pt idx="28">
                  <c:v>1.3213968253968253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85-486B-8B78-E8E4E6708B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8752896"/>
        <c:axId val="88754432"/>
      </c:barChart>
      <c:catAx>
        <c:axId val="8875289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88754432"/>
        <c:crosses val="autoZero"/>
        <c:auto val="1"/>
        <c:lblAlgn val="ctr"/>
        <c:lblOffset val="100"/>
        <c:noMultiLvlLbl val="0"/>
      </c:catAx>
      <c:valAx>
        <c:axId val="887544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kiltonnes CO</a:t>
                </a:r>
                <a:r>
                  <a:rPr lang="en-US" sz="1200" baseline="-25000"/>
                  <a:t>2</a:t>
                </a:r>
                <a:r>
                  <a:rPr lang="en-US" sz="1200"/>
                  <a:t> eq</a:t>
                </a:r>
              </a:p>
            </c:rich>
          </c:tx>
          <c:layout>
            <c:manualLayout>
              <c:xMode val="edge"/>
              <c:yMode val="edge"/>
              <c:x val="2.6769642300459597E-4"/>
              <c:y val="0.3281888725962519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88752896"/>
        <c:crosses val="autoZero"/>
        <c:crossBetween val="between"/>
      </c:valAx>
      <c:spPr>
        <a:noFill/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9.4310523471255514E-2"/>
          <c:y val="0.91704683325401815"/>
          <c:w val="0.83369356134237482"/>
          <c:h val="6.4173828651108739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2794000</xdr:colOff>
      <xdr:row>30</xdr:row>
      <xdr:rowOff>80961</xdr:rowOff>
    </xdr:from>
    <xdr:to>
      <xdr:col>31</xdr:col>
      <xdr:colOff>25400</xdr:colOff>
      <xdr:row>59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2C765A-A1AF-4CFA-B745-D72D339C92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2806700</xdr:colOff>
      <xdr:row>60</xdr:row>
      <xdr:rowOff>38100</xdr:rowOff>
    </xdr:from>
    <xdr:to>
      <xdr:col>30</xdr:col>
      <xdr:colOff>508000</xdr:colOff>
      <xdr:row>83</xdr:row>
      <xdr:rowOff>119064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63F3E52-D05C-481F-8AD7-E2E73F2FCE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2520950</xdr:colOff>
      <xdr:row>31</xdr:row>
      <xdr:rowOff>3174</xdr:rowOff>
    </xdr:from>
    <xdr:to>
      <xdr:col>31</xdr:col>
      <xdr:colOff>88900</xdr:colOff>
      <xdr:row>55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32B745-9DC2-466F-B693-DA2F7F09BC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row\AIRQG\naei03\2_data_processing\1_WorkingSpreadsheets\test_20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ir%20Emissions/Annual%20Inventory%20Compilation/2010data/Data%20Processing/Processes/Glass%20Production/Glass%20production_1990-2010v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ir%20Emissions/Annual%20Inventory%20Compilation/2009data/Data%20Processing/Processes/Glass%20Production/Glass%20production_1990-2009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A"/>
      <sheetName val="Activity"/>
      <sheetName val="Factors"/>
      <sheetName val="Emissions"/>
      <sheetName val="Output_factors"/>
      <sheetName val="Output_activities"/>
      <sheetName val="Output_references"/>
    </sheetNames>
    <sheetDataSet>
      <sheetData sheetId="0"/>
      <sheetData sheetId="1">
        <row r="12">
          <cell r="F12">
            <v>1970</v>
          </cell>
          <cell r="G12">
            <v>1971</v>
          </cell>
          <cell r="H12">
            <v>1972</v>
          </cell>
          <cell r="I12">
            <v>1973</v>
          </cell>
          <cell r="J12">
            <v>1974</v>
          </cell>
          <cell r="K12">
            <v>1975</v>
          </cell>
          <cell r="L12">
            <v>1976</v>
          </cell>
          <cell r="M12">
            <v>1977</v>
          </cell>
          <cell r="N12">
            <v>1978</v>
          </cell>
          <cell r="O12">
            <v>1979</v>
          </cell>
          <cell r="P12">
            <v>1980</v>
          </cell>
          <cell r="Q12">
            <v>1981</v>
          </cell>
          <cell r="R12">
            <v>1982</v>
          </cell>
          <cell r="S12">
            <v>1983</v>
          </cell>
          <cell r="T12">
            <v>1984</v>
          </cell>
          <cell r="U12">
            <v>1985</v>
          </cell>
          <cell r="V12">
            <v>1986</v>
          </cell>
          <cell r="W12">
            <v>1987</v>
          </cell>
          <cell r="X12">
            <v>1988</v>
          </cell>
          <cell r="Y12">
            <v>1989</v>
          </cell>
          <cell r="Z12">
            <v>1990</v>
          </cell>
          <cell r="AA12">
            <v>1991</v>
          </cell>
          <cell r="AB12">
            <v>1992</v>
          </cell>
          <cell r="AC12">
            <v>1993</v>
          </cell>
          <cell r="AD12">
            <v>1994</v>
          </cell>
          <cell r="AE12">
            <v>1995</v>
          </cell>
          <cell r="AF12">
            <v>1996</v>
          </cell>
          <cell r="AG12">
            <v>1997</v>
          </cell>
          <cell r="AH12">
            <v>1998</v>
          </cell>
          <cell r="AI12">
            <v>1999</v>
          </cell>
          <cell r="AJ12">
            <v>2000</v>
          </cell>
          <cell r="AK12">
            <v>2001</v>
          </cell>
          <cell r="AL12">
            <v>2002</v>
          </cell>
          <cell r="AM12">
            <v>2003</v>
          </cell>
        </row>
        <row r="13">
          <cell r="C13">
            <v>1</v>
          </cell>
          <cell r="D13">
            <v>2</v>
          </cell>
          <cell r="E13">
            <v>3</v>
          </cell>
          <cell r="F13">
            <v>4</v>
          </cell>
          <cell r="G13">
            <v>5</v>
          </cell>
          <cell r="H13">
            <v>6</v>
          </cell>
          <cell r="I13">
            <v>7</v>
          </cell>
          <cell r="J13">
            <v>8</v>
          </cell>
          <cell r="K13">
            <v>9</v>
          </cell>
          <cell r="L13">
            <v>10</v>
          </cell>
          <cell r="M13">
            <v>11</v>
          </cell>
          <cell r="N13">
            <v>12</v>
          </cell>
          <cell r="O13">
            <v>13</v>
          </cell>
          <cell r="P13">
            <v>14</v>
          </cell>
          <cell r="Q13">
            <v>15</v>
          </cell>
          <cell r="R13">
            <v>16</v>
          </cell>
          <cell r="S13">
            <v>17</v>
          </cell>
          <cell r="T13">
            <v>18</v>
          </cell>
          <cell r="U13">
            <v>19</v>
          </cell>
          <cell r="V13">
            <v>20</v>
          </cell>
          <cell r="W13">
            <v>21</v>
          </cell>
          <cell r="X13">
            <v>22</v>
          </cell>
          <cell r="Y13">
            <v>23</v>
          </cell>
          <cell r="Z13">
            <v>24</v>
          </cell>
          <cell r="AA13">
            <v>25</v>
          </cell>
          <cell r="AB13">
            <v>26</v>
          </cell>
          <cell r="AC13">
            <v>27</v>
          </cell>
          <cell r="AD13">
            <v>28</v>
          </cell>
          <cell r="AE13">
            <v>29</v>
          </cell>
          <cell r="AF13">
            <v>30</v>
          </cell>
          <cell r="AG13">
            <v>31</v>
          </cell>
          <cell r="AH13">
            <v>32</v>
          </cell>
          <cell r="AI13">
            <v>33</v>
          </cell>
          <cell r="AJ13">
            <v>34</v>
          </cell>
          <cell r="AK13">
            <v>35</v>
          </cell>
          <cell r="AL13">
            <v>36</v>
          </cell>
          <cell r="AM13">
            <v>37</v>
          </cell>
        </row>
        <row r="14">
          <cell r="C14" t="str">
            <v>272_90</v>
          </cell>
          <cell r="D14">
            <v>272</v>
          </cell>
          <cell r="E14">
            <v>90</v>
          </cell>
          <cell r="F14">
            <v>5</v>
          </cell>
          <cell r="G14">
            <v>5</v>
          </cell>
          <cell r="H14">
            <v>5</v>
          </cell>
          <cell r="I14">
            <v>5</v>
          </cell>
          <cell r="J14">
            <v>5</v>
          </cell>
          <cell r="K14">
            <v>5</v>
          </cell>
          <cell r="L14">
            <v>5</v>
          </cell>
          <cell r="M14">
            <v>5</v>
          </cell>
          <cell r="N14">
            <v>5</v>
          </cell>
          <cell r="O14">
            <v>5</v>
          </cell>
          <cell r="P14">
            <v>5</v>
          </cell>
          <cell r="Q14">
            <v>5</v>
          </cell>
          <cell r="R14">
            <v>5</v>
          </cell>
          <cell r="S14">
            <v>5</v>
          </cell>
          <cell r="T14">
            <v>5</v>
          </cell>
          <cell r="U14">
            <v>5</v>
          </cell>
          <cell r="V14">
            <v>5</v>
          </cell>
          <cell r="W14">
            <v>5</v>
          </cell>
          <cell r="X14">
            <v>5</v>
          </cell>
          <cell r="Y14">
            <v>5</v>
          </cell>
          <cell r="Z14">
            <v>5</v>
          </cell>
          <cell r="AA14">
            <v>5</v>
          </cell>
          <cell r="AB14">
            <v>5</v>
          </cell>
          <cell r="AC14">
            <v>5</v>
          </cell>
          <cell r="AD14">
            <v>5</v>
          </cell>
          <cell r="AE14">
            <v>5</v>
          </cell>
          <cell r="AF14">
            <v>5</v>
          </cell>
          <cell r="AG14">
            <v>5</v>
          </cell>
          <cell r="AH14">
            <v>5</v>
          </cell>
          <cell r="AI14">
            <v>5</v>
          </cell>
          <cell r="AJ14">
            <v>5</v>
          </cell>
          <cell r="AK14">
            <v>5</v>
          </cell>
          <cell r="AL14">
            <v>5</v>
          </cell>
          <cell r="AM14">
            <v>5</v>
          </cell>
        </row>
        <row r="15">
          <cell r="C15" t="str">
            <v>273_90</v>
          </cell>
          <cell r="D15">
            <v>273</v>
          </cell>
          <cell r="E15">
            <v>90</v>
          </cell>
          <cell r="F15">
            <v>5</v>
          </cell>
          <cell r="G15">
            <v>5</v>
          </cell>
          <cell r="H15">
            <v>5</v>
          </cell>
          <cell r="I15">
            <v>5</v>
          </cell>
          <cell r="J15">
            <v>5</v>
          </cell>
          <cell r="K15">
            <v>5</v>
          </cell>
          <cell r="L15">
            <v>5</v>
          </cell>
          <cell r="M15">
            <v>5</v>
          </cell>
          <cell r="N15">
            <v>5</v>
          </cell>
          <cell r="O15">
            <v>5</v>
          </cell>
          <cell r="P15">
            <v>5</v>
          </cell>
          <cell r="Q15">
            <v>5</v>
          </cell>
          <cell r="R15">
            <v>5</v>
          </cell>
          <cell r="S15">
            <v>5</v>
          </cell>
          <cell r="T15">
            <v>5</v>
          </cell>
          <cell r="U15">
            <v>5</v>
          </cell>
          <cell r="V15">
            <v>5</v>
          </cell>
          <cell r="W15">
            <v>5</v>
          </cell>
          <cell r="X15">
            <v>5</v>
          </cell>
          <cell r="Y15">
            <v>5</v>
          </cell>
          <cell r="Z15">
            <v>5</v>
          </cell>
          <cell r="AA15">
            <v>5</v>
          </cell>
          <cell r="AB15">
            <v>5</v>
          </cell>
          <cell r="AC15">
            <v>5</v>
          </cell>
          <cell r="AD15">
            <v>5</v>
          </cell>
          <cell r="AE15">
            <v>5</v>
          </cell>
          <cell r="AF15">
            <v>5</v>
          </cell>
          <cell r="AG15">
            <v>5</v>
          </cell>
          <cell r="AH15">
            <v>5</v>
          </cell>
          <cell r="AI15">
            <v>5</v>
          </cell>
          <cell r="AJ15">
            <v>5</v>
          </cell>
          <cell r="AK15">
            <v>5</v>
          </cell>
          <cell r="AL15">
            <v>5</v>
          </cell>
          <cell r="AM15">
            <v>5</v>
          </cell>
        </row>
        <row r="16">
          <cell r="C16" t="str">
            <v>274_90</v>
          </cell>
          <cell r="D16">
            <v>274</v>
          </cell>
          <cell r="E16">
            <v>90</v>
          </cell>
          <cell r="F16">
            <v>5</v>
          </cell>
          <cell r="G16">
            <v>5</v>
          </cell>
          <cell r="H16">
            <v>5</v>
          </cell>
          <cell r="I16">
            <v>5</v>
          </cell>
          <cell r="J16">
            <v>5</v>
          </cell>
          <cell r="K16">
            <v>5</v>
          </cell>
          <cell r="L16">
            <v>5</v>
          </cell>
          <cell r="M16">
            <v>5</v>
          </cell>
          <cell r="N16">
            <v>5</v>
          </cell>
          <cell r="O16">
            <v>5</v>
          </cell>
          <cell r="P16">
            <v>5</v>
          </cell>
          <cell r="Q16">
            <v>5</v>
          </cell>
          <cell r="R16">
            <v>5</v>
          </cell>
          <cell r="S16">
            <v>5</v>
          </cell>
          <cell r="T16">
            <v>5</v>
          </cell>
          <cell r="U16">
            <v>5</v>
          </cell>
          <cell r="V16">
            <v>5</v>
          </cell>
          <cell r="W16">
            <v>5</v>
          </cell>
          <cell r="X16">
            <v>5</v>
          </cell>
          <cell r="Y16">
            <v>5</v>
          </cell>
          <cell r="Z16">
            <v>5</v>
          </cell>
          <cell r="AA16">
            <v>5</v>
          </cell>
          <cell r="AB16">
            <v>5</v>
          </cell>
          <cell r="AC16">
            <v>5</v>
          </cell>
          <cell r="AD16">
            <v>5</v>
          </cell>
          <cell r="AE16">
            <v>5</v>
          </cell>
          <cell r="AF16">
            <v>5</v>
          </cell>
          <cell r="AG16">
            <v>5</v>
          </cell>
          <cell r="AH16">
            <v>5</v>
          </cell>
          <cell r="AI16">
            <v>5</v>
          </cell>
          <cell r="AJ16">
            <v>5</v>
          </cell>
          <cell r="AK16">
            <v>5</v>
          </cell>
          <cell r="AL16">
            <v>5</v>
          </cell>
          <cell r="AM16">
            <v>5</v>
          </cell>
        </row>
      </sheetData>
      <sheetData sheetId="2">
        <row r="3">
          <cell r="C3" t="str">
            <v>Code</v>
          </cell>
          <cell r="D3" t="str">
            <v>Source</v>
          </cell>
          <cell r="E3" t="str">
            <v>Fuel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O3" t="str">
            <v>DataSourceRef</v>
          </cell>
          <cell r="AP3" t="str">
            <v>EmissionUnits</v>
          </cell>
          <cell r="AQ3" t="str">
            <v>ActivityUnits</v>
          </cell>
        </row>
        <row r="4">
          <cell r="C4">
            <v>1</v>
          </cell>
          <cell r="D4">
            <v>2</v>
          </cell>
          <cell r="E4">
            <v>3</v>
          </cell>
          <cell r="F4">
            <v>4</v>
          </cell>
          <cell r="G4">
            <v>5</v>
          </cell>
          <cell r="H4">
            <v>6</v>
          </cell>
          <cell r="I4">
            <v>7</v>
          </cell>
          <cell r="J4">
            <v>8</v>
          </cell>
          <cell r="K4">
            <v>9</v>
          </cell>
          <cell r="L4">
            <v>10</v>
          </cell>
          <cell r="M4">
            <v>11</v>
          </cell>
          <cell r="N4">
            <v>12</v>
          </cell>
          <cell r="O4">
            <v>13</v>
          </cell>
          <cell r="P4">
            <v>14</v>
          </cell>
          <cell r="Q4">
            <v>15</v>
          </cell>
          <cell r="R4">
            <v>16</v>
          </cell>
          <cell r="S4">
            <v>17</v>
          </cell>
          <cell r="T4">
            <v>18</v>
          </cell>
          <cell r="U4">
            <v>19</v>
          </cell>
          <cell r="V4">
            <v>20</v>
          </cell>
          <cell r="W4">
            <v>21</v>
          </cell>
          <cell r="X4">
            <v>22</v>
          </cell>
          <cell r="Y4">
            <v>23</v>
          </cell>
          <cell r="Z4">
            <v>24</v>
          </cell>
          <cell r="AA4">
            <v>25</v>
          </cell>
          <cell r="AB4">
            <v>26</v>
          </cell>
          <cell r="AC4">
            <v>27</v>
          </cell>
          <cell r="AD4">
            <v>28</v>
          </cell>
          <cell r="AE4">
            <v>29</v>
          </cell>
          <cell r="AF4">
            <v>30</v>
          </cell>
          <cell r="AG4">
            <v>31</v>
          </cell>
          <cell r="AH4">
            <v>32</v>
          </cell>
          <cell r="AI4">
            <v>33</v>
          </cell>
          <cell r="AJ4">
            <v>34</v>
          </cell>
          <cell r="AK4">
            <v>35</v>
          </cell>
          <cell r="AL4">
            <v>36</v>
          </cell>
          <cell r="AM4">
            <v>37</v>
          </cell>
          <cell r="AN4">
            <v>38</v>
          </cell>
          <cell r="AO4">
            <v>39</v>
          </cell>
          <cell r="AP4">
            <v>40</v>
          </cell>
          <cell r="AQ4">
            <v>41</v>
          </cell>
        </row>
        <row r="5">
          <cell r="V5">
            <v>6.4683157408394643E-2</v>
          </cell>
          <cell r="W5">
            <v>5.169389042180899E-2</v>
          </cell>
          <cell r="X5">
            <v>3.8704623435223337E-2</v>
          </cell>
          <cell r="Y5">
            <v>1.0628125671409919E-2</v>
          </cell>
          <cell r="Z5">
            <v>0</v>
          </cell>
        </row>
        <row r="6"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9.8521942532574184E-3</v>
          </cell>
          <cell r="X6">
            <v>1.9704388506514837E-2</v>
          </cell>
          <cell r="Y6">
            <v>4.1000055937625832E-2</v>
          </cell>
          <cell r="Z6">
            <v>4.9061354452076218E-2</v>
          </cell>
          <cell r="AA6">
            <v>4.9061354452076218E-2</v>
          </cell>
        </row>
        <row r="7">
          <cell r="F7">
            <v>4.3441992268137976E-2</v>
          </cell>
          <cell r="G7">
            <v>4.3441992268137976E-2</v>
          </cell>
          <cell r="H7">
            <v>4.3441992268137976E-2</v>
          </cell>
          <cell r="I7">
            <v>4.3441992268137976E-2</v>
          </cell>
          <cell r="J7">
            <v>4.3441992268137976E-2</v>
          </cell>
          <cell r="K7">
            <v>4.3441992268137976E-2</v>
          </cell>
          <cell r="L7">
            <v>4.3441992268137976E-2</v>
          </cell>
          <cell r="M7">
            <v>4.3441992268137976E-2</v>
          </cell>
          <cell r="N7">
            <v>4.3441992268137976E-2</v>
          </cell>
          <cell r="O7">
            <v>4.3441992268137976E-2</v>
          </cell>
          <cell r="P7">
            <v>4.3441992268137976E-2</v>
          </cell>
          <cell r="Q7">
            <v>4.3441992268137976E-2</v>
          </cell>
          <cell r="R7">
            <v>4.3441992268137976E-2</v>
          </cell>
          <cell r="S7">
            <v>4.3441992268137976E-2</v>
          </cell>
          <cell r="T7">
            <v>4.3441992268137976E-2</v>
          </cell>
          <cell r="U7">
            <v>4.3441992268137976E-2</v>
          </cell>
          <cell r="V7">
            <v>4.3441992268137976E-2</v>
          </cell>
          <cell r="W7">
            <v>4.3441992268137976E-2</v>
          </cell>
          <cell r="X7">
            <v>4.3441992268137976E-2</v>
          </cell>
          <cell r="Y7">
            <v>4.3441992268137976E-2</v>
          </cell>
          <cell r="Z7">
            <v>4.3441992268137976E-2</v>
          </cell>
          <cell r="AA7">
            <v>4.3441992268137976E-2</v>
          </cell>
        </row>
        <row r="9">
          <cell r="F9">
            <v>4.3441992268137976E-2</v>
          </cell>
          <cell r="G9">
            <v>4.3441992268137976E-2</v>
          </cell>
          <cell r="H9">
            <v>4.3441992268137976E-2</v>
          </cell>
          <cell r="I9">
            <v>4.3441992268137976E-2</v>
          </cell>
          <cell r="J9">
            <v>4.3441992268137976E-2</v>
          </cell>
          <cell r="K9">
            <v>4.3441992268137976E-2</v>
          </cell>
          <cell r="L9">
            <v>4.3441992268137976E-2</v>
          </cell>
          <cell r="M9">
            <v>4.3441992268137976E-2</v>
          </cell>
          <cell r="N9">
            <v>4.3441992268137976E-2</v>
          </cell>
          <cell r="O9">
            <v>4.3441992268137976E-2</v>
          </cell>
          <cell r="P9">
            <v>4.3441992268137976E-2</v>
          </cell>
          <cell r="Q9">
            <v>4.3441992268137976E-2</v>
          </cell>
          <cell r="R9">
            <v>4.3441992268137976E-2</v>
          </cell>
          <cell r="S9">
            <v>4.3441992268137976E-2</v>
          </cell>
          <cell r="T9">
            <v>4.3441992268137976E-2</v>
          </cell>
          <cell r="U9">
            <v>4.3441992268137976E-2</v>
          </cell>
          <cell r="V9">
            <v>4.3441992268137976E-2</v>
          </cell>
          <cell r="W9">
            <v>5.3294186521395392E-2</v>
          </cell>
          <cell r="X9">
            <v>6.3146380774652816E-2</v>
          </cell>
          <cell r="Y9">
            <v>8.4442048205763814E-2</v>
          </cell>
          <cell r="Z9">
            <v>9.2503346720214194E-2</v>
          </cell>
          <cell r="AA9">
            <v>9.2503346720214194E-2</v>
          </cell>
          <cell r="AB9">
            <v>9.1533927376171359E-2</v>
          </cell>
          <cell r="AC9">
            <v>9.0564508032128524E-2</v>
          </cell>
          <cell r="AD9">
            <v>8.9595088688085689E-2</v>
          </cell>
          <cell r="AE9">
            <v>8.8625669344042854E-2</v>
          </cell>
          <cell r="AF9">
            <v>8.7656250000000005E-2</v>
          </cell>
          <cell r="AG9">
            <v>8.5064935064935066E-2</v>
          </cell>
          <cell r="AH9">
            <v>8.3360000000000004E-2</v>
          </cell>
        </row>
        <row r="11">
          <cell r="P11" t="str">
            <v>% use of CFC propellents</v>
          </cell>
          <cell r="V11">
            <v>1</v>
          </cell>
          <cell r="W11">
            <v>0.7991862564071448</v>
          </cell>
          <cell r="X11">
            <v>0.5983725128142896</v>
          </cell>
          <cell r="Y11">
            <v>0.16431055775936182</v>
          </cell>
          <cell r="Z11">
            <v>0</v>
          </cell>
        </row>
        <row r="12">
          <cell r="P12" t="str">
            <v>% use of hydrocarbon propellents</v>
          </cell>
          <cell r="V12">
            <v>0</v>
          </cell>
          <cell r="W12">
            <v>0.2008137435928552</v>
          </cell>
          <cell r="X12">
            <v>0.4016274871857104</v>
          </cell>
          <cell r="Y12">
            <v>0.83568944224063824</v>
          </cell>
          <cell r="Z12">
            <v>1</v>
          </cell>
        </row>
        <row r="14">
          <cell r="C14" t="str">
            <v>272_90</v>
          </cell>
          <cell r="D14">
            <v>272</v>
          </cell>
          <cell r="E14">
            <v>90</v>
          </cell>
          <cell r="F14">
            <v>1.9426303344218E-2</v>
          </cell>
          <cell r="G14">
            <v>1.9426303344217997E-2</v>
          </cell>
          <cell r="H14">
            <v>1.9426303344217997E-2</v>
          </cell>
          <cell r="I14">
            <v>1.9426303344217993E-2</v>
          </cell>
          <cell r="J14">
            <v>1.9426303344217997E-2</v>
          </cell>
          <cell r="K14">
            <v>1.9426303344217997E-2</v>
          </cell>
          <cell r="L14">
            <v>1.9426303344217997E-2</v>
          </cell>
          <cell r="M14">
            <v>1.9426303344217993E-2</v>
          </cell>
          <cell r="N14">
            <v>1.9426303344217993E-2</v>
          </cell>
          <cell r="O14">
            <v>1.9426303344217997E-2</v>
          </cell>
          <cell r="P14">
            <v>1.9426303344217993E-2</v>
          </cell>
          <cell r="Q14">
            <v>1.9426303344217997E-2</v>
          </cell>
          <cell r="R14">
            <v>1.9426303344217993E-2</v>
          </cell>
          <cell r="S14">
            <v>1.9426303344217997E-2</v>
          </cell>
          <cell r="T14">
            <v>1.9426303344217997E-2</v>
          </cell>
          <cell r="U14">
            <v>1.9426303344217997E-2</v>
          </cell>
          <cell r="V14">
            <v>1.9426303344217993E-2</v>
          </cell>
          <cell r="W14">
            <v>2.3831987894516897E-2</v>
          </cell>
          <cell r="X14">
            <v>2.8237672444815804E-2</v>
          </cell>
          <cell r="Y14">
            <v>3.7760626476962399E-2</v>
          </cell>
          <cell r="Z14">
            <v>4.1365461847389561E-2</v>
          </cell>
          <cell r="AA14">
            <v>4.1365461847389554E-2</v>
          </cell>
          <cell r="AB14">
            <v>4.276371883922734E-2</v>
          </cell>
          <cell r="AC14">
            <v>4.412317615040727E-2</v>
          </cell>
          <cell r="AD14">
            <v>4.5443833780929352E-2</v>
          </cell>
          <cell r="AE14">
            <v>4.6725691730793606E-2</v>
          </cell>
          <cell r="AF14">
            <v>4.7968749999999998E-2</v>
          </cell>
          <cell r="AG14">
            <v>4.7240259740259742E-2</v>
          </cell>
          <cell r="AH14">
            <v>4.512E-2</v>
          </cell>
          <cell r="AI14">
            <v>4.2517006802721087E-2</v>
          </cell>
          <cell r="AJ14">
            <v>4.4082332761578046E-2</v>
          </cell>
          <cell r="AK14">
            <v>4.3201376936316697E-2</v>
          </cell>
          <cell r="AL14">
            <v>4.3201376936316697E-2</v>
          </cell>
          <cell r="AO14">
            <v>301</v>
          </cell>
          <cell r="AP14">
            <v>24</v>
          </cell>
          <cell r="AQ14">
            <v>26</v>
          </cell>
        </row>
        <row r="15">
          <cell r="C15" t="str">
            <v>273_90</v>
          </cell>
          <cell r="D15">
            <v>273</v>
          </cell>
          <cell r="E15">
            <v>90</v>
          </cell>
          <cell r="F15">
            <v>9.933190706752245E-3</v>
          </cell>
          <cell r="G15">
            <v>9.933190706752245E-3</v>
          </cell>
          <cell r="H15">
            <v>9.9331907067522433E-3</v>
          </cell>
          <cell r="I15">
            <v>9.933190706752245E-3</v>
          </cell>
          <cell r="J15">
            <v>9.933190706752245E-3</v>
          </cell>
          <cell r="K15">
            <v>9.9331907067522433E-3</v>
          </cell>
          <cell r="L15">
            <v>9.9331907067522467E-3</v>
          </cell>
          <cell r="M15">
            <v>9.933190706752245E-3</v>
          </cell>
          <cell r="N15">
            <v>9.933190706752245E-3</v>
          </cell>
          <cell r="O15">
            <v>9.933190706752245E-3</v>
          </cell>
          <cell r="P15">
            <v>9.9331907067522433E-3</v>
          </cell>
          <cell r="Q15">
            <v>9.933190706752245E-3</v>
          </cell>
          <cell r="R15">
            <v>9.9331907067522433E-3</v>
          </cell>
          <cell r="S15">
            <v>9.933190706752245E-3</v>
          </cell>
          <cell r="T15">
            <v>9.933190706752245E-3</v>
          </cell>
          <cell r="U15">
            <v>9.933190706752245E-3</v>
          </cell>
          <cell r="V15">
            <v>9.933190706752245E-3</v>
          </cell>
          <cell r="W15">
            <v>1.2185935557714142E-2</v>
          </cell>
          <cell r="X15">
            <v>1.4438680408676045E-2</v>
          </cell>
          <cell r="Y15">
            <v>1.9308022599870744E-2</v>
          </cell>
          <cell r="Z15">
            <v>2.1151271753681394E-2</v>
          </cell>
          <cell r="AA15">
            <v>2.1151271753681394E-2</v>
          </cell>
          <cell r="AB15">
            <v>1.9941664803204889E-2</v>
          </cell>
          <cell r="AC15">
            <v>1.875298415259849E-2</v>
          </cell>
          <cell r="AD15">
            <v>1.7585229801862213E-2</v>
          </cell>
          <cell r="AE15">
            <v>1.6438401750996052E-2</v>
          </cell>
          <cell r="AF15">
            <v>1.5312500000000001E-2</v>
          </cell>
          <cell r="AG15">
            <v>1.4448051948051949E-2</v>
          </cell>
          <cell r="AH15">
            <v>1.5040000000000001E-2</v>
          </cell>
          <cell r="AI15">
            <v>1.4115646258503402E-2</v>
          </cell>
          <cell r="AJ15">
            <v>1.3722126929674099E-2</v>
          </cell>
          <cell r="AK15">
            <v>1.5834767641996556E-2</v>
          </cell>
          <cell r="AL15">
            <v>1.5834767641996556E-2</v>
          </cell>
          <cell r="AO15">
            <v>301</v>
          </cell>
          <cell r="AP15">
            <v>24</v>
          </cell>
          <cell r="AQ15">
            <v>26</v>
          </cell>
        </row>
        <row r="16">
          <cell r="C16" t="str">
            <v>274_90</v>
          </cell>
          <cell r="D16">
            <v>274</v>
          </cell>
          <cell r="E16">
            <v>90</v>
          </cell>
          <cell r="F16">
            <v>1.4082498217167738E-2</v>
          </cell>
          <cell r="G16">
            <v>1.4082498217167739E-2</v>
          </cell>
          <cell r="H16">
            <v>1.4082498217167738E-2</v>
          </cell>
          <cell r="I16">
            <v>1.4082498217167736E-2</v>
          </cell>
          <cell r="J16">
            <v>1.4082498217167736E-2</v>
          </cell>
          <cell r="K16">
            <v>1.4082498217167738E-2</v>
          </cell>
          <cell r="L16">
            <v>1.4082498217167739E-2</v>
          </cell>
          <cell r="M16">
            <v>1.4082498217167738E-2</v>
          </cell>
          <cell r="N16">
            <v>1.4082498217167738E-2</v>
          </cell>
          <cell r="O16">
            <v>1.4082498217167738E-2</v>
          </cell>
          <cell r="P16">
            <v>1.4082498217167738E-2</v>
          </cell>
          <cell r="Q16">
            <v>1.4082498217167739E-2</v>
          </cell>
          <cell r="R16">
            <v>1.4082498217167738E-2</v>
          </cell>
          <cell r="S16">
            <v>1.4082498217167738E-2</v>
          </cell>
          <cell r="T16">
            <v>1.4082498217167738E-2</v>
          </cell>
          <cell r="U16">
            <v>1.4082498217167738E-2</v>
          </cell>
          <cell r="V16">
            <v>1.4082498217167738E-2</v>
          </cell>
          <cell r="W16">
            <v>1.7276263069164355E-2</v>
          </cell>
          <cell r="X16">
            <v>2.0470027921160972E-2</v>
          </cell>
          <cell r="Y16">
            <v>2.7373399128930668E-2</v>
          </cell>
          <cell r="Z16">
            <v>2.9986613119143239E-2</v>
          </cell>
          <cell r="AA16">
            <v>2.9986613119143239E-2</v>
          </cell>
          <cell r="AB16">
            <v>2.8828543733739141E-2</v>
          </cell>
          <cell r="AC16">
            <v>2.7688347729122761E-2</v>
          </cell>
          <cell r="AD16">
            <v>2.6566025105294114E-2</v>
          </cell>
          <cell r="AE16">
            <v>2.54615758622532E-2</v>
          </cell>
          <cell r="AF16">
            <v>2.4375000000000001E-2</v>
          </cell>
          <cell r="AG16">
            <v>2.3376623376623377E-2</v>
          </cell>
          <cell r="AH16">
            <v>2.3199999999999998E-2</v>
          </cell>
          <cell r="AI16">
            <v>3.1462585034013606E-2</v>
          </cell>
          <cell r="AJ16">
            <v>3.430531732418525E-2</v>
          </cell>
          <cell r="AK16">
            <v>2.9948364888123923E-2</v>
          </cell>
          <cell r="AL16">
            <v>2.9948364888123923E-2</v>
          </cell>
          <cell r="AO16">
            <v>301</v>
          </cell>
          <cell r="AP16">
            <v>24</v>
          </cell>
          <cell r="AQ16">
            <v>26</v>
          </cell>
        </row>
        <row r="19">
          <cell r="C19" t="str">
            <v>Code</v>
          </cell>
          <cell r="D19" t="str">
            <v>Source</v>
          </cell>
          <cell r="E19" t="str">
            <v>Fuel</v>
          </cell>
          <cell r="F19">
            <v>1970</v>
          </cell>
          <cell r="G19">
            <v>1971</v>
          </cell>
          <cell r="H19">
            <v>1972</v>
          </cell>
          <cell r="I19">
            <v>1973</v>
          </cell>
          <cell r="J19">
            <v>1974</v>
          </cell>
          <cell r="K19">
            <v>1975</v>
          </cell>
          <cell r="L19">
            <v>1976</v>
          </cell>
          <cell r="M19">
            <v>1977</v>
          </cell>
          <cell r="N19">
            <v>1978</v>
          </cell>
          <cell r="O19">
            <v>1979</v>
          </cell>
          <cell r="P19">
            <v>1980</v>
          </cell>
          <cell r="Q19">
            <v>1981</v>
          </cell>
          <cell r="R19">
            <v>1982</v>
          </cell>
          <cell r="S19">
            <v>1983</v>
          </cell>
          <cell r="T19">
            <v>1984</v>
          </cell>
          <cell r="U19">
            <v>1985</v>
          </cell>
          <cell r="V19">
            <v>1986</v>
          </cell>
          <cell r="W19">
            <v>1987</v>
          </cell>
          <cell r="X19">
            <v>1988</v>
          </cell>
          <cell r="Y19">
            <v>1989</v>
          </cell>
          <cell r="Z19">
            <v>1990</v>
          </cell>
          <cell r="AA19">
            <v>1991</v>
          </cell>
          <cell r="AB19">
            <v>1992</v>
          </cell>
          <cell r="AC19">
            <v>1993</v>
          </cell>
          <cell r="AD19">
            <v>1994</v>
          </cell>
          <cell r="AE19">
            <v>1995</v>
          </cell>
          <cell r="AF19">
            <v>1996</v>
          </cell>
          <cell r="AG19">
            <v>1997</v>
          </cell>
          <cell r="AH19">
            <v>1998</v>
          </cell>
          <cell r="AI19">
            <v>1999</v>
          </cell>
          <cell r="AJ19">
            <v>2000</v>
          </cell>
          <cell r="AK19">
            <v>2001</v>
          </cell>
          <cell r="AL19">
            <v>2002</v>
          </cell>
          <cell r="AM19">
            <v>2003</v>
          </cell>
        </row>
        <row r="20">
          <cell r="C20">
            <v>1</v>
          </cell>
          <cell r="D20">
            <v>2</v>
          </cell>
          <cell r="E20">
            <v>3</v>
          </cell>
          <cell r="F20">
            <v>4</v>
          </cell>
          <cell r="G20">
            <v>5</v>
          </cell>
          <cell r="H20">
            <v>6</v>
          </cell>
          <cell r="I20">
            <v>7</v>
          </cell>
          <cell r="J20">
            <v>8</v>
          </cell>
          <cell r="K20">
            <v>9</v>
          </cell>
          <cell r="L20">
            <v>10</v>
          </cell>
          <cell r="M20">
            <v>11</v>
          </cell>
          <cell r="N20">
            <v>12</v>
          </cell>
          <cell r="O20">
            <v>13</v>
          </cell>
          <cell r="P20">
            <v>14</v>
          </cell>
          <cell r="Q20">
            <v>15</v>
          </cell>
          <cell r="R20">
            <v>16</v>
          </cell>
          <cell r="S20">
            <v>17</v>
          </cell>
          <cell r="T20">
            <v>18</v>
          </cell>
          <cell r="U20">
            <v>19</v>
          </cell>
          <cell r="V20">
            <v>20</v>
          </cell>
          <cell r="W20">
            <v>21</v>
          </cell>
          <cell r="X20">
            <v>22</v>
          </cell>
          <cell r="Y20">
            <v>23</v>
          </cell>
          <cell r="Z20">
            <v>24</v>
          </cell>
          <cell r="AA20">
            <v>25</v>
          </cell>
          <cell r="AB20">
            <v>26</v>
          </cell>
          <cell r="AC20">
            <v>27</v>
          </cell>
          <cell r="AD20">
            <v>28</v>
          </cell>
          <cell r="AE20">
            <v>29</v>
          </cell>
          <cell r="AF20">
            <v>30</v>
          </cell>
          <cell r="AG20">
            <v>31</v>
          </cell>
          <cell r="AH20">
            <v>32</v>
          </cell>
          <cell r="AI20">
            <v>33</v>
          </cell>
          <cell r="AJ20">
            <v>34</v>
          </cell>
          <cell r="AK20">
            <v>35</v>
          </cell>
          <cell r="AL20">
            <v>36</v>
          </cell>
          <cell r="AM20">
            <v>37</v>
          </cell>
        </row>
        <row r="21">
          <cell r="C21" t="str">
            <v>272_90</v>
          </cell>
          <cell r="D21">
            <v>272</v>
          </cell>
          <cell r="E21">
            <v>90</v>
          </cell>
          <cell r="F21">
            <v>5</v>
          </cell>
          <cell r="G21">
            <v>5</v>
          </cell>
          <cell r="H21">
            <v>5</v>
          </cell>
          <cell r="I21">
            <v>5</v>
          </cell>
          <cell r="J21">
            <v>5</v>
          </cell>
          <cell r="K21">
            <v>5</v>
          </cell>
          <cell r="L21">
            <v>5</v>
          </cell>
          <cell r="M21">
            <v>5</v>
          </cell>
          <cell r="N21">
            <v>5</v>
          </cell>
          <cell r="O21">
            <v>5</v>
          </cell>
          <cell r="P21">
            <v>5</v>
          </cell>
          <cell r="Q21">
            <v>5</v>
          </cell>
          <cell r="R21">
            <v>5</v>
          </cell>
          <cell r="S21">
            <v>5</v>
          </cell>
          <cell r="T21">
            <v>5</v>
          </cell>
          <cell r="U21">
            <v>5</v>
          </cell>
          <cell r="V21">
            <v>5</v>
          </cell>
          <cell r="W21">
            <v>5</v>
          </cell>
          <cell r="X21">
            <v>5</v>
          </cell>
          <cell r="Y21">
            <v>5</v>
          </cell>
          <cell r="Z21">
            <v>5</v>
          </cell>
          <cell r="AA21">
            <v>5</v>
          </cell>
          <cell r="AB21">
            <v>5</v>
          </cell>
          <cell r="AC21">
            <v>5</v>
          </cell>
          <cell r="AD21">
            <v>5</v>
          </cell>
          <cell r="AE21">
            <v>5</v>
          </cell>
          <cell r="AF21">
            <v>5</v>
          </cell>
          <cell r="AG21">
            <v>5</v>
          </cell>
          <cell r="AH21">
            <v>5</v>
          </cell>
          <cell r="AI21">
            <v>5</v>
          </cell>
          <cell r="AJ21">
            <v>5</v>
          </cell>
          <cell r="AK21">
            <v>5</v>
          </cell>
          <cell r="AL21">
            <v>5</v>
          </cell>
          <cell r="AM21">
            <v>5</v>
          </cell>
        </row>
        <row r="22">
          <cell r="C22" t="str">
            <v>273_90</v>
          </cell>
          <cell r="D22">
            <v>273</v>
          </cell>
          <cell r="E22">
            <v>90</v>
          </cell>
          <cell r="F22">
            <v>5</v>
          </cell>
          <cell r="G22">
            <v>5</v>
          </cell>
          <cell r="H22">
            <v>5</v>
          </cell>
          <cell r="I22">
            <v>5</v>
          </cell>
          <cell r="J22">
            <v>5</v>
          </cell>
          <cell r="K22">
            <v>5</v>
          </cell>
          <cell r="L22">
            <v>5</v>
          </cell>
          <cell r="M22">
            <v>5</v>
          </cell>
          <cell r="N22">
            <v>5</v>
          </cell>
          <cell r="O22">
            <v>5</v>
          </cell>
          <cell r="P22">
            <v>5</v>
          </cell>
          <cell r="Q22">
            <v>5</v>
          </cell>
          <cell r="R22">
            <v>5</v>
          </cell>
          <cell r="S22">
            <v>5</v>
          </cell>
          <cell r="T22">
            <v>5</v>
          </cell>
          <cell r="U22">
            <v>5</v>
          </cell>
          <cell r="V22">
            <v>5</v>
          </cell>
          <cell r="W22">
            <v>5</v>
          </cell>
          <cell r="X22">
            <v>5</v>
          </cell>
          <cell r="Y22">
            <v>5</v>
          </cell>
          <cell r="Z22">
            <v>5</v>
          </cell>
          <cell r="AA22">
            <v>5</v>
          </cell>
          <cell r="AB22">
            <v>5</v>
          </cell>
          <cell r="AC22">
            <v>5</v>
          </cell>
          <cell r="AD22">
            <v>5</v>
          </cell>
          <cell r="AE22">
            <v>5</v>
          </cell>
          <cell r="AF22">
            <v>5</v>
          </cell>
          <cell r="AG22">
            <v>5</v>
          </cell>
          <cell r="AH22">
            <v>5</v>
          </cell>
          <cell r="AI22">
            <v>5</v>
          </cell>
          <cell r="AJ22">
            <v>5</v>
          </cell>
          <cell r="AK22">
            <v>5</v>
          </cell>
          <cell r="AL22">
            <v>5</v>
          </cell>
          <cell r="AM22">
            <v>5</v>
          </cell>
        </row>
        <row r="23">
          <cell r="C23" t="str">
            <v>274_90</v>
          </cell>
          <cell r="D23">
            <v>274</v>
          </cell>
          <cell r="E23">
            <v>90</v>
          </cell>
          <cell r="F23">
            <v>5</v>
          </cell>
          <cell r="G23">
            <v>5</v>
          </cell>
          <cell r="H23">
            <v>5</v>
          </cell>
          <cell r="I23">
            <v>5</v>
          </cell>
          <cell r="J23">
            <v>5</v>
          </cell>
          <cell r="K23">
            <v>5</v>
          </cell>
          <cell r="L23">
            <v>5</v>
          </cell>
          <cell r="M23">
            <v>5</v>
          </cell>
          <cell r="N23">
            <v>5</v>
          </cell>
          <cell r="O23">
            <v>5</v>
          </cell>
          <cell r="P23">
            <v>5</v>
          </cell>
          <cell r="Q23">
            <v>5</v>
          </cell>
          <cell r="R23">
            <v>5</v>
          </cell>
          <cell r="S23">
            <v>5</v>
          </cell>
          <cell r="T23">
            <v>5</v>
          </cell>
          <cell r="U23">
            <v>5</v>
          </cell>
          <cell r="V23">
            <v>5</v>
          </cell>
          <cell r="W23">
            <v>5</v>
          </cell>
          <cell r="X23">
            <v>5</v>
          </cell>
          <cell r="Y23">
            <v>5</v>
          </cell>
          <cell r="Z23">
            <v>5</v>
          </cell>
          <cell r="AA23">
            <v>5</v>
          </cell>
          <cell r="AB23">
            <v>5</v>
          </cell>
          <cell r="AC23">
            <v>5</v>
          </cell>
          <cell r="AD23">
            <v>5</v>
          </cell>
          <cell r="AE23">
            <v>5</v>
          </cell>
          <cell r="AF23">
            <v>5</v>
          </cell>
          <cell r="AG23">
            <v>5</v>
          </cell>
          <cell r="AH23">
            <v>5</v>
          </cell>
          <cell r="AI23">
            <v>5</v>
          </cell>
          <cell r="AJ23">
            <v>5</v>
          </cell>
          <cell r="AK23">
            <v>5</v>
          </cell>
          <cell r="AL23">
            <v>5</v>
          </cell>
          <cell r="AM23">
            <v>5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A-QC"/>
      <sheetName val="MakeCalculations"/>
      <sheetName val="4-CheckCalculations"/>
      <sheetName val="Glass production"/>
      <sheetName val="Summary"/>
      <sheetName val="2A7 for NIR"/>
      <sheetName val="Recalculation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A-QC"/>
      <sheetName val="MakeCalculations"/>
      <sheetName val="4-CheckCalculations"/>
      <sheetName val="Glass production"/>
      <sheetName val="Summary"/>
      <sheetName val="2A7 for NIR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2BB1B-8F9A-4B97-B035-92920F7AAAAB}">
  <sheetPr>
    <tabColor rgb="FF92D050"/>
  </sheetPr>
  <dimension ref="B1:I53"/>
  <sheetViews>
    <sheetView tabSelected="1" zoomScale="75" zoomScaleNormal="75" workbookViewId="0">
      <pane ySplit="1" topLeftCell="A2" activePane="bottomLeft" state="frozen"/>
      <selection pane="bottomLeft" activeCell="J43" sqref="J43"/>
    </sheetView>
  </sheetViews>
  <sheetFormatPr defaultRowHeight="15" x14ac:dyDescent="0.25"/>
  <cols>
    <col min="1" max="1" width="3.28515625" style="67" customWidth="1"/>
    <col min="2" max="2" width="44" style="67" bestFit="1" customWidth="1"/>
    <col min="3" max="9" width="10.7109375" style="67" customWidth="1"/>
    <col min="10" max="16384" width="9.140625" style="67"/>
  </cols>
  <sheetData>
    <row r="1" spans="2:9" x14ac:dyDescent="0.25">
      <c r="B1" s="66" t="s">
        <v>50</v>
      </c>
    </row>
    <row r="3" spans="2:9" x14ac:dyDescent="0.25">
      <c r="B3" s="68" t="s">
        <v>51</v>
      </c>
      <c r="C3" s="69" t="s">
        <v>52</v>
      </c>
      <c r="D3" s="69" t="s">
        <v>53</v>
      </c>
      <c r="E3" s="69" t="s">
        <v>54</v>
      </c>
      <c r="F3" s="69" t="s">
        <v>55</v>
      </c>
      <c r="G3" s="69" t="s">
        <v>56</v>
      </c>
      <c r="H3" s="69" t="s">
        <v>57</v>
      </c>
      <c r="I3" s="69" t="s">
        <v>58</v>
      </c>
    </row>
    <row r="4" spans="2:9" x14ac:dyDescent="0.25">
      <c r="B4" s="70" t="s">
        <v>59</v>
      </c>
    </row>
    <row r="5" spans="2:9" x14ac:dyDescent="0.25">
      <c r="B5" s="71" t="s">
        <v>60</v>
      </c>
      <c r="C5" s="72" t="s">
        <v>61</v>
      </c>
      <c r="D5" s="72" t="s">
        <v>7</v>
      </c>
      <c r="E5" s="72" t="s">
        <v>7</v>
      </c>
      <c r="F5" s="72" t="s">
        <v>7</v>
      </c>
      <c r="G5" s="72" t="s">
        <v>7</v>
      </c>
      <c r="H5" s="72" t="s">
        <v>7</v>
      </c>
      <c r="I5" s="72" t="s">
        <v>7</v>
      </c>
    </row>
    <row r="6" spans="2:9" x14ac:dyDescent="0.25">
      <c r="B6" s="71" t="s">
        <v>62</v>
      </c>
      <c r="C6" s="72" t="s">
        <v>63</v>
      </c>
      <c r="D6" s="72" t="s">
        <v>7</v>
      </c>
      <c r="E6" s="72" t="s">
        <v>7</v>
      </c>
      <c r="F6" s="72" t="s">
        <v>7</v>
      </c>
      <c r="G6" s="72" t="s">
        <v>7</v>
      </c>
      <c r="H6" s="72" t="s">
        <v>7</v>
      </c>
      <c r="I6" s="72" t="s">
        <v>7</v>
      </c>
    </row>
    <row r="7" spans="2:9" x14ac:dyDescent="0.25">
      <c r="B7" s="71" t="s">
        <v>64</v>
      </c>
      <c r="C7" s="72" t="s">
        <v>65</v>
      </c>
      <c r="D7" s="72" t="s">
        <v>7</v>
      </c>
      <c r="E7" s="72" t="s">
        <v>7</v>
      </c>
      <c r="F7" s="72" t="s">
        <v>7</v>
      </c>
      <c r="G7" s="72" t="s">
        <v>7</v>
      </c>
      <c r="H7" s="72" t="s">
        <v>7</v>
      </c>
      <c r="I7" s="72" t="s">
        <v>7</v>
      </c>
    </row>
    <row r="8" spans="2:9" x14ac:dyDescent="0.25">
      <c r="B8" s="71" t="s">
        <v>66</v>
      </c>
      <c r="C8" s="72" t="s">
        <v>63</v>
      </c>
      <c r="D8" s="72" t="s">
        <v>7</v>
      </c>
      <c r="E8" s="72" t="s">
        <v>7</v>
      </c>
      <c r="F8" s="72" t="s">
        <v>7</v>
      </c>
      <c r="G8" s="72" t="s">
        <v>7</v>
      </c>
      <c r="H8" s="72" t="s">
        <v>7</v>
      </c>
      <c r="I8" s="72" t="s">
        <v>7</v>
      </c>
    </row>
    <row r="9" spans="2:9" x14ac:dyDescent="0.25">
      <c r="B9" s="70" t="s">
        <v>67</v>
      </c>
    </row>
    <row r="10" spans="2:9" x14ac:dyDescent="0.25">
      <c r="B10" s="71" t="s">
        <v>68</v>
      </c>
      <c r="C10" s="72" t="s">
        <v>69</v>
      </c>
      <c r="D10" s="72" t="s">
        <v>7</v>
      </c>
      <c r="E10" s="72" t="s">
        <v>7</v>
      </c>
      <c r="F10" s="72" t="s">
        <v>7</v>
      </c>
      <c r="G10" s="72" t="s">
        <v>7</v>
      </c>
      <c r="H10" s="72" t="s">
        <v>7</v>
      </c>
      <c r="I10" s="72" t="s">
        <v>7</v>
      </c>
    </row>
    <row r="11" spans="2:9" x14ac:dyDescent="0.25">
      <c r="B11" s="71" t="s">
        <v>70</v>
      </c>
      <c r="C11" s="72" t="s">
        <v>7</v>
      </c>
      <c r="D11" s="72" t="s">
        <v>7</v>
      </c>
      <c r="E11" s="72" t="s">
        <v>69</v>
      </c>
      <c r="F11" s="72" t="s">
        <v>7</v>
      </c>
      <c r="G11" s="72" t="s">
        <v>7</v>
      </c>
      <c r="H11" s="72" t="s">
        <v>7</v>
      </c>
      <c r="I11" s="72" t="s">
        <v>7</v>
      </c>
    </row>
    <row r="12" spans="2:9" x14ac:dyDescent="0.25">
      <c r="B12" s="71" t="s">
        <v>71</v>
      </c>
      <c r="C12" s="72" t="s">
        <v>7</v>
      </c>
      <c r="D12" s="72" t="s">
        <v>7</v>
      </c>
      <c r="E12" s="72" t="s">
        <v>7</v>
      </c>
      <c r="F12" s="72" t="s">
        <v>7</v>
      </c>
      <c r="G12" s="72" t="s">
        <v>7</v>
      </c>
      <c r="H12" s="72" t="s">
        <v>7</v>
      </c>
      <c r="I12" s="72" t="s">
        <v>7</v>
      </c>
    </row>
    <row r="13" spans="2:9" ht="30" x14ac:dyDescent="0.25">
      <c r="B13" s="71" t="s">
        <v>72</v>
      </c>
      <c r="C13" s="72" t="s">
        <v>7</v>
      </c>
      <c r="D13" s="72" t="s">
        <v>7</v>
      </c>
      <c r="E13" s="72" t="s">
        <v>7</v>
      </c>
      <c r="F13" s="72" t="s">
        <v>7</v>
      </c>
      <c r="G13" s="72" t="s">
        <v>7</v>
      </c>
      <c r="H13" s="72" t="s">
        <v>7</v>
      </c>
      <c r="I13" s="72" t="s">
        <v>7</v>
      </c>
    </row>
    <row r="14" spans="2:9" x14ac:dyDescent="0.25">
      <c r="B14" s="71" t="s">
        <v>73</v>
      </c>
      <c r="C14" s="72" t="s">
        <v>7</v>
      </c>
      <c r="D14" s="72" t="s">
        <v>7</v>
      </c>
      <c r="E14" s="72" t="s">
        <v>7</v>
      </c>
      <c r="F14" s="72" t="s">
        <v>7</v>
      </c>
      <c r="G14" s="72" t="s">
        <v>7</v>
      </c>
      <c r="H14" s="72" t="s">
        <v>7</v>
      </c>
      <c r="I14" s="72" t="s">
        <v>7</v>
      </c>
    </row>
    <row r="15" spans="2:9" x14ac:dyDescent="0.25">
      <c r="B15" s="71" t="s">
        <v>74</v>
      </c>
      <c r="C15" s="72" t="s">
        <v>7</v>
      </c>
      <c r="D15" s="72" t="s">
        <v>7</v>
      </c>
      <c r="E15" s="72" t="s">
        <v>7</v>
      </c>
      <c r="F15" s="72" t="s">
        <v>7</v>
      </c>
      <c r="G15" s="72" t="s">
        <v>7</v>
      </c>
      <c r="H15" s="72" t="s">
        <v>7</v>
      </c>
      <c r="I15" s="72" t="s">
        <v>7</v>
      </c>
    </row>
    <row r="16" spans="2:9" x14ac:dyDescent="0.25">
      <c r="B16" s="71" t="s">
        <v>75</v>
      </c>
      <c r="C16" s="72" t="s">
        <v>7</v>
      </c>
      <c r="D16" s="72" t="s">
        <v>7</v>
      </c>
      <c r="E16" s="72" t="s">
        <v>7</v>
      </c>
      <c r="F16" s="72" t="s">
        <v>7</v>
      </c>
      <c r="G16" s="72" t="s">
        <v>7</v>
      </c>
      <c r="H16" s="72" t="s">
        <v>7</v>
      </c>
      <c r="I16" s="72" t="s">
        <v>7</v>
      </c>
    </row>
    <row r="17" spans="2:9" x14ac:dyDescent="0.25">
      <c r="B17" s="71" t="s">
        <v>76</v>
      </c>
      <c r="C17" s="72" t="s">
        <v>7</v>
      </c>
      <c r="D17" s="72" t="s">
        <v>7</v>
      </c>
      <c r="E17" s="72" t="s">
        <v>7</v>
      </c>
      <c r="F17" s="72" t="s">
        <v>7</v>
      </c>
      <c r="G17" s="72" t="s">
        <v>7</v>
      </c>
      <c r="H17" s="72" t="s">
        <v>7</v>
      </c>
      <c r="I17" s="72" t="s">
        <v>7</v>
      </c>
    </row>
    <row r="18" spans="2:9" x14ac:dyDescent="0.25">
      <c r="B18" s="71" t="s">
        <v>77</v>
      </c>
      <c r="C18" s="72" t="s">
        <v>7</v>
      </c>
      <c r="D18" s="72" t="s">
        <v>7</v>
      </c>
      <c r="E18" s="72" t="s">
        <v>7</v>
      </c>
      <c r="F18" s="72" t="s">
        <v>7</v>
      </c>
      <c r="G18" s="72" t="s">
        <v>7</v>
      </c>
      <c r="H18" s="72" t="s">
        <v>7</v>
      </c>
      <c r="I18" s="72" t="s">
        <v>7</v>
      </c>
    </row>
    <row r="19" spans="2:9" x14ac:dyDescent="0.25">
      <c r="B19" s="71" t="s">
        <v>78</v>
      </c>
      <c r="C19" s="72" t="s">
        <v>7</v>
      </c>
      <c r="D19" s="72" t="s">
        <v>7</v>
      </c>
      <c r="E19" s="72" t="s">
        <v>7</v>
      </c>
      <c r="F19" s="72" t="s">
        <v>7</v>
      </c>
      <c r="G19" s="72" t="s">
        <v>7</v>
      </c>
      <c r="H19" s="72" t="s">
        <v>7</v>
      </c>
      <c r="I19" s="72" t="s">
        <v>7</v>
      </c>
    </row>
    <row r="20" spans="2:9" x14ac:dyDescent="0.25">
      <c r="B20" s="73" t="s">
        <v>79</v>
      </c>
    </row>
    <row r="21" spans="2:9" x14ac:dyDescent="0.25">
      <c r="B21" s="71" t="s">
        <v>80</v>
      </c>
      <c r="C21" s="72" t="s">
        <v>69</v>
      </c>
      <c r="D21" s="72" t="s">
        <v>7</v>
      </c>
      <c r="E21" s="72" t="s">
        <v>7</v>
      </c>
      <c r="F21" s="72" t="s">
        <v>7</v>
      </c>
      <c r="G21" s="72" t="s">
        <v>7</v>
      </c>
      <c r="H21" s="72" t="s">
        <v>7</v>
      </c>
      <c r="I21" s="72" t="s">
        <v>7</v>
      </c>
    </row>
    <row r="22" spans="2:9" x14ac:dyDescent="0.25">
      <c r="B22" s="71" t="s">
        <v>81</v>
      </c>
      <c r="C22" s="72" t="s">
        <v>7</v>
      </c>
      <c r="D22" s="72" t="s">
        <v>7</v>
      </c>
      <c r="E22" s="72" t="s">
        <v>7</v>
      </c>
      <c r="F22" s="72" t="s">
        <v>7</v>
      </c>
      <c r="G22" s="72" t="s">
        <v>7</v>
      </c>
      <c r="H22" s="72" t="s">
        <v>7</v>
      </c>
      <c r="I22" s="72" t="s">
        <v>7</v>
      </c>
    </row>
    <row r="23" spans="2:9" x14ac:dyDescent="0.25">
      <c r="B23" s="71" t="s">
        <v>82</v>
      </c>
      <c r="C23" s="72" t="s">
        <v>7</v>
      </c>
      <c r="D23" s="72" t="s">
        <v>7</v>
      </c>
      <c r="E23" s="72" t="s">
        <v>7</v>
      </c>
      <c r="F23" s="72" t="s">
        <v>7</v>
      </c>
      <c r="G23" s="72" t="s">
        <v>7</v>
      </c>
      <c r="H23" s="72" t="s">
        <v>7</v>
      </c>
      <c r="I23" s="72" t="s">
        <v>7</v>
      </c>
    </row>
    <row r="24" spans="2:9" x14ac:dyDescent="0.25">
      <c r="B24" s="71" t="s">
        <v>83</v>
      </c>
      <c r="C24" s="72" t="s">
        <v>7</v>
      </c>
      <c r="D24" s="72" t="s">
        <v>7</v>
      </c>
      <c r="E24" s="72" t="s">
        <v>7</v>
      </c>
      <c r="F24" s="72" t="s">
        <v>7</v>
      </c>
      <c r="G24" s="72" t="s">
        <v>7</v>
      </c>
      <c r="H24" s="72" t="s">
        <v>7</v>
      </c>
      <c r="I24" s="72" t="s">
        <v>7</v>
      </c>
    </row>
    <row r="25" spans="2:9" x14ac:dyDescent="0.25">
      <c r="B25" s="71" t="s">
        <v>84</v>
      </c>
      <c r="C25" s="72" t="s">
        <v>7</v>
      </c>
      <c r="D25" s="72" t="s">
        <v>7</v>
      </c>
      <c r="E25" s="72" t="s">
        <v>7</v>
      </c>
      <c r="F25" s="72" t="s">
        <v>7</v>
      </c>
      <c r="G25" s="72" t="s">
        <v>7</v>
      </c>
      <c r="H25" s="72" t="s">
        <v>7</v>
      </c>
      <c r="I25" s="72" t="s">
        <v>7</v>
      </c>
    </row>
    <row r="26" spans="2:9" x14ac:dyDescent="0.25">
      <c r="B26" s="71" t="s">
        <v>85</v>
      </c>
      <c r="C26" s="72" t="s">
        <v>7</v>
      </c>
      <c r="D26" s="72" t="s">
        <v>7</v>
      </c>
      <c r="E26" s="72" t="s">
        <v>7</v>
      </c>
      <c r="F26" s="72" t="s">
        <v>7</v>
      </c>
      <c r="G26" s="72" t="s">
        <v>7</v>
      </c>
      <c r="H26" s="72" t="s">
        <v>7</v>
      </c>
      <c r="I26" s="72" t="s">
        <v>7</v>
      </c>
    </row>
    <row r="27" spans="2:9" x14ac:dyDescent="0.25">
      <c r="B27" s="71" t="s">
        <v>86</v>
      </c>
      <c r="C27" s="72" t="s">
        <v>7</v>
      </c>
      <c r="D27" s="72" t="s">
        <v>7</v>
      </c>
      <c r="E27" s="72" t="s">
        <v>7</v>
      </c>
      <c r="F27" s="72" t="s">
        <v>7</v>
      </c>
      <c r="G27" s="72" t="s">
        <v>7</v>
      </c>
      <c r="H27" s="72" t="s">
        <v>7</v>
      </c>
      <c r="I27" s="72" t="s">
        <v>7</v>
      </c>
    </row>
    <row r="28" spans="2:9" ht="30" x14ac:dyDescent="0.25">
      <c r="B28" s="70" t="s">
        <v>87</v>
      </c>
    </row>
    <row r="29" spans="2:9" x14ac:dyDescent="0.25">
      <c r="B29" s="71" t="s">
        <v>88</v>
      </c>
      <c r="C29" s="72" t="s">
        <v>89</v>
      </c>
      <c r="D29" s="72" t="s">
        <v>7</v>
      </c>
      <c r="E29" s="72" t="s">
        <v>7</v>
      </c>
      <c r="F29" s="72" t="s">
        <v>7</v>
      </c>
      <c r="G29" s="72" t="s">
        <v>7</v>
      </c>
      <c r="H29" s="72" t="s">
        <v>7</v>
      </c>
      <c r="I29" s="72" t="s">
        <v>7</v>
      </c>
    </row>
    <row r="30" spans="2:9" x14ac:dyDescent="0.25">
      <c r="B30" s="71" t="s">
        <v>90</v>
      </c>
      <c r="C30" s="72" t="s">
        <v>91</v>
      </c>
      <c r="D30" s="72" t="s">
        <v>7</v>
      </c>
      <c r="E30" s="72" t="s">
        <v>7</v>
      </c>
      <c r="F30" s="72" t="s">
        <v>7</v>
      </c>
      <c r="G30" s="72" t="s">
        <v>7</v>
      </c>
      <c r="H30" s="72" t="s">
        <v>7</v>
      </c>
      <c r="I30" s="72" t="s">
        <v>7</v>
      </c>
    </row>
    <row r="31" spans="2:9" x14ac:dyDescent="0.25">
      <c r="B31" s="71" t="s">
        <v>92</v>
      </c>
      <c r="C31" s="72" t="s">
        <v>93</v>
      </c>
      <c r="D31" s="72" t="s">
        <v>7</v>
      </c>
      <c r="E31" s="72" t="s">
        <v>7</v>
      </c>
      <c r="F31" s="72" t="s">
        <v>7</v>
      </c>
      <c r="G31" s="72" t="s">
        <v>7</v>
      </c>
      <c r="H31" s="72" t="s">
        <v>7</v>
      </c>
      <c r="I31" s="72" t="s">
        <v>7</v>
      </c>
    </row>
    <row r="32" spans="2:9" x14ac:dyDescent="0.25">
      <c r="B32" s="70" t="s">
        <v>94</v>
      </c>
    </row>
    <row r="33" spans="2:9" x14ac:dyDescent="0.25">
      <c r="B33" s="71" t="s">
        <v>95</v>
      </c>
      <c r="C33" s="72" t="s">
        <v>7</v>
      </c>
      <c r="D33" s="72" t="s">
        <v>7</v>
      </c>
      <c r="E33" s="72" t="s">
        <v>7</v>
      </c>
      <c r="F33" s="72" t="s">
        <v>91</v>
      </c>
      <c r="G33" s="72" t="s">
        <v>91</v>
      </c>
      <c r="H33" s="72" t="s">
        <v>91</v>
      </c>
      <c r="I33" s="72" t="s">
        <v>91</v>
      </c>
    </row>
    <row r="34" spans="2:9" x14ac:dyDescent="0.25">
      <c r="B34" s="71" t="s">
        <v>96</v>
      </c>
      <c r="C34" s="72" t="s">
        <v>7</v>
      </c>
      <c r="D34" s="72" t="s">
        <v>7</v>
      </c>
      <c r="E34" s="72" t="s">
        <v>7</v>
      </c>
      <c r="F34" s="72" t="s">
        <v>7</v>
      </c>
      <c r="G34" s="72" t="s">
        <v>7</v>
      </c>
      <c r="H34" s="72" t="s">
        <v>7</v>
      </c>
      <c r="I34" s="72" t="s">
        <v>7</v>
      </c>
    </row>
    <row r="35" spans="2:9" x14ac:dyDescent="0.25">
      <c r="B35" s="71" t="s">
        <v>97</v>
      </c>
      <c r="C35" s="72" t="s">
        <v>7</v>
      </c>
      <c r="D35" s="72" t="s">
        <v>7</v>
      </c>
      <c r="E35" s="72" t="s">
        <v>7</v>
      </c>
      <c r="F35" s="72" t="s">
        <v>7</v>
      </c>
      <c r="G35" s="72" t="s">
        <v>7</v>
      </c>
      <c r="H35" s="72" t="s">
        <v>7</v>
      </c>
      <c r="I35" s="72" t="s">
        <v>7</v>
      </c>
    </row>
    <row r="36" spans="2:9" x14ac:dyDescent="0.25">
      <c r="B36" s="71" t="s">
        <v>98</v>
      </c>
      <c r="C36" s="72" t="s">
        <v>7</v>
      </c>
      <c r="D36" s="72" t="s">
        <v>7</v>
      </c>
      <c r="E36" s="72" t="s">
        <v>7</v>
      </c>
      <c r="F36" s="72" t="s">
        <v>7</v>
      </c>
      <c r="G36" s="72" t="s">
        <v>7</v>
      </c>
      <c r="H36" s="72" t="s">
        <v>7</v>
      </c>
      <c r="I36" s="72" t="s">
        <v>7</v>
      </c>
    </row>
    <row r="37" spans="2:9" x14ac:dyDescent="0.25">
      <c r="B37" s="71" t="s">
        <v>99</v>
      </c>
      <c r="C37" s="72" t="s">
        <v>7</v>
      </c>
      <c r="D37" s="72" t="s">
        <v>7</v>
      </c>
      <c r="E37" s="72" t="s">
        <v>7</v>
      </c>
      <c r="F37" s="72" t="s">
        <v>7</v>
      </c>
      <c r="G37" s="72" t="s">
        <v>7</v>
      </c>
      <c r="H37" s="72" t="s">
        <v>7</v>
      </c>
      <c r="I37" s="72" t="s">
        <v>7</v>
      </c>
    </row>
    <row r="38" spans="2:9" x14ac:dyDescent="0.25">
      <c r="B38" s="70" t="s">
        <v>100</v>
      </c>
      <c r="C38" s="72"/>
      <c r="D38" s="72"/>
      <c r="E38" s="72"/>
      <c r="F38" s="72"/>
      <c r="G38" s="72"/>
      <c r="H38" s="72"/>
      <c r="I38" s="72"/>
    </row>
    <row r="39" spans="2:9" x14ac:dyDescent="0.25">
      <c r="B39" s="71" t="s">
        <v>101</v>
      </c>
      <c r="C39" s="72" t="s">
        <v>7</v>
      </c>
      <c r="D39" s="72" t="s">
        <v>7</v>
      </c>
      <c r="E39" s="72" t="s">
        <v>7</v>
      </c>
      <c r="F39" s="72" t="s">
        <v>102</v>
      </c>
      <c r="G39" s="72" t="s">
        <v>7</v>
      </c>
      <c r="H39" s="72" t="s">
        <v>7</v>
      </c>
      <c r="I39" s="72" t="s">
        <v>7</v>
      </c>
    </row>
    <row r="40" spans="2:9" x14ac:dyDescent="0.25">
      <c r="B40" s="71" t="s">
        <v>103</v>
      </c>
      <c r="C40" s="72" t="s">
        <v>7</v>
      </c>
      <c r="D40" s="72" t="s">
        <v>7</v>
      </c>
      <c r="E40" s="72" t="s">
        <v>7</v>
      </c>
      <c r="F40" s="72" t="s">
        <v>7</v>
      </c>
      <c r="G40" s="72" t="s">
        <v>7</v>
      </c>
      <c r="H40" s="72" t="s">
        <v>7</v>
      </c>
      <c r="I40" s="72" t="s">
        <v>7</v>
      </c>
    </row>
    <row r="41" spans="2:9" x14ac:dyDescent="0.25">
      <c r="B41" s="71" t="s">
        <v>104</v>
      </c>
      <c r="C41" s="72" t="s">
        <v>7</v>
      </c>
      <c r="D41" s="72" t="s">
        <v>7</v>
      </c>
      <c r="E41" s="72" t="s">
        <v>7</v>
      </c>
      <c r="F41" s="72" t="s">
        <v>91</v>
      </c>
      <c r="G41" s="72" t="s">
        <v>7</v>
      </c>
      <c r="H41" s="72" t="s">
        <v>7</v>
      </c>
      <c r="I41" s="72" t="s">
        <v>7</v>
      </c>
    </row>
    <row r="42" spans="2:9" x14ac:dyDescent="0.25">
      <c r="B42" s="71" t="s">
        <v>105</v>
      </c>
      <c r="C42" s="72" t="s">
        <v>7</v>
      </c>
      <c r="D42" s="72" t="s">
        <v>7</v>
      </c>
      <c r="E42" s="72" t="s">
        <v>7</v>
      </c>
      <c r="F42" s="72" t="s">
        <v>106</v>
      </c>
      <c r="G42" s="72" t="s">
        <v>7</v>
      </c>
      <c r="H42" s="72" t="s">
        <v>7</v>
      </c>
      <c r="I42" s="72" t="s">
        <v>7</v>
      </c>
    </row>
    <row r="43" spans="2:9" x14ac:dyDescent="0.25">
      <c r="B43" s="71" t="s">
        <v>107</v>
      </c>
      <c r="C43" s="72" t="s">
        <v>7</v>
      </c>
      <c r="D43" s="72" t="s">
        <v>7</v>
      </c>
      <c r="E43" s="72" t="s">
        <v>7</v>
      </c>
      <c r="F43" s="72" t="s">
        <v>7</v>
      </c>
      <c r="G43" s="72" t="s">
        <v>7</v>
      </c>
      <c r="H43" s="72" t="s">
        <v>7</v>
      </c>
      <c r="I43" s="72" t="s">
        <v>7</v>
      </c>
    </row>
    <row r="44" spans="2:9" x14ac:dyDescent="0.25">
      <c r="B44" s="71" t="s">
        <v>108</v>
      </c>
      <c r="C44" s="72" t="s">
        <v>7</v>
      </c>
      <c r="D44" s="72" t="s">
        <v>7</v>
      </c>
      <c r="E44" s="72" t="s">
        <v>7</v>
      </c>
      <c r="F44" s="72" t="s">
        <v>7</v>
      </c>
      <c r="G44" s="72" t="s">
        <v>7</v>
      </c>
      <c r="H44" s="72" t="s">
        <v>7</v>
      </c>
      <c r="I44" s="72" t="s">
        <v>7</v>
      </c>
    </row>
    <row r="45" spans="2:9" x14ac:dyDescent="0.25">
      <c r="B45" s="70" t="s">
        <v>109</v>
      </c>
      <c r="C45" s="72"/>
      <c r="D45" s="72"/>
      <c r="E45" s="72"/>
      <c r="F45" s="72"/>
      <c r="G45" s="72"/>
      <c r="H45" s="72"/>
      <c r="I45" s="72"/>
    </row>
    <row r="46" spans="2:9" x14ac:dyDescent="0.25">
      <c r="B46" s="71" t="s">
        <v>110</v>
      </c>
      <c r="C46" s="72" t="s">
        <v>7</v>
      </c>
      <c r="D46" s="72" t="s">
        <v>7</v>
      </c>
      <c r="E46" s="72" t="s">
        <v>7</v>
      </c>
      <c r="F46" s="72" t="s">
        <v>7</v>
      </c>
      <c r="G46" s="72" t="s">
        <v>7</v>
      </c>
      <c r="H46" s="72" t="s">
        <v>63</v>
      </c>
      <c r="I46" s="72" t="s">
        <v>7</v>
      </c>
    </row>
    <row r="47" spans="2:9" x14ac:dyDescent="0.25">
      <c r="B47" s="71" t="s">
        <v>111</v>
      </c>
      <c r="C47" s="72" t="s">
        <v>7</v>
      </c>
      <c r="D47" s="72" t="s">
        <v>7</v>
      </c>
      <c r="E47" s="72" t="s">
        <v>7</v>
      </c>
      <c r="F47" s="72" t="s">
        <v>7</v>
      </c>
      <c r="G47" s="72" t="s">
        <v>7</v>
      </c>
      <c r="H47" s="72" t="s">
        <v>112</v>
      </c>
      <c r="I47" s="72" t="s">
        <v>7</v>
      </c>
    </row>
    <row r="48" spans="2:9" x14ac:dyDescent="0.25">
      <c r="B48" s="71" t="s">
        <v>113</v>
      </c>
      <c r="C48" s="72" t="s">
        <v>7</v>
      </c>
      <c r="D48" s="72" t="s">
        <v>7</v>
      </c>
      <c r="E48" s="72" t="s">
        <v>112</v>
      </c>
      <c r="F48" s="72" t="s">
        <v>7</v>
      </c>
      <c r="G48" s="72" t="s">
        <v>7</v>
      </c>
      <c r="H48" s="72" t="s">
        <v>7</v>
      </c>
      <c r="I48" s="72" t="s">
        <v>7</v>
      </c>
    </row>
    <row r="49" spans="2:9" x14ac:dyDescent="0.25">
      <c r="B49" s="71" t="s">
        <v>114</v>
      </c>
      <c r="C49" s="72" t="s">
        <v>91</v>
      </c>
      <c r="D49" s="72" t="s">
        <v>7</v>
      </c>
      <c r="E49" s="72" t="s">
        <v>7</v>
      </c>
      <c r="F49" s="72" t="s">
        <v>7</v>
      </c>
      <c r="G49" s="72" t="s">
        <v>7</v>
      </c>
      <c r="H49" s="72" t="s">
        <v>7</v>
      </c>
      <c r="I49" s="72" t="s">
        <v>7</v>
      </c>
    </row>
    <row r="50" spans="2:9" x14ac:dyDescent="0.25">
      <c r="B50" s="70" t="s">
        <v>115</v>
      </c>
    </row>
    <row r="51" spans="2:9" x14ac:dyDescent="0.25">
      <c r="B51" s="71" t="s">
        <v>116</v>
      </c>
      <c r="C51" s="72" t="s">
        <v>7</v>
      </c>
      <c r="D51" s="72" t="s">
        <v>7</v>
      </c>
      <c r="E51" s="72" t="s">
        <v>7</v>
      </c>
      <c r="F51" s="72" t="s">
        <v>7</v>
      </c>
      <c r="G51" s="72" t="s">
        <v>7</v>
      </c>
      <c r="H51" s="72" t="s">
        <v>7</v>
      </c>
      <c r="I51" s="72" t="s">
        <v>7</v>
      </c>
    </row>
    <row r="52" spans="2:9" x14ac:dyDescent="0.25">
      <c r="B52" s="71" t="s">
        <v>117</v>
      </c>
      <c r="C52" s="74" t="s">
        <v>91</v>
      </c>
      <c r="D52" s="72" t="s">
        <v>7</v>
      </c>
      <c r="E52" s="72" t="s">
        <v>7</v>
      </c>
      <c r="F52" s="72" t="s">
        <v>7</v>
      </c>
      <c r="G52" s="72" t="s">
        <v>7</v>
      </c>
      <c r="H52" s="72" t="s">
        <v>7</v>
      </c>
      <c r="I52" s="72" t="s">
        <v>7</v>
      </c>
    </row>
    <row r="53" spans="2:9" x14ac:dyDescent="0.25">
      <c r="B53" s="75" t="s">
        <v>118</v>
      </c>
      <c r="C53" s="76" t="s">
        <v>7</v>
      </c>
      <c r="D53" s="76" t="s">
        <v>7</v>
      </c>
      <c r="E53" s="76" t="s">
        <v>7</v>
      </c>
      <c r="F53" s="76" t="s">
        <v>7</v>
      </c>
      <c r="G53" s="76" t="s">
        <v>7</v>
      </c>
      <c r="H53" s="76" t="s">
        <v>7</v>
      </c>
      <c r="I53" s="76" t="s">
        <v>7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AG86"/>
  <sheetViews>
    <sheetView zoomScale="75" zoomScaleNormal="75" workbookViewId="0">
      <pane ySplit="1" topLeftCell="A2" activePane="bottomLeft" state="frozen"/>
      <selection pane="bottomLeft" activeCell="AG19" sqref="AG19"/>
    </sheetView>
  </sheetViews>
  <sheetFormatPr defaultRowHeight="15" x14ac:dyDescent="0.25"/>
  <cols>
    <col min="1" max="1" width="2.5703125" style="28" customWidth="1"/>
    <col min="2" max="2" width="45.140625" style="28" customWidth="1"/>
    <col min="3" max="5" width="8.7109375" style="28" bestFit="1" customWidth="1"/>
    <col min="6" max="6" width="7.5703125" style="28" bestFit="1" customWidth="1"/>
    <col min="7" max="20" width="8.7109375" style="28" bestFit="1" customWidth="1"/>
    <col min="21" max="31" width="8.7109375" style="28" customWidth="1"/>
    <col min="32" max="35" width="8.140625" style="28" customWidth="1"/>
    <col min="36" max="16384" width="9.140625" style="28"/>
  </cols>
  <sheetData>
    <row r="1" spans="2:33" x14ac:dyDescent="0.25">
      <c r="B1" s="2" t="s">
        <v>245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</row>
    <row r="2" spans="2:33" x14ac:dyDescent="0.25">
      <c r="B2" s="2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</row>
    <row r="3" spans="2:33" ht="12.75" customHeight="1" x14ac:dyDescent="0.25">
      <c r="B3" s="30" t="s">
        <v>32</v>
      </c>
      <c r="C3" s="31">
        <v>1990</v>
      </c>
      <c r="D3" s="31">
        <v>1991</v>
      </c>
      <c r="E3" s="31">
        <v>1992</v>
      </c>
      <c r="F3" s="31">
        <v>1993</v>
      </c>
      <c r="G3" s="31">
        <v>1994</v>
      </c>
      <c r="H3" s="31">
        <v>1995</v>
      </c>
      <c r="I3" s="31">
        <v>1996</v>
      </c>
      <c r="J3" s="31">
        <v>1997</v>
      </c>
      <c r="K3" s="31">
        <v>1998</v>
      </c>
      <c r="L3" s="31">
        <v>1999</v>
      </c>
      <c r="M3" s="31">
        <v>2000</v>
      </c>
      <c r="N3" s="31">
        <v>2001</v>
      </c>
      <c r="O3" s="31">
        <v>2002</v>
      </c>
      <c r="P3" s="31">
        <v>2003</v>
      </c>
      <c r="Q3" s="31">
        <v>2004</v>
      </c>
      <c r="R3" s="31">
        <v>2005</v>
      </c>
      <c r="S3" s="31">
        <v>2006</v>
      </c>
      <c r="T3" s="31">
        <v>2007</v>
      </c>
      <c r="U3" s="31">
        <v>2008</v>
      </c>
      <c r="V3" s="31">
        <v>2009</v>
      </c>
      <c r="W3" s="31">
        <v>2010</v>
      </c>
      <c r="X3" s="31">
        <v>2011</v>
      </c>
      <c r="Y3" s="31">
        <v>2012</v>
      </c>
      <c r="Z3" s="31">
        <v>2013</v>
      </c>
      <c r="AA3" s="31">
        <v>2014</v>
      </c>
      <c r="AB3" s="31">
        <v>2015</v>
      </c>
      <c r="AC3" s="31">
        <v>2016</v>
      </c>
      <c r="AD3" s="31">
        <v>2017</v>
      </c>
      <c r="AE3" s="31">
        <v>2018</v>
      </c>
      <c r="AF3" s="201"/>
    </row>
    <row r="4" spans="2:33" x14ac:dyDescent="0.25"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</row>
    <row r="5" spans="2:33" x14ac:dyDescent="0.25">
      <c r="B5" s="34" t="s">
        <v>20</v>
      </c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</row>
    <row r="6" spans="2:33" x14ac:dyDescent="0.25">
      <c r="B6" s="35" t="s">
        <v>33</v>
      </c>
      <c r="C6" s="51">
        <v>110.73399999999999</v>
      </c>
      <c r="D6" s="51">
        <v>106.736</v>
      </c>
      <c r="E6" s="51">
        <v>104.736</v>
      </c>
      <c r="F6" s="51">
        <v>98.739000000000004</v>
      </c>
      <c r="G6" s="51">
        <v>104.736</v>
      </c>
      <c r="H6" s="51">
        <v>118.73099999999999</v>
      </c>
      <c r="I6" s="51">
        <v>114.732</v>
      </c>
      <c r="J6" s="51">
        <v>134.72399999999999</v>
      </c>
      <c r="K6" s="51">
        <v>131.72499999999999</v>
      </c>
      <c r="L6" s="51">
        <v>137.72300000000001</v>
      </c>
      <c r="M6" s="51">
        <v>140.197</v>
      </c>
      <c r="N6" s="51">
        <v>138.839</v>
      </c>
      <c r="O6" s="51">
        <v>128.071</v>
      </c>
      <c r="P6" s="51">
        <v>133.38300000000001</v>
      </c>
      <c r="Q6" s="51">
        <v>133.50399999999999</v>
      </c>
      <c r="R6" s="51">
        <v>158.60278500000001</v>
      </c>
      <c r="S6" s="51">
        <v>152.13454700000003</v>
      </c>
      <c r="T6" s="51">
        <v>137.44509000000002</v>
      </c>
      <c r="U6" s="51">
        <v>83.209990000000005</v>
      </c>
      <c r="V6" s="51">
        <v>16.349610000000002</v>
      </c>
      <c r="W6" s="51">
        <v>15.825799999999999</v>
      </c>
      <c r="X6" s="51">
        <v>22.53715</v>
      </c>
      <c r="Y6" s="51">
        <v>0.75187999999999999</v>
      </c>
      <c r="Z6" s="51">
        <v>0.61997000000000002</v>
      </c>
      <c r="AA6" s="51" t="s">
        <v>2</v>
      </c>
      <c r="AB6" s="51">
        <v>14.734129600000001</v>
      </c>
      <c r="AC6" s="51">
        <v>25.8014692</v>
      </c>
      <c r="AD6" s="51">
        <v>30.1840297</v>
      </c>
      <c r="AE6" s="51">
        <v>32.246310000000001</v>
      </c>
      <c r="AF6" s="36"/>
    </row>
    <row r="7" spans="2:33" x14ac:dyDescent="0.25">
      <c r="B7" s="28" t="s">
        <v>30</v>
      </c>
      <c r="C7" s="40">
        <v>30.75</v>
      </c>
      <c r="D7" s="40">
        <v>30.75</v>
      </c>
      <c r="E7" s="40">
        <v>30.75</v>
      </c>
      <c r="F7" s="40">
        <v>30.75</v>
      </c>
      <c r="G7" s="40">
        <v>30.75</v>
      </c>
      <c r="H7" s="40">
        <v>30.75</v>
      </c>
      <c r="I7" s="40">
        <v>30.75</v>
      </c>
      <c r="J7" s="40">
        <v>30.75</v>
      </c>
      <c r="K7" s="40">
        <v>30.75</v>
      </c>
      <c r="L7" s="40">
        <v>30.75</v>
      </c>
      <c r="M7" s="40">
        <v>30.75</v>
      </c>
      <c r="N7" s="40">
        <v>30.75</v>
      </c>
      <c r="O7" s="40">
        <v>32.637999999999998</v>
      </c>
      <c r="P7" s="40">
        <v>35.591000000000001</v>
      </c>
      <c r="Q7" s="40">
        <v>37.168999999999997</v>
      </c>
      <c r="R7" s="40">
        <v>41.206000000000003</v>
      </c>
      <c r="S7" s="40">
        <v>34.319360000000003</v>
      </c>
      <c r="T7" s="40">
        <v>33.807000000000002</v>
      </c>
      <c r="U7" s="40">
        <v>16.524290000000001</v>
      </c>
      <c r="V7" s="40">
        <v>2.7330600000000005</v>
      </c>
      <c r="W7" s="40">
        <v>0.16849</v>
      </c>
      <c r="X7" s="40">
        <v>0.57335999999999998</v>
      </c>
      <c r="Y7" s="40">
        <v>0.75187999999999999</v>
      </c>
      <c r="Z7" s="40">
        <v>0.61997000000000002</v>
      </c>
      <c r="AA7" s="40" t="s">
        <v>2</v>
      </c>
      <c r="AB7" s="40">
        <v>14.734129600000001</v>
      </c>
      <c r="AC7" s="40">
        <v>25.8014692</v>
      </c>
      <c r="AD7" s="40">
        <v>30.1840297</v>
      </c>
      <c r="AE7" s="40">
        <v>32.246310000000001</v>
      </c>
      <c r="AF7" s="37"/>
    </row>
    <row r="8" spans="2:33" x14ac:dyDescent="0.25">
      <c r="B8" s="28" t="s">
        <v>29</v>
      </c>
      <c r="C8" s="40">
        <v>40</v>
      </c>
      <c r="D8" s="40">
        <v>40</v>
      </c>
      <c r="E8" s="40">
        <v>40</v>
      </c>
      <c r="F8" s="40">
        <v>40</v>
      </c>
      <c r="G8" s="40">
        <v>40</v>
      </c>
      <c r="H8" s="40">
        <v>40</v>
      </c>
      <c r="I8" s="40">
        <v>40</v>
      </c>
      <c r="J8" s="40">
        <v>40</v>
      </c>
      <c r="K8" s="40">
        <v>40</v>
      </c>
      <c r="L8" s="40">
        <v>40</v>
      </c>
      <c r="M8" s="40">
        <v>43.143999999999998</v>
      </c>
      <c r="N8" s="40">
        <v>44.542000000000002</v>
      </c>
      <c r="O8" s="40">
        <v>45.898000000000003</v>
      </c>
      <c r="P8" s="40">
        <v>46.124000000000002</v>
      </c>
      <c r="Q8" s="40">
        <v>47.581000000000003</v>
      </c>
      <c r="R8" s="40">
        <v>46.06</v>
      </c>
      <c r="S8" s="40">
        <v>47.712000000000003</v>
      </c>
      <c r="T8" s="40">
        <v>45.064749999999997</v>
      </c>
      <c r="U8" s="40">
        <v>26.222999999999999</v>
      </c>
      <c r="V8" s="40">
        <v>13.61655</v>
      </c>
      <c r="W8" s="40">
        <v>15.657309999999999</v>
      </c>
      <c r="X8" s="40">
        <v>21.963789999999999</v>
      </c>
      <c r="Y8" s="40" t="s">
        <v>2</v>
      </c>
      <c r="Z8" s="40" t="s">
        <v>2</v>
      </c>
      <c r="AA8" s="40" t="s">
        <v>2</v>
      </c>
      <c r="AB8" s="40" t="s">
        <v>2</v>
      </c>
      <c r="AC8" s="40" t="s">
        <v>2</v>
      </c>
      <c r="AD8" s="40" t="s">
        <v>2</v>
      </c>
      <c r="AE8" s="40" t="s">
        <v>2</v>
      </c>
      <c r="AF8" s="37"/>
    </row>
    <row r="9" spans="2:33" x14ac:dyDescent="0.25">
      <c r="B9" s="28" t="s">
        <v>28</v>
      </c>
      <c r="C9" s="40">
        <v>39.984000000000002</v>
      </c>
      <c r="D9" s="40">
        <v>35.985999999999997</v>
      </c>
      <c r="E9" s="40">
        <v>33.985999999999997</v>
      </c>
      <c r="F9" s="40">
        <v>27.989000000000001</v>
      </c>
      <c r="G9" s="40">
        <v>33.985999999999997</v>
      </c>
      <c r="H9" s="40">
        <v>47.981000000000002</v>
      </c>
      <c r="I9" s="40">
        <v>43.981999999999999</v>
      </c>
      <c r="J9" s="40">
        <v>63.973999999999997</v>
      </c>
      <c r="K9" s="40">
        <v>60.975000000000001</v>
      </c>
      <c r="L9" s="40">
        <v>66.972999999999999</v>
      </c>
      <c r="M9" s="40">
        <v>66.302999999999997</v>
      </c>
      <c r="N9" s="40">
        <v>63.546999999999997</v>
      </c>
      <c r="O9" s="40">
        <v>49.534999999999997</v>
      </c>
      <c r="P9" s="40">
        <v>51.667999999999999</v>
      </c>
      <c r="Q9" s="40">
        <v>48.753999999999998</v>
      </c>
      <c r="R9" s="40">
        <v>52.511000000000003</v>
      </c>
      <c r="S9" s="40">
        <v>48.85</v>
      </c>
      <c r="T9" s="40">
        <v>38.831000000000003</v>
      </c>
      <c r="U9" s="40">
        <v>21.269400000000001</v>
      </c>
      <c r="V9" s="40" t="s">
        <v>2</v>
      </c>
      <c r="W9" s="40" t="s">
        <v>2</v>
      </c>
      <c r="X9" s="40" t="s">
        <v>2</v>
      </c>
      <c r="Y9" s="40" t="s">
        <v>2</v>
      </c>
      <c r="Z9" s="40" t="s">
        <v>2</v>
      </c>
      <c r="AA9" s="40" t="s">
        <v>2</v>
      </c>
      <c r="AB9" s="40" t="s">
        <v>2</v>
      </c>
      <c r="AC9" s="40" t="s">
        <v>2</v>
      </c>
      <c r="AD9" s="40" t="s">
        <v>2</v>
      </c>
      <c r="AE9" s="40" t="s">
        <v>2</v>
      </c>
      <c r="AF9" s="37"/>
    </row>
    <row r="10" spans="2:33" x14ac:dyDescent="0.25">
      <c r="B10" s="28" t="s">
        <v>27</v>
      </c>
      <c r="C10" s="40" t="s">
        <v>2</v>
      </c>
      <c r="D10" s="40" t="s">
        <v>2</v>
      </c>
      <c r="E10" s="40" t="s">
        <v>2</v>
      </c>
      <c r="F10" s="40" t="s">
        <v>2</v>
      </c>
      <c r="G10" s="40" t="s">
        <v>2</v>
      </c>
      <c r="H10" s="40" t="s">
        <v>2</v>
      </c>
      <c r="I10" s="40" t="s">
        <v>2</v>
      </c>
      <c r="J10" s="40" t="s">
        <v>2</v>
      </c>
      <c r="K10" s="40" t="s">
        <v>2</v>
      </c>
      <c r="L10" s="40" t="s">
        <v>2</v>
      </c>
      <c r="M10" s="40" t="s">
        <v>2</v>
      </c>
      <c r="N10" s="40" t="s">
        <v>2</v>
      </c>
      <c r="O10" s="40" t="s">
        <v>2</v>
      </c>
      <c r="P10" s="40" t="s">
        <v>2</v>
      </c>
      <c r="Q10" s="40" t="s">
        <v>2</v>
      </c>
      <c r="R10" s="40">
        <v>18.825785</v>
      </c>
      <c r="S10" s="40">
        <v>21.253187</v>
      </c>
      <c r="T10" s="40">
        <v>19.742339999999999</v>
      </c>
      <c r="U10" s="40">
        <v>19.193300000000001</v>
      </c>
      <c r="V10" s="40" t="s">
        <v>2</v>
      </c>
      <c r="W10" s="40" t="s">
        <v>2</v>
      </c>
      <c r="X10" s="40" t="s">
        <v>2</v>
      </c>
      <c r="Y10" s="40" t="s">
        <v>2</v>
      </c>
      <c r="Z10" s="40" t="s">
        <v>2</v>
      </c>
      <c r="AA10" s="40" t="s">
        <v>2</v>
      </c>
      <c r="AB10" s="40" t="s">
        <v>2</v>
      </c>
      <c r="AC10" s="40" t="s">
        <v>2</v>
      </c>
      <c r="AD10" s="40" t="s">
        <v>2</v>
      </c>
      <c r="AE10" s="40" t="s">
        <v>2</v>
      </c>
      <c r="AF10" s="37"/>
    </row>
    <row r="11" spans="2:33" x14ac:dyDescent="0.25">
      <c r="B11" s="38" t="s">
        <v>34</v>
      </c>
      <c r="C11" s="43" t="s">
        <v>2</v>
      </c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2</v>
      </c>
      <c r="I11" s="43" t="s">
        <v>2</v>
      </c>
      <c r="J11" s="43" t="s">
        <v>2</v>
      </c>
      <c r="K11" s="43" t="s">
        <v>2</v>
      </c>
      <c r="L11" s="43" t="s">
        <v>2</v>
      </c>
      <c r="M11" s="43" t="s">
        <v>2</v>
      </c>
      <c r="N11" s="43">
        <f t="shared" ref="N11:P11" si="0">SUM(N12:N14)</f>
        <v>9.9290000000000003</v>
      </c>
      <c r="O11" s="43">
        <f t="shared" si="0"/>
        <v>4.673</v>
      </c>
      <c r="P11" s="43">
        <f t="shared" si="0"/>
        <v>5.1326000000000001</v>
      </c>
      <c r="Q11" s="43">
        <f t="shared" ref="Q11" si="1">SUM(Q12:Q15)</f>
        <v>7.7489999999999997</v>
      </c>
      <c r="R11" s="43">
        <f t="shared" ref="R11" si="2">SUM(R12:R15)</f>
        <v>9.5389999999999997</v>
      </c>
      <c r="S11" s="43">
        <f t="shared" ref="S11" si="3">SUM(S12:S15)</f>
        <v>5.4589999999999996</v>
      </c>
      <c r="T11" s="43">
        <f t="shared" ref="T11" si="4">SUM(T12:T15)</f>
        <v>4.8446400000000001</v>
      </c>
      <c r="U11" s="43">
        <f t="shared" ref="U11" si="5">SUM(U12:U15)</f>
        <v>5.7701000000000002</v>
      </c>
      <c r="V11" s="43">
        <f t="shared" ref="V11" si="6">SUM(V12:V15)</f>
        <v>3.5502500000000001</v>
      </c>
      <c r="W11" s="43">
        <f t="shared" ref="W11" si="7">SUM(W12:W15)</f>
        <v>2.3983800000000004</v>
      </c>
      <c r="X11" s="43">
        <f t="shared" ref="X11" si="8">SUM(X12:X15)</f>
        <v>2.4094799999999998</v>
      </c>
      <c r="Y11" s="43">
        <f t="shared" ref="Y11" si="9">SUM(Y12:Y15)</f>
        <v>1.0108700000000002</v>
      </c>
      <c r="Z11" s="43">
        <f t="shared" ref="Z11" si="10">SUM(Z12:Z15)</f>
        <v>0.49010999999999993</v>
      </c>
      <c r="AA11" s="43">
        <f t="shared" ref="AA11" si="11">SUM(AA12:AA15)</f>
        <v>0.64056999999999997</v>
      </c>
      <c r="AB11" s="43">
        <f t="shared" ref="AB11" si="12">SUM(AB12:AB15)</f>
        <v>1.02356</v>
      </c>
      <c r="AC11" s="43">
        <f t="shared" ref="AC11" si="13">SUM(AC12:AC15)</f>
        <v>0.36219999999999997</v>
      </c>
      <c r="AD11" s="43">
        <f t="shared" ref="AD11" si="14">SUM(AD12:AD15)</f>
        <v>0.88879999999999992</v>
      </c>
      <c r="AE11" s="43">
        <f t="shared" ref="AE11" si="15">SUM(AE12:AE15)</f>
        <v>0.42663999999999996</v>
      </c>
      <c r="AF11" s="39"/>
    </row>
    <row r="12" spans="2:33" x14ac:dyDescent="0.25">
      <c r="B12" s="28" t="s">
        <v>26</v>
      </c>
      <c r="C12" s="40" t="s">
        <v>2</v>
      </c>
      <c r="D12" s="40" t="s">
        <v>2</v>
      </c>
      <c r="E12" s="40" t="s">
        <v>2</v>
      </c>
      <c r="F12" s="40" t="s">
        <v>2</v>
      </c>
      <c r="G12" s="40" t="s">
        <v>2</v>
      </c>
      <c r="H12" s="40" t="s">
        <v>2</v>
      </c>
      <c r="I12" s="40" t="s">
        <v>2</v>
      </c>
      <c r="J12" s="40" t="s">
        <v>2</v>
      </c>
      <c r="K12" s="40" t="s">
        <v>2</v>
      </c>
      <c r="L12" s="40" t="s">
        <v>2</v>
      </c>
      <c r="M12" s="40" t="s">
        <v>2</v>
      </c>
      <c r="N12" s="40">
        <v>9.9290000000000003</v>
      </c>
      <c r="O12" s="40">
        <v>4.673</v>
      </c>
      <c r="P12" s="40">
        <v>5.1326000000000001</v>
      </c>
      <c r="Q12" s="40">
        <v>7.7489999999999997</v>
      </c>
      <c r="R12" s="40">
        <v>8.3230000000000004</v>
      </c>
      <c r="S12" s="40">
        <v>5.2809999999999997</v>
      </c>
      <c r="T12" s="40">
        <v>4.7549999999999999</v>
      </c>
      <c r="U12" s="40">
        <v>4.8101000000000003</v>
      </c>
      <c r="V12" s="40">
        <v>2.1970399999999999</v>
      </c>
      <c r="W12" s="40">
        <v>2.3183000000000002</v>
      </c>
      <c r="X12" s="40">
        <v>1.88262</v>
      </c>
      <c r="Y12" s="40">
        <v>0.82461000000000007</v>
      </c>
      <c r="Z12" s="40">
        <v>0.33350999999999997</v>
      </c>
      <c r="AA12" s="40">
        <v>0.29620999999999997</v>
      </c>
      <c r="AB12" s="40">
        <v>0.73875999999999997</v>
      </c>
      <c r="AC12" s="40">
        <v>6.0000000000000001E-3</v>
      </c>
      <c r="AD12" s="40">
        <v>0.1918</v>
      </c>
      <c r="AE12" s="40">
        <v>8.8139999999999996E-2</v>
      </c>
      <c r="AF12" s="37"/>
    </row>
    <row r="13" spans="2:33" x14ac:dyDescent="0.25">
      <c r="B13" s="28" t="s">
        <v>25</v>
      </c>
      <c r="C13" s="40" t="s">
        <v>2</v>
      </c>
      <c r="D13" s="40" t="s">
        <v>2</v>
      </c>
      <c r="E13" s="40" t="s">
        <v>2</v>
      </c>
      <c r="F13" s="40" t="s">
        <v>2</v>
      </c>
      <c r="G13" s="40" t="s">
        <v>2</v>
      </c>
      <c r="H13" s="40" t="s">
        <v>2</v>
      </c>
      <c r="I13" s="40" t="s">
        <v>2</v>
      </c>
      <c r="J13" s="40" t="s">
        <v>2</v>
      </c>
      <c r="K13" s="40" t="s">
        <v>2</v>
      </c>
      <c r="L13" s="40" t="s">
        <v>2</v>
      </c>
      <c r="M13" s="40" t="s">
        <v>2</v>
      </c>
      <c r="N13" s="40" t="s">
        <v>2</v>
      </c>
      <c r="O13" s="40" t="s">
        <v>2</v>
      </c>
      <c r="P13" s="40" t="s">
        <v>2</v>
      </c>
      <c r="Q13" s="40" t="s">
        <v>2</v>
      </c>
      <c r="R13" s="40" t="s">
        <v>2</v>
      </c>
      <c r="S13" s="40" t="s">
        <v>2</v>
      </c>
      <c r="T13" s="40">
        <v>8.9639999999999997E-2</v>
      </c>
      <c r="U13" s="40">
        <v>0.96</v>
      </c>
      <c r="V13" s="40">
        <v>1.35321</v>
      </c>
      <c r="W13" s="40">
        <v>8.0079999999999998E-2</v>
      </c>
      <c r="X13" s="40">
        <v>0.52685999999999999</v>
      </c>
      <c r="Y13" s="40">
        <v>0.18625999999999998</v>
      </c>
      <c r="Z13" s="40">
        <v>0.15659999999999999</v>
      </c>
      <c r="AA13" s="40">
        <v>0.34436</v>
      </c>
      <c r="AB13" s="40">
        <v>0.22159999999999999</v>
      </c>
      <c r="AC13" s="40">
        <v>0.35619999999999996</v>
      </c>
      <c r="AD13" s="40">
        <v>0.60109999999999997</v>
      </c>
      <c r="AE13" s="40">
        <v>0.28489999999999999</v>
      </c>
      <c r="AF13" s="37"/>
    </row>
    <row r="14" spans="2:33" x14ac:dyDescent="0.25">
      <c r="B14" s="28" t="s">
        <v>24</v>
      </c>
      <c r="C14" s="40" t="s">
        <v>246</v>
      </c>
      <c r="D14" s="40" t="s">
        <v>246</v>
      </c>
      <c r="E14" s="40" t="s">
        <v>246</v>
      </c>
      <c r="F14" s="40" t="s">
        <v>246</v>
      </c>
      <c r="G14" s="40" t="s">
        <v>246</v>
      </c>
      <c r="H14" s="40" t="s">
        <v>246</v>
      </c>
      <c r="I14" s="40" t="s">
        <v>246</v>
      </c>
      <c r="J14" s="40" t="s">
        <v>246</v>
      </c>
      <c r="K14" s="40" t="s">
        <v>246</v>
      </c>
      <c r="L14" s="40" t="s">
        <v>246</v>
      </c>
      <c r="M14" s="40" t="s">
        <v>246</v>
      </c>
      <c r="N14" s="40" t="s">
        <v>246</v>
      </c>
      <c r="O14" s="40" t="s">
        <v>246</v>
      </c>
      <c r="P14" s="40" t="s">
        <v>246</v>
      </c>
      <c r="Q14" s="40" t="s">
        <v>246</v>
      </c>
      <c r="R14" s="40">
        <v>1.216</v>
      </c>
      <c r="S14" s="40">
        <v>0.17799999999999999</v>
      </c>
      <c r="T14" s="40" t="s">
        <v>2</v>
      </c>
      <c r="U14" s="40" t="s">
        <v>2</v>
      </c>
      <c r="V14" s="40" t="s">
        <v>2</v>
      </c>
      <c r="W14" s="40" t="s">
        <v>2</v>
      </c>
      <c r="X14" s="40" t="s">
        <v>2</v>
      </c>
      <c r="Y14" s="40" t="s">
        <v>2</v>
      </c>
      <c r="Z14" s="40" t="s">
        <v>2</v>
      </c>
      <c r="AA14" s="40" t="s">
        <v>2</v>
      </c>
      <c r="AB14" s="40" t="s">
        <v>2</v>
      </c>
      <c r="AC14" s="40" t="s">
        <v>2</v>
      </c>
      <c r="AD14" s="40" t="s">
        <v>2</v>
      </c>
      <c r="AE14" s="40" t="s">
        <v>2</v>
      </c>
      <c r="AF14" s="40"/>
    </row>
    <row r="15" spans="2:33" x14ac:dyDescent="0.25">
      <c r="B15" s="28" t="s">
        <v>31</v>
      </c>
      <c r="C15" s="40" t="s">
        <v>2</v>
      </c>
      <c r="D15" s="40" t="s">
        <v>2</v>
      </c>
      <c r="E15" s="40" t="s">
        <v>2</v>
      </c>
      <c r="F15" s="40" t="s">
        <v>2</v>
      </c>
      <c r="G15" s="40" t="s">
        <v>2</v>
      </c>
      <c r="H15" s="40" t="s">
        <v>2</v>
      </c>
      <c r="I15" s="40" t="s">
        <v>2</v>
      </c>
      <c r="J15" s="40" t="s">
        <v>2</v>
      </c>
      <c r="K15" s="40" t="s">
        <v>2</v>
      </c>
      <c r="L15" s="40" t="s">
        <v>2</v>
      </c>
      <c r="M15" s="40" t="s">
        <v>2</v>
      </c>
      <c r="N15" s="40" t="s">
        <v>2</v>
      </c>
      <c r="O15" s="40" t="s">
        <v>2</v>
      </c>
      <c r="P15" s="40" t="s">
        <v>2</v>
      </c>
      <c r="Q15" s="40" t="s">
        <v>2</v>
      </c>
      <c r="R15" s="40" t="s">
        <v>2</v>
      </c>
      <c r="S15" s="40" t="s">
        <v>2</v>
      </c>
      <c r="T15" s="40" t="s">
        <v>2</v>
      </c>
      <c r="U15" s="40" t="s">
        <v>2</v>
      </c>
      <c r="V15" s="40" t="s">
        <v>2</v>
      </c>
      <c r="W15" s="40" t="s">
        <v>2</v>
      </c>
      <c r="X15" s="40" t="s">
        <v>2</v>
      </c>
      <c r="Y15" s="40" t="s">
        <v>2</v>
      </c>
      <c r="Z15" s="40" t="s">
        <v>2</v>
      </c>
      <c r="AA15" s="40" t="s">
        <v>2</v>
      </c>
      <c r="AB15" s="40">
        <v>6.3200000000000006E-2</v>
      </c>
      <c r="AC15" s="40" t="s">
        <v>2</v>
      </c>
      <c r="AD15" s="40">
        <v>9.5899999999999999E-2</v>
      </c>
      <c r="AE15" s="40">
        <v>5.3600000000000002E-2</v>
      </c>
      <c r="AF15" s="40"/>
      <c r="AG15" s="41"/>
    </row>
    <row r="16" spans="2:33" s="35" customFormat="1" ht="14.25" customHeight="1" x14ac:dyDescent="0.25">
      <c r="B16" s="35" t="s">
        <v>6</v>
      </c>
      <c r="C16" s="43">
        <f t="shared" ref="C16:AD16" si="16">SUM(C6,C11)</f>
        <v>110.73399999999999</v>
      </c>
      <c r="D16" s="43">
        <f t="shared" ref="D16:G16" si="17">SUM(D6,D11)</f>
        <v>106.736</v>
      </c>
      <c r="E16" s="43">
        <f t="shared" si="17"/>
        <v>104.736</v>
      </c>
      <c r="F16" s="43">
        <f t="shared" si="17"/>
        <v>98.739000000000004</v>
      </c>
      <c r="G16" s="43">
        <f t="shared" si="17"/>
        <v>104.736</v>
      </c>
      <c r="H16" s="43">
        <f t="shared" si="16"/>
        <v>118.73099999999999</v>
      </c>
      <c r="I16" s="43">
        <f t="shared" ref="I16:N16" si="18">SUM(I6,I11)</f>
        <v>114.732</v>
      </c>
      <c r="J16" s="43">
        <f t="shared" si="18"/>
        <v>134.72399999999999</v>
      </c>
      <c r="K16" s="43">
        <f t="shared" si="18"/>
        <v>131.72499999999999</v>
      </c>
      <c r="L16" s="43">
        <f t="shared" si="18"/>
        <v>137.72300000000001</v>
      </c>
      <c r="M16" s="43">
        <f t="shared" si="18"/>
        <v>140.197</v>
      </c>
      <c r="N16" s="43">
        <f t="shared" si="18"/>
        <v>148.768</v>
      </c>
      <c r="O16" s="43">
        <f t="shared" ref="O16:Q16" si="19">SUM(O6,O11)</f>
        <v>132.744</v>
      </c>
      <c r="P16" s="43">
        <f t="shared" si="19"/>
        <v>138.51560000000001</v>
      </c>
      <c r="Q16" s="43">
        <f t="shared" si="19"/>
        <v>141.25299999999999</v>
      </c>
      <c r="R16" s="43">
        <f t="shared" si="16"/>
        <v>168.141785</v>
      </c>
      <c r="S16" s="43">
        <f t="shared" si="16"/>
        <v>157.59354700000003</v>
      </c>
      <c r="T16" s="43">
        <f t="shared" si="16"/>
        <v>142.28973000000002</v>
      </c>
      <c r="U16" s="43">
        <f t="shared" si="16"/>
        <v>88.980090000000004</v>
      </c>
      <c r="V16" s="43">
        <f t="shared" si="16"/>
        <v>19.899860000000004</v>
      </c>
      <c r="W16" s="43">
        <f t="shared" si="16"/>
        <v>18.22418</v>
      </c>
      <c r="X16" s="43">
        <f t="shared" si="16"/>
        <v>24.946629999999999</v>
      </c>
      <c r="Y16" s="43">
        <f t="shared" si="16"/>
        <v>1.76275</v>
      </c>
      <c r="Z16" s="43">
        <f t="shared" si="16"/>
        <v>1.11008</v>
      </c>
      <c r="AA16" s="43">
        <f t="shared" si="16"/>
        <v>0.64056999999999997</v>
      </c>
      <c r="AB16" s="43">
        <f t="shared" si="16"/>
        <v>15.757689600000001</v>
      </c>
      <c r="AC16" s="43">
        <f t="shared" si="16"/>
        <v>26.163669200000001</v>
      </c>
      <c r="AD16" s="43">
        <f t="shared" si="16"/>
        <v>31.0728297</v>
      </c>
      <c r="AE16" s="43">
        <f t="shared" ref="AE16" si="20">SUM(AE6,AE11)</f>
        <v>32.67295</v>
      </c>
      <c r="AF16" s="39"/>
    </row>
    <row r="17" spans="2:32" s="35" customFormat="1" x14ac:dyDescent="0.25"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</row>
    <row r="18" spans="2:32" ht="18" x14ac:dyDescent="0.35">
      <c r="B18" s="34" t="s">
        <v>47</v>
      </c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2:32" x14ac:dyDescent="0.25">
      <c r="B19" s="35" t="s">
        <v>33</v>
      </c>
      <c r="C19" s="43">
        <f t="shared" ref="C19:Z19" si="21">C31/C6</f>
        <v>4.7191802918737751E-2</v>
      </c>
      <c r="D19" s="43">
        <f t="shared" ref="D19:G19" si="22">D31/D6</f>
        <v>4.7017961352550611E-2</v>
      </c>
      <c r="E19" s="43">
        <f t="shared" si="22"/>
        <v>4.6926016835426063E-2</v>
      </c>
      <c r="F19" s="43">
        <f t="shared" si="22"/>
        <v>4.6627992252895892E-2</v>
      </c>
      <c r="G19" s="43">
        <f t="shared" si="22"/>
        <v>4.6926016835426063E-2</v>
      </c>
      <c r="H19" s="43">
        <f t="shared" si="21"/>
        <v>4.7504399864152246E-2</v>
      </c>
      <c r="I19" s="43">
        <f t="shared" ref="I19:N19" si="23">I31/I6</f>
        <v>4.7353528970829152E-2</v>
      </c>
      <c r="J19" s="43">
        <f t="shared" si="23"/>
        <v>4.801823475470697E-2</v>
      </c>
      <c r="K19" s="43">
        <f t="shared" si="23"/>
        <v>4.7931385511702264E-2</v>
      </c>
      <c r="L19" s="43">
        <f t="shared" si="23"/>
        <v>4.810130161016897E-2</v>
      </c>
      <c r="M19" s="43">
        <f t="shared" si="23"/>
        <v>4.753600719421E-2</v>
      </c>
      <c r="N19" s="43">
        <f t="shared" si="23"/>
        <v>4.534988197837593E-2</v>
      </c>
      <c r="O19" s="43">
        <f t="shared" ref="O19:Q19" si="24">O31/O6</f>
        <v>4.7200989048737464E-2</v>
      </c>
      <c r="P19" s="43">
        <f t="shared" si="24"/>
        <v>4.6899090998355493E-2</v>
      </c>
      <c r="Q19" s="43">
        <f t="shared" si="24"/>
        <v>4.764793029187326E-2</v>
      </c>
      <c r="R19" s="43">
        <f t="shared" si="21"/>
        <v>4.7503887521190197E-2</v>
      </c>
      <c r="S19" s="43">
        <f t="shared" si="21"/>
        <v>5.0337392946982321E-2</v>
      </c>
      <c r="T19" s="43">
        <f t="shared" si="21"/>
        <v>5.1212084652132714E-2</v>
      </c>
      <c r="U19" s="43">
        <f t="shared" si="21"/>
        <v>5.0280811544650132E-2</v>
      </c>
      <c r="V19" s="43">
        <f t="shared" si="21"/>
        <v>3.2502064446797194E-2</v>
      </c>
      <c r="W19" s="43">
        <f t="shared" si="21"/>
        <v>2.6565845897205828E-2</v>
      </c>
      <c r="X19" s="43">
        <f t="shared" si="21"/>
        <v>3.6650317393281763E-2</v>
      </c>
      <c r="Y19" s="43">
        <f t="shared" si="21"/>
        <v>4.0767267840612867E-2</v>
      </c>
      <c r="Z19" s="43">
        <f t="shared" si="21"/>
        <v>5.3375866816136278E-2</v>
      </c>
      <c r="AA19" s="40" t="s">
        <v>7</v>
      </c>
      <c r="AB19" s="43">
        <f t="shared" ref="AB19:AC20" si="25">AB31/AB6</f>
        <v>3.3649999999999999E-2</v>
      </c>
      <c r="AC19" s="43">
        <f t="shared" si="25"/>
        <v>3.0100000000000002E-2</v>
      </c>
      <c r="AD19" s="43">
        <f t="shared" ref="AD19:AE19" si="26">AD31/AD6</f>
        <v>2.8049999999999999E-2</v>
      </c>
      <c r="AE19" s="43">
        <f t="shared" si="26"/>
        <v>2.9350000000000001E-2</v>
      </c>
      <c r="AF19" s="43"/>
    </row>
    <row r="20" spans="2:32" x14ac:dyDescent="0.25">
      <c r="B20" s="28" t="s">
        <v>30</v>
      </c>
      <c r="C20" s="40">
        <f t="shared" ref="C20:Z20" si="27">C32/C7</f>
        <v>4.5317884267066462E-2</v>
      </c>
      <c r="D20" s="40">
        <f t="shared" ref="D20:G20" si="28">D32/D7</f>
        <v>4.5317884267066462E-2</v>
      </c>
      <c r="E20" s="40">
        <f t="shared" si="28"/>
        <v>4.5317884267066462E-2</v>
      </c>
      <c r="F20" s="40">
        <f t="shared" si="28"/>
        <v>4.5317884267066462E-2</v>
      </c>
      <c r="G20" s="40">
        <f t="shared" si="28"/>
        <v>4.5317884267066462E-2</v>
      </c>
      <c r="H20" s="40">
        <f t="shared" si="27"/>
        <v>4.5317884267066462E-2</v>
      </c>
      <c r="I20" s="40">
        <f t="shared" ref="I20:N20" si="29">I32/I7</f>
        <v>4.5317884267066462E-2</v>
      </c>
      <c r="J20" s="40">
        <f t="shared" si="29"/>
        <v>4.5317884267066462E-2</v>
      </c>
      <c r="K20" s="40">
        <f t="shared" si="29"/>
        <v>4.5317884267066462E-2</v>
      </c>
      <c r="L20" s="40">
        <f t="shared" si="29"/>
        <v>4.5317884267066462E-2</v>
      </c>
      <c r="M20" s="40">
        <f t="shared" si="29"/>
        <v>4.5317884267066462E-2</v>
      </c>
      <c r="N20" s="40">
        <f t="shared" si="29"/>
        <v>3.5902439024390248E-2</v>
      </c>
      <c r="O20" s="40">
        <f t="shared" ref="O20:Q20" si="30">O32/O7</f>
        <v>4.6142533243458551E-2</v>
      </c>
      <c r="P20" s="40">
        <f t="shared" si="30"/>
        <v>4.4898991318029838E-2</v>
      </c>
      <c r="Q20" s="40">
        <f t="shared" si="30"/>
        <v>4.8158411579542093E-2</v>
      </c>
      <c r="R20" s="40">
        <f t="shared" si="27"/>
        <v>4.5697228558947721E-2</v>
      </c>
      <c r="S20" s="40">
        <f t="shared" si="27"/>
        <v>4.8216428278382809E-2</v>
      </c>
      <c r="T20" s="40">
        <f t="shared" si="27"/>
        <v>4.8209157866713988E-2</v>
      </c>
      <c r="U20" s="40">
        <f t="shared" si="27"/>
        <v>4.8468750548435073E-2</v>
      </c>
      <c r="V20" s="40">
        <f t="shared" si="27"/>
        <v>5.5430298968921279E-2</v>
      </c>
      <c r="W20" s="40">
        <f t="shared" si="27"/>
        <v>5.5916532138405833E-2</v>
      </c>
      <c r="X20" s="40">
        <f t="shared" si="27"/>
        <v>5.3900695269987448E-2</v>
      </c>
      <c r="Y20" s="40">
        <f t="shared" si="27"/>
        <v>4.0767267840612867E-2</v>
      </c>
      <c r="Z20" s="40">
        <f t="shared" si="27"/>
        <v>5.3375866816136278E-2</v>
      </c>
      <c r="AA20" s="40" t="s">
        <v>7</v>
      </c>
      <c r="AB20" s="40">
        <f t="shared" si="25"/>
        <v>3.3649999999999999E-2</v>
      </c>
      <c r="AC20" s="40">
        <f t="shared" si="25"/>
        <v>3.0100000000000002E-2</v>
      </c>
      <c r="AD20" s="40">
        <f t="shared" ref="AD20:AE20" si="31">AD32/AD7</f>
        <v>2.8049999999999999E-2</v>
      </c>
      <c r="AE20" s="40">
        <f t="shared" si="31"/>
        <v>2.9350000000000001E-2</v>
      </c>
      <c r="AF20" s="40"/>
    </row>
    <row r="21" spans="2:32" x14ac:dyDescent="0.25">
      <c r="B21" s="28" t="s">
        <v>29</v>
      </c>
      <c r="C21" s="40">
        <f t="shared" ref="C21:X21" si="32">C33/C8</f>
        <v>4.3993125419181753E-2</v>
      </c>
      <c r="D21" s="40">
        <f t="shared" ref="D21:G21" si="33">D33/D8</f>
        <v>4.3993125419181753E-2</v>
      </c>
      <c r="E21" s="40">
        <f t="shared" si="33"/>
        <v>4.3993125419181753E-2</v>
      </c>
      <c r="F21" s="40">
        <f t="shared" si="33"/>
        <v>4.3993125419181753E-2</v>
      </c>
      <c r="G21" s="40">
        <f t="shared" si="33"/>
        <v>4.3993125419181753E-2</v>
      </c>
      <c r="H21" s="40">
        <f t="shared" si="32"/>
        <v>4.3993125419181753E-2</v>
      </c>
      <c r="I21" s="40">
        <f t="shared" ref="I21:N21" si="34">I33/I8</f>
        <v>4.3993125419181753E-2</v>
      </c>
      <c r="J21" s="40">
        <f t="shared" si="34"/>
        <v>4.3993125419181753E-2</v>
      </c>
      <c r="K21" s="40">
        <f t="shared" si="34"/>
        <v>4.3993125419181753E-2</v>
      </c>
      <c r="L21" s="40">
        <f t="shared" si="34"/>
        <v>4.3993125419181753E-2</v>
      </c>
      <c r="M21" s="40">
        <f t="shared" si="34"/>
        <v>4.399312541918176E-2</v>
      </c>
      <c r="N21" s="40">
        <f t="shared" si="34"/>
        <v>4.399312541918176E-2</v>
      </c>
      <c r="O21" s="40">
        <f t="shared" ref="O21:Q21" si="35">O33/O8</f>
        <v>4.399312541918176E-2</v>
      </c>
      <c r="P21" s="40">
        <f t="shared" si="35"/>
        <v>4.3993125419181753E-2</v>
      </c>
      <c r="Q21" s="40">
        <f t="shared" si="35"/>
        <v>4.399312541918176E-2</v>
      </c>
      <c r="R21" s="40">
        <f t="shared" si="32"/>
        <v>4.3993125419181753E-2</v>
      </c>
      <c r="S21" s="40">
        <f t="shared" si="32"/>
        <v>4.399312541918176E-2</v>
      </c>
      <c r="T21" s="40">
        <f t="shared" si="32"/>
        <v>4.3999999999999997E-2</v>
      </c>
      <c r="U21" s="40">
        <f t="shared" si="32"/>
        <v>3.4000000000000002E-2</v>
      </c>
      <c r="V21" s="40">
        <f t="shared" si="32"/>
        <v>2.7900000000000001E-2</v>
      </c>
      <c r="W21" s="40">
        <f t="shared" si="32"/>
        <v>2.6249999999999999E-2</v>
      </c>
      <c r="X21" s="40">
        <f t="shared" si="32"/>
        <v>3.6200000000000003E-2</v>
      </c>
      <c r="Y21" s="40" t="s">
        <v>7</v>
      </c>
      <c r="Z21" s="40" t="s">
        <v>7</v>
      </c>
      <c r="AA21" s="40" t="s">
        <v>7</v>
      </c>
      <c r="AB21" s="40" t="s">
        <v>7</v>
      </c>
      <c r="AC21" s="40" t="s">
        <v>7</v>
      </c>
      <c r="AD21" s="40" t="s">
        <v>7</v>
      </c>
      <c r="AE21" s="40" t="s">
        <v>7</v>
      </c>
      <c r="AF21" s="40"/>
    </row>
    <row r="22" spans="2:32" x14ac:dyDescent="0.25">
      <c r="B22" s="28" t="s">
        <v>28</v>
      </c>
      <c r="C22" s="40">
        <f t="shared" ref="C22:U22" si="36">C34/C9</f>
        <v>5.1832911825328683E-2</v>
      </c>
      <c r="D22" s="40">
        <f t="shared" ref="D22:G22" si="37">D34/D9</f>
        <v>5.183291182532869E-2</v>
      </c>
      <c r="E22" s="40">
        <f t="shared" si="37"/>
        <v>5.183291182532869E-2</v>
      </c>
      <c r="F22" s="40">
        <f t="shared" si="37"/>
        <v>5.1832911825328683E-2</v>
      </c>
      <c r="G22" s="40">
        <f t="shared" si="37"/>
        <v>5.183291182532869E-2</v>
      </c>
      <c r="H22" s="40">
        <f t="shared" si="36"/>
        <v>5.183291182532869E-2</v>
      </c>
      <c r="I22" s="40">
        <f t="shared" ref="I22:N22" si="38">I34/I9</f>
        <v>5.1832911825328683E-2</v>
      </c>
      <c r="J22" s="40">
        <f t="shared" si="38"/>
        <v>5.1832911825328683E-2</v>
      </c>
      <c r="K22" s="40">
        <f t="shared" si="38"/>
        <v>5.1832911825328683E-2</v>
      </c>
      <c r="L22" s="40">
        <f t="shared" si="38"/>
        <v>5.1832911825328683E-2</v>
      </c>
      <c r="M22" s="40">
        <f t="shared" si="38"/>
        <v>5.0870115323728766E-2</v>
      </c>
      <c r="N22" s="40">
        <f t="shared" si="38"/>
        <v>5.0872432555030794E-2</v>
      </c>
      <c r="O22" s="40">
        <f t="shared" ref="O22:Q22" si="39">O34/O9</f>
        <v>5.0870725708514197E-2</v>
      </c>
      <c r="P22" s="40">
        <f t="shared" si="39"/>
        <v>5.0870994383357439E-2</v>
      </c>
      <c r="Q22" s="40">
        <f t="shared" si="39"/>
        <v>5.0825622207740083E-2</v>
      </c>
      <c r="R22" s="40">
        <f t="shared" si="36"/>
        <v>5.0579878501647274E-2</v>
      </c>
      <c r="S22" s="40">
        <f t="shared" si="36"/>
        <v>5.2917093142272262E-2</v>
      </c>
      <c r="T22" s="40">
        <f t="shared" si="36"/>
        <v>5.2900955422214214E-2</v>
      </c>
      <c r="U22" s="40">
        <f t="shared" si="36"/>
        <v>5.5787140210819292E-2</v>
      </c>
      <c r="V22" s="40" t="s">
        <v>7</v>
      </c>
      <c r="W22" s="40" t="s">
        <v>7</v>
      </c>
      <c r="X22" s="40" t="s">
        <v>7</v>
      </c>
      <c r="Y22" s="40" t="s">
        <v>7</v>
      </c>
      <c r="Z22" s="40" t="s">
        <v>7</v>
      </c>
      <c r="AA22" s="40" t="s">
        <v>7</v>
      </c>
      <c r="AB22" s="40" t="s">
        <v>7</v>
      </c>
      <c r="AC22" s="40" t="s">
        <v>7</v>
      </c>
      <c r="AD22" s="40" t="s">
        <v>7</v>
      </c>
      <c r="AE22" s="40" t="s">
        <v>7</v>
      </c>
      <c r="AF22" s="40"/>
    </row>
    <row r="23" spans="2:32" x14ac:dyDescent="0.25">
      <c r="B23" s="28" t="s">
        <v>27</v>
      </c>
      <c r="C23" s="40" t="s">
        <v>7</v>
      </c>
      <c r="D23" s="40" t="s">
        <v>7</v>
      </c>
      <c r="E23" s="40" t="s">
        <v>7</v>
      </c>
      <c r="F23" s="40" t="s">
        <v>7</v>
      </c>
      <c r="G23" s="40" t="s">
        <v>7</v>
      </c>
      <c r="H23" s="40" t="s">
        <v>7</v>
      </c>
      <c r="I23" s="40" t="s">
        <v>7</v>
      </c>
      <c r="J23" s="40" t="s">
        <v>7</v>
      </c>
      <c r="K23" s="40" t="s">
        <v>7</v>
      </c>
      <c r="L23" s="40" t="s">
        <v>7</v>
      </c>
      <c r="M23" s="40" t="s">
        <v>7</v>
      </c>
      <c r="N23" s="40" t="s">
        <v>7</v>
      </c>
      <c r="O23" s="40" t="s">
        <v>7</v>
      </c>
      <c r="P23" s="40" t="s">
        <v>7</v>
      </c>
      <c r="Q23" s="40" t="s">
        <v>7</v>
      </c>
      <c r="R23" s="40">
        <f t="shared" ref="R23:U25" si="40">R35/R10</f>
        <v>5.1468000000000007E-2</v>
      </c>
      <c r="S23" s="40">
        <f t="shared" si="40"/>
        <v>6.2075373126399866E-2</v>
      </c>
      <c r="T23" s="40">
        <f t="shared" si="40"/>
        <v>6.949513502958618E-2</v>
      </c>
      <c r="U23" s="40">
        <f t="shared" si="40"/>
        <v>6.7982740634608019E-2</v>
      </c>
      <c r="V23" s="40" t="s">
        <v>7</v>
      </c>
      <c r="W23" s="40" t="s">
        <v>7</v>
      </c>
      <c r="X23" s="40" t="s">
        <v>7</v>
      </c>
      <c r="Y23" s="40" t="s">
        <v>7</v>
      </c>
      <c r="Z23" s="40" t="s">
        <v>7</v>
      </c>
      <c r="AA23" s="40" t="s">
        <v>7</v>
      </c>
      <c r="AB23" s="40" t="s">
        <v>7</v>
      </c>
      <c r="AC23" s="40" t="s">
        <v>7</v>
      </c>
      <c r="AD23" s="40" t="s">
        <v>7</v>
      </c>
      <c r="AE23" s="40" t="s">
        <v>7</v>
      </c>
      <c r="AF23" s="40"/>
    </row>
    <row r="24" spans="2:32" x14ac:dyDescent="0.25">
      <c r="B24" s="38" t="s">
        <v>34</v>
      </c>
      <c r="C24" s="43" t="s">
        <v>7</v>
      </c>
      <c r="D24" s="43" t="s">
        <v>7</v>
      </c>
      <c r="E24" s="43" t="s">
        <v>7</v>
      </c>
      <c r="F24" s="43" t="s">
        <v>7</v>
      </c>
      <c r="G24" s="43" t="s">
        <v>7</v>
      </c>
      <c r="H24" s="43" t="s">
        <v>7</v>
      </c>
      <c r="I24" s="43" t="s">
        <v>7</v>
      </c>
      <c r="J24" s="43" t="s">
        <v>7</v>
      </c>
      <c r="K24" s="43" t="s">
        <v>7</v>
      </c>
      <c r="L24" s="43" t="s">
        <v>7</v>
      </c>
      <c r="M24" s="43" t="s">
        <v>7</v>
      </c>
      <c r="N24" s="43">
        <v>0.43619699869070405</v>
      </c>
      <c r="O24" s="43">
        <v>0.43612240530708318</v>
      </c>
      <c r="P24" s="43">
        <v>0.43623114990453177</v>
      </c>
      <c r="Q24" s="43">
        <v>0.44134727061556328</v>
      </c>
      <c r="R24" s="43">
        <f t="shared" si="40"/>
        <v>0.43662857741901667</v>
      </c>
      <c r="S24" s="43">
        <f t="shared" si="40"/>
        <v>0.43621691701776882</v>
      </c>
      <c r="T24" s="43">
        <f t="shared" si="40"/>
        <v>0.43622118914098879</v>
      </c>
      <c r="U24" s="43">
        <f t="shared" si="40"/>
        <v>0.43679050347744403</v>
      </c>
      <c r="V24" s="43">
        <f t="shared" ref="V24:AB26" si="41">V36/V11</f>
        <v>0.43374876600216883</v>
      </c>
      <c r="W24" s="43">
        <f t="shared" si="41"/>
        <v>0.43023576171582478</v>
      </c>
      <c r="X24" s="43">
        <f t="shared" si="41"/>
        <v>0.43262486576273718</v>
      </c>
      <c r="Y24" s="43">
        <f t="shared" si="41"/>
        <v>0.43230012142906599</v>
      </c>
      <c r="Z24" s="43">
        <f t="shared" si="41"/>
        <v>0.43649190517016595</v>
      </c>
      <c r="AA24" s="43">
        <f t="shared" si="41"/>
        <v>0.43663069284301487</v>
      </c>
      <c r="AB24" s="43">
        <f t="shared" si="41"/>
        <v>0.43646563514029463</v>
      </c>
      <c r="AC24" s="43">
        <f t="shared" ref="AC24" si="42">AC36/AC11</f>
        <v>0.43909473128106019</v>
      </c>
      <c r="AD24" s="43">
        <f t="shared" ref="AD24:AE24" si="43">AD36/AD11</f>
        <v>0.43852623417079212</v>
      </c>
      <c r="AE24" s="43">
        <f t="shared" si="43"/>
        <v>0.43855250177268895</v>
      </c>
      <c r="AF24" s="43"/>
    </row>
    <row r="25" spans="2:32" x14ac:dyDescent="0.25">
      <c r="B25" s="28" t="s">
        <v>26</v>
      </c>
      <c r="C25" s="40" t="s">
        <v>7</v>
      </c>
      <c r="D25" s="40" t="s">
        <v>7</v>
      </c>
      <c r="E25" s="40" t="s">
        <v>7</v>
      </c>
      <c r="F25" s="40" t="s">
        <v>7</v>
      </c>
      <c r="G25" s="40" t="s">
        <v>7</v>
      </c>
      <c r="H25" s="40" t="s">
        <v>7</v>
      </c>
      <c r="I25" s="40" t="s">
        <v>7</v>
      </c>
      <c r="J25" s="40" t="s">
        <v>7</v>
      </c>
      <c r="K25" s="40" t="s">
        <v>7</v>
      </c>
      <c r="L25" s="40" t="s">
        <v>7</v>
      </c>
      <c r="M25" s="40" t="s">
        <v>7</v>
      </c>
      <c r="N25" s="40" t="s">
        <v>7</v>
      </c>
      <c r="O25" s="40" t="s">
        <v>7</v>
      </c>
      <c r="P25" s="40" t="s">
        <v>7</v>
      </c>
      <c r="Q25" s="40" t="s">
        <v>7</v>
      </c>
      <c r="R25" s="40">
        <f t="shared" si="40"/>
        <v>0.4361408146101165</v>
      </c>
      <c r="S25" s="40">
        <f t="shared" si="40"/>
        <v>0.43614999999999998</v>
      </c>
      <c r="T25" s="40">
        <f t="shared" si="40"/>
        <v>0.43614995200000001</v>
      </c>
      <c r="U25" s="40">
        <f t="shared" si="40"/>
        <v>0.4361499519999999</v>
      </c>
      <c r="V25" s="40">
        <f t="shared" si="41"/>
        <v>0.42989847999999997</v>
      </c>
      <c r="W25" s="40">
        <f t="shared" si="41"/>
        <v>0.42989847999999992</v>
      </c>
      <c r="X25" s="40">
        <f t="shared" si="41"/>
        <v>0.43056089999999997</v>
      </c>
      <c r="Y25" s="40">
        <f t="shared" si="41"/>
        <v>0.43056090000000002</v>
      </c>
      <c r="Z25" s="40">
        <f t="shared" si="41"/>
        <v>0.43628854500000008</v>
      </c>
      <c r="AA25" s="40">
        <f t="shared" si="41"/>
        <v>0.43628854499999997</v>
      </c>
      <c r="AB25" s="40">
        <f t="shared" si="41"/>
        <v>0.43628854500000008</v>
      </c>
      <c r="AC25" s="40">
        <f t="shared" ref="AC25" si="44">AC37/AC12</f>
        <v>0.43628854500000003</v>
      </c>
      <c r="AD25" s="40">
        <f t="shared" ref="AD25:AE25" si="45">AD37/AD12</f>
        <v>0.43628854500000008</v>
      </c>
      <c r="AE25" s="40">
        <f t="shared" si="45"/>
        <v>0.43628854500000003</v>
      </c>
      <c r="AF25" s="40"/>
    </row>
    <row r="26" spans="2:32" x14ac:dyDescent="0.25">
      <c r="B26" s="28" t="s">
        <v>25</v>
      </c>
      <c r="C26" s="40" t="s">
        <v>7</v>
      </c>
      <c r="D26" s="40" t="s">
        <v>7</v>
      </c>
      <c r="E26" s="40" t="s">
        <v>7</v>
      </c>
      <c r="F26" s="40" t="s">
        <v>7</v>
      </c>
      <c r="G26" s="40" t="s">
        <v>7</v>
      </c>
      <c r="H26" s="40" t="s">
        <v>7</v>
      </c>
      <c r="I26" s="40" t="s">
        <v>7</v>
      </c>
      <c r="J26" s="40" t="s">
        <v>7</v>
      </c>
      <c r="K26" s="40" t="s">
        <v>7</v>
      </c>
      <c r="L26" s="40" t="s">
        <v>7</v>
      </c>
      <c r="M26" s="40" t="s">
        <v>7</v>
      </c>
      <c r="N26" s="40" t="s">
        <v>7</v>
      </c>
      <c r="O26" s="40" t="s">
        <v>7</v>
      </c>
      <c r="P26" s="40" t="s">
        <v>7</v>
      </c>
      <c r="Q26" s="40" t="s">
        <v>7</v>
      </c>
      <c r="R26" s="40" t="s">
        <v>7</v>
      </c>
      <c r="S26" s="40" t="s">
        <v>7</v>
      </c>
      <c r="T26" s="40">
        <f>T38/T13</f>
        <v>0.44</v>
      </c>
      <c r="U26" s="40">
        <f>U38/U13</f>
        <v>0.44</v>
      </c>
      <c r="V26" s="40">
        <f t="shared" si="41"/>
        <v>0.44000000000000006</v>
      </c>
      <c r="W26" s="40">
        <f t="shared" si="41"/>
        <v>0.44</v>
      </c>
      <c r="X26" s="40">
        <f t="shared" si="41"/>
        <v>0.44</v>
      </c>
      <c r="Y26" s="40">
        <f t="shared" si="41"/>
        <v>0.44</v>
      </c>
      <c r="Z26" s="40">
        <f t="shared" si="41"/>
        <v>0.43692500000000001</v>
      </c>
      <c r="AA26" s="40">
        <f t="shared" si="41"/>
        <v>0.43692500000000001</v>
      </c>
      <c r="AB26" s="40">
        <f t="shared" si="41"/>
        <v>0.43692500000000006</v>
      </c>
      <c r="AC26" s="40">
        <f t="shared" ref="AC26" si="46">AC38/AC13</f>
        <v>0.43914199999999998</v>
      </c>
      <c r="AD26" s="40">
        <f t="shared" ref="AD26:AE26" si="47">AD38/AD13</f>
        <v>0.43914199999999998</v>
      </c>
      <c r="AE26" s="40">
        <f t="shared" si="47"/>
        <v>0.43914199999999992</v>
      </c>
      <c r="AF26" s="40"/>
    </row>
    <row r="27" spans="2:32" x14ac:dyDescent="0.25">
      <c r="B27" s="28" t="s">
        <v>24</v>
      </c>
      <c r="C27" s="40" t="s">
        <v>7</v>
      </c>
      <c r="D27" s="40" t="s">
        <v>7</v>
      </c>
      <c r="E27" s="40" t="s">
        <v>7</v>
      </c>
      <c r="F27" s="40" t="s">
        <v>7</v>
      </c>
      <c r="G27" s="40" t="s">
        <v>7</v>
      </c>
      <c r="H27" s="40" t="s">
        <v>7</v>
      </c>
      <c r="I27" s="40" t="s">
        <v>7</v>
      </c>
      <c r="J27" s="40" t="s">
        <v>7</v>
      </c>
      <c r="K27" s="40" t="s">
        <v>7</v>
      </c>
      <c r="L27" s="40" t="s">
        <v>7</v>
      </c>
      <c r="M27" s="40" t="s">
        <v>7</v>
      </c>
      <c r="N27" s="40" t="s">
        <v>7</v>
      </c>
      <c r="O27" s="40" t="s">
        <v>7</v>
      </c>
      <c r="P27" s="40" t="s">
        <v>7</v>
      </c>
      <c r="Q27" s="40" t="s">
        <v>7</v>
      </c>
      <c r="R27" s="40">
        <f>R39/R14</f>
        <v>0.43996710526315791</v>
      </c>
      <c r="S27" s="40">
        <f>S39/S14</f>
        <v>0.43820224719101125</v>
      </c>
      <c r="T27" s="40" t="s">
        <v>7</v>
      </c>
      <c r="U27" s="40" t="s">
        <v>7</v>
      </c>
      <c r="V27" s="40" t="s">
        <v>7</v>
      </c>
      <c r="W27" s="40" t="s">
        <v>7</v>
      </c>
      <c r="X27" s="40" t="s">
        <v>7</v>
      </c>
      <c r="Y27" s="40" t="s">
        <v>7</v>
      </c>
      <c r="Z27" s="40" t="s">
        <v>7</v>
      </c>
      <c r="AA27" s="40" t="s">
        <v>7</v>
      </c>
      <c r="AB27" s="40" t="s">
        <v>7</v>
      </c>
      <c r="AC27" s="40" t="s">
        <v>7</v>
      </c>
      <c r="AD27" s="40" t="s">
        <v>7</v>
      </c>
      <c r="AE27" s="40" t="s">
        <v>7</v>
      </c>
      <c r="AF27" s="40"/>
    </row>
    <row r="28" spans="2:32" x14ac:dyDescent="0.25">
      <c r="B28" s="28" t="str">
        <f>B15</f>
        <v>Power plant 3</v>
      </c>
      <c r="C28" s="37" t="s">
        <v>2</v>
      </c>
      <c r="D28" s="37" t="s">
        <v>2</v>
      </c>
      <c r="E28" s="37" t="s">
        <v>2</v>
      </c>
      <c r="F28" s="37" t="s">
        <v>2</v>
      </c>
      <c r="G28" s="37" t="s">
        <v>2</v>
      </c>
      <c r="H28" s="37" t="s">
        <v>2</v>
      </c>
      <c r="I28" s="37" t="s">
        <v>2</v>
      </c>
      <c r="J28" s="37" t="s">
        <v>2</v>
      </c>
      <c r="K28" s="37" t="s">
        <v>2</v>
      </c>
      <c r="L28" s="37" t="s">
        <v>2</v>
      </c>
      <c r="M28" s="37" t="s">
        <v>2</v>
      </c>
      <c r="N28" s="37" t="s">
        <v>2</v>
      </c>
      <c r="O28" s="37" t="s">
        <v>2</v>
      </c>
      <c r="P28" s="37" t="s">
        <v>2</v>
      </c>
      <c r="Q28" s="37" t="s">
        <v>2</v>
      </c>
      <c r="R28" s="37" t="s">
        <v>2</v>
      </c>
      <c r="S28" s="37" t="s">
        <v>2</v>
      </c>
      <c r="T28" s="37" t="s">
        <v>2</v>
      </c>
      <c r="U28" s="37" t="s">
        <v>2</v>
      </c>
      <c r="V28" s="37" t="s">
        <v>2</v>
      </c>
      <c r="W28" s="37" t="s">
        <v>2</v>
      </c>
      <c r="X28" s="37" t="s">
        <v>2</v>
      </c>
      <c r="Y28" s="37" t="s">
        <v>2</v>
      </c>
      <c r="Z28" s="37" t="s">
        <v>2</v>
      </c>
      <c r="AA28" s="37" t="s">
        <v>2</v>
      </c>
      <c r="AB28" s="40">
        <f>AB40/AB15</f>
        <v>0.43692500000000001</v>
      </c>
      <c r="AC28" s="40" t="s">
        <v>2</v>
      </c>
      <c r="AD28" s="40" t="s">
        <v>2</v>
      </c>
      <c r="AE28" s="40" t="s">
        <v>2</v>
      </c>
      <c r="AF28" s="40"/>
    </row>
    <row r="29" spans="2:32" x14ac:dyDescent="0.25">
      <c r="B29" s="35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</row>
    <row r="30" spans="2:32" s="35" customFormat="1" ht="18" x14ac:dyDescent="0.35">
      <c r="B30" s="34" t="s">
        <v>41</v>
      </c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42"/>
      <c r="X30" s="42"/>
      <c r="Y30" s="42"/>
      <c r="Z30" s="42"/>
      <c r="AA30" s="42"/>
      <c r="AB30" s="42"/>
      <c r="AC30" s="42"/>
      <c r="AD30" s="42"/>
      <c r="AE30" s="42"/>
      <c r="AF30" s="42"/>
    </row>
    <row r="31" spans="2:32" s="35" customFormat="1" x14ac:dyDescent="0.25">
      <c r="B31" s="35" t="s">
        <v>33</v>
      </c>
      <c r="C31" s="51">
        <f t="shared" ref="C31:Z31" si="48">SUM(C32:C35)</f>
        <v>5.2257371044035059</v>
      </c>
      <c r="D31" s="51">
        <f t="shared" ref="D31:G31" si="49">SUM(D32:D35)</f>
        <v>5.0185091229258418</v>
      </c>
      <c r="E31" s="51">
        <f t="shared" si="49"/>
        <v>4.9148432992751845</v>
      </c>
      <c r="F31" s="51">
        <f t="shared" si="49"/>
        <v>4.6040013270586879</v>
      </c>
      <c r="G31" s="51">
        <f t="shared" si="49"/>
        <v>4.9148432992751845</v>
      </c>
      <c r="H31" s="51">
        <f t="shared" si="48"/>
        <v>5.6402449002706598</v>
      </c>
      <c r="I31" s="51">
        <f t="shared" ref="I31:N31" si="50">SUM(I32:I35)</f>
        <v>5.43296508588117</v>
      </c>
      <c r="J31" s="51">
        <f t="shared" si="50"/>
        <v>6.469208659093141</v>
      </c>
      <c r="K31" s="51">
        <f t="shared" si="50"/>
        <v>6.3137617565289803</v>
      </c>
      <c r="L31" s="51">
        <f t="shared" si="50"/>
        <v>6.6246555616573017</v>
      </c>
      <c r="M31" s="51">
        <f t="shared" si="50"/>
        <v>6.6644056006066599</v>
      </c>
      <c r="N31" s="51">
        <f t="shared" si="50"/>
        <v>6.296332263995736</v>
      </c>
      <c r="O31" s="51">
        <f t="shared" ref="O31:Q31" si="51">SUM(O32:O35)</f>
        <v>6.0450778684608553</v>
      </c>
      <c r="P31" s="51">
        <f t="shared" si="51"/>
        <v>6.2555414546336516</v>
      </c>
      <c r="Q31" s="51">
        <f t="shared" si="51"/>
        <v>6.3611892856862475</v>
      </c>
      <c r="R31" s="51">
        <f t="shared" si="48"/>
        <v>7.5342488591875121</v>
      </c>
      <c r="S31" s="51">
        <f t="shared" si="48"/>
        <v>7.6580564731501513</v>
      </c>
      <c r="T31" s="51">
        <f t="shared" si="48"/>
        <v>7.0388495841000003</v>
      </c>
      <c r="U31" s="51">
        <f t="shared" si="48"/>
        <v>4.1838658258222221</v>
      </c>
      <c r="V31" s="51">
        <f t="shared" si="48"/>
        <v>0.53139607789999999</v>
      </c>
      <c r="W31" s="51">
        <f t="shared" si="48"/>
        <v>0.42042576399999998</v>
      </c>
      <c r="X31" s="51">
        <f t="shared" si="48"/>
        <v>0.82599370064000011</v>
      </c>
      <c r="Y31" s="51">
        <f t="shared" si="48"/>
        <v>3.0652093344E-2</v>
      </c>
      <c r="Z31" s="51">
        <f t="shared" si="48"/>
        <v>3.3091436150000007E-2</v>
      </c>
      <c r="AA31" s="40" t="s">
        <v>2</v>
      </c>
      <c r="AB31" s="51">
        <f>SUM(AB32:AB35)</f>
        <v>0.49580346104</v>
      </c>
      <c r="AC31" s="51">
        <f>SUM(AC32:AC35)</f>
        <v>0.77662422292</v>
      </c>
      <c r="AD31" s="51">
        <f t="shared" ref="AD31:AE31" si="52">SUM(AD32:AD35)</f>
        <v>0.84666203308499999</v>
      </c>
      <c r="AE31" s="51">
        <f t="shared" si="52"/>
        <v>0.94642919850000007</v>
      </c>
      <c r="AF31" s="36"/>
    </row>
    <row r="32" spans="2:32" x14ac:dyDescent="0.25">
      <c r="B32" s="28" t="s">
        <v>30</v>
      </c>
      <c r="C32" s="40">
        <v>1.3935249412122936</v>
      </c>
      <c r="D32" s="40">
        <v>1.3935249412122936</v>
      </c>
      <c r="E32" s="40">
        <v>1.3935249412122936</v>
      </c>
      <c r="F32" s="40">
        <v>1.3935249412122936</v>
      </c>
      <c r="G32" s="40">
        <v>1.3935249412122936</v>
      </c>
      <c r="H32" s="40">
        <v>1.3935249412122936</v>
      </c>
      <c r="I32" s="40">
        <v>1.3935249412122936</v>
      </c>
      <c r="J32" s="40">
        <v>1.3935249412122936</v>
      </c>
      <c r="K32" s="40">
        <v>1.3935249412122936</v>
      </c>
      <c r="L32" s="40">
        <v>1.3935249412122936</v>
      </c>
      <c r="M32" s="40">
        <v>1.3935249412122936</v>
      </c>
      <c r="N32" s="40">
        <v>1.1040000000000001</v>
      </c>
      <c r="O32" s="40">
        <v>1.506</v>
      </c>
      <c r="P32" s="40">
        <v>1.5980000000000001</v>
      </c>
      <c r="Q32" s="40">
        <v>1.79</v>
      </c>
      <c r="R32" s="40">
        <v>1.883</v>
      </c>
      <c r="S32" s="40">
        <v>1.6547569600000001</v>
      </c>
      <c r="T32" s="40">
        <v>1.629807</v>
      </c>
      <c r="U32" s="40">
        <v>0.80091169000000018</v>
      </c>
      <c r="V32" s="40">
        <v>0.15149433290000003</v>
      </c>
      <c r="W32" s="40">
        <v>9.4213764999999984E-3</v>
      </c>
      <c r="X32" s="40">
        <v>3.0904502640000001E-2</v>
      </c>
      <c r="Y32" s="40">
        <v>3.0652093344E-2</v>
      </c>
      <c r="Z32" s="40">
        <v>3.3091436150000007E-2</v>
      </c>
      <c r="AA32" s="40" t="s">
        <v>2</v>
      </c>
      <c r="AB32" s="40">
        <v>0.49580346104</v>
      </c>
      <c r="AC32" s="40">
        <v>0.77662422292</v>
      </c>
      <c r="AD32" s="40">
        <v>0.84666203308499999</v>
      </c>
      <c r="AE32" s="40">
        <v>0.94642919850000007</v>
      </c>
      <c r="AF32" s="37"/>
    </row>
    <row r="33" spans="2:33" x14ac:dyDescent="0.25">
      <c r="B33" s="28" t="s">
        <v>29</v>
      </c>
      <c r="C33" s="40">
        <v>1.7597250167672702</v>
      </c>
      <c r="D33" s="40">
        <v>1.7597250167672702</v>
      </c>
      <c r="E33" s="40">
        <v>1.7597250167672702</v>
      </c>
      <c r="F33" s="40">
        <v>1.7597250167672702</v>
      </c>
      <c r="G33" s="40">
        <v>1.7597250167672702</v>
      </c>
      <c r="H33" s="40">
        <v>1.7597250167672702</v>
      </c>
      <c r="I33" s="40">
        <v>1.7597250167672702</v>
      </c>
      <c r="J33" s="40">
        <v>1.7597250167672702</v>
      </c>
      <c r="K33" s="40">
        <v>1.7597250167672702</v>
      </c>
      <c r="L33" s="40">
        <v>1.7597250167672702</v>
      </c>
      <c r="M33" s="40">
        <v>1.8980394030851777</v>
      </c>
      <c r="N33" s="40">
        <v>1.959541792421194</v>
      </c>
      <c r="O33" s="40">
        <v>2.0191964704896046</v>
      </c>
      <c r="P33" s="40">
        <v>2.0291389168343392</v>
      </c>
      <c r="Q33" s="40">
        <v>2.0932369005700875</v>
      </c>
      <c r="R33" s="40">
        <v>2.0263233568075116</v>
      </c>
      <c r="S33" s="40">
        <v>2.0990000000000002</v>
      </c>
      <c r="T33" s="40">
        <v>1.9828489999999999</v>
      </c>
      <c r="U33" s="40">
        <v>0.8915820000000001</v>
      </c>
      <c r="V33" s="40">
        <v>0.37990174500000001</v>
      </c>
      <c r="W33" s="40">
        <v>0.41100438749999996</v>
      </c>
      <c r="X33" s="40">
        <v>0.79508919800000011</v>
      </c>
      <c r="Y33" s="40" t="s">
        <v>2</v>
      </c>
      <c r="Z33" s="40" t="s">
        <v>2</v>
      </c>
      <c r="AA33" s="40" t="s">
        <v>2</v>
      </c>
      <c r="AB33" s="40" t="s">
        <v>2</v>
      </c>
      <c r="AC33" s="40" t="s">
        <v>2</v>
      </c>
      <c r="AD33" s="40" t="s">
        <v>2</v>
      </c>
      <c r="AE33" s="40" t="s">
        <v>2</v>
      </c>
      <c r="AF33" s="37"/>
    </row>
    <row r="34" spans="2:33" x14ac:dyDescent="0.25">
      <c r="B34" s="28" t="s">
        <v>28</v>
      </c>
      <c r="C34" s="40">
        <v>2.0724871464239421</v>
      </c>
      <c r="D34" s="40">
        <v>1.865259164946278</v>
      </c>
      <c r="E34" s="40">
        <v>1.7615933412956206</v>
      </c>
      <c r="F34" s="40">
        <v>1.4507513690791245</v>
      </c>
      <c r="G34" s="40">
        <v>1.7615933412956206</v>
      </c>
      <c r="H34" s="40">
        <v>2.486994942291096</v>
      </c>
      <c r="I34" s="40">
        <v>2.2797151279016061</v>
      </c>
      <c r="J34" s="40">
        <v>3.3159587011135772</v>
      </c>
      <c r="K34" s="40">
        <v>3.1605117985494164</v>
      </c>
      <c r="L34" s="40">
        <v>3.4714056036777379</v>
      </c>
      <c r="M34" s="40">
        <v>3.3728412563091883</v>
      </c>
      <c r="N34" s="40">
        <v>3.2327904715745417</v>
      </c>
      <c r="O34" s="40">
        <v>2.5198813979712504</v>
      </c>
      <c r="P34" s="40">
        <v>2.6284025377993121</v>
      </c>
      <c r="Q34" s="40">
        <v>2.47795238511616</v>
      </c>
      <c r="R34" s="40">
        <v>2.6560000000000001</v>
      </c>
      <c r="S34" s="40">
        <v>2.585</v>
      </c>
      <c r="T34" s="40">
        <v>2.0541970000000003</v>
      </c>
      <c r="U34" s="40">
        <v>1.1865589999999999</v>
      </c>
      <c r="V34" s="40" t="s">
        <v>2</v>
      </c>
      <c r="W34" s="40" t="s">
        <v>2</v>
      </c>
      <c r="X34" s="40" t="s">
        <v>2</v>
      </c>
      <c r="Y34" s="40" t="s">
        <v>2</v>
      </c>
      <c r="Z34" s="40" t="s">
        <v>2</v>
      </c>
      <c r="AA34" s="40" t="s">
        <v>2</v>
      </c>
      <c r="AB34" s="40" t="s">
        <v>2</v>
      </c>
      <c r="AC34" s="40" t="s">
        <v>2</v>
      </c>
      <c r="AD34" s="40" t="s">
        <v>2</v>
      </c>
      <c r="AE34" s="40" t="s">
        <v>2</v>
      </c>
      <c r="AF34" s="37"/>
    </row>
    <row r="35" spans="2:33" x14ac:dyDescent="0.25">
      <c r="B35" s="28" t="s">
        <v>27</v>
      </c>
      <c r="C35" s="40" t="s">
        <v>2</v>
      </c>
      <c r="D35" s="40" t="s">
        <v>2</v>
      </c>
      <c r="E35" s="40" t="s">
        <v>2</v>
      </c>
      <c r="F35" s="40" t="s">
        <v>2</v>
      </c>
      <c r="G35" s="40" t="s">
        <v>2</v>
      </c>
      <c r="H35" s="40" t="s">
        <v>2</v>
      </c>
      <c r="I35" s="40" t="s">
        <v>2</v>
      </c>
      <c r="J35" s="40" t="s">
        <v>2</v>
      </c>
      <c r="K35" s="40" t="s">
        <v>2</v>
      </c>
      <c r="L35" s="40" t="s">
        <v>2</v>
      </c>
      <c r="M35" s="40" t="s">
        <v>2</v>
      </c>
      <c r="N35" s="40" t="s">
        <v>2</v>
      </c>
      <c r="O35" s="40" t="s">
        <v>2</v>
      </c>
      <c r="P35" s="40" t="s">
        <v>2</v>
      </c>
      <c r="Q35" s="40" t="s">
        <v>2</v>
      </c>
      <c r="R35" s="40">
        <v>0.96892550238000008</v>
      </c>
      <c r="S35" s="40">
        <v>1.319299513150151</v>
      </c>
      <c r="T35" s="40">
        <v>1.3719965841000004</v>
      </c>
      <c r="U35" s="40">
        <v>1.3048131358222221</v>
      </c>
      <c r="V35" s="40" t="s">
        <v>2</v>
      </c>
      <c r="W35" s="40" t="s">
        <v>2</v>
      </c>
      <c r="X35" s="40" t="s">
        <v>2</v>
      </c>
      <c r="Y35" s="40" t="s">
        <v>2</v>
      </c>
      <c r="Z35" s="40" t="s">
        <v>2</v>
      </c>
      <c r="AA35" s="40" t="s">
        <v>2</v>
      </c>
      <c r="AB35" s="40" t="s">
        <v>2</v>
      </c>
      <c r="AC35" s="40" t="s">
        <v>2</v>
      </c>
      <c r="AD35" s="40" t="s">
        <v>2</v>
      </c>
      <c r="AE35" s="40" t="s">
        <v>2</v>
      </c>
      <c r="AF35" s="37"/>
    </row>
    <row r="36" spans="2:33" x14ac:dyDescent="0.25">
      <c r="B36" s="38" t="s">
        <v>34</v>
      </c>
      <c r="C36" s="43" t="s">
        <v>2</v>
      </c>
      <c r="D36" s="43" t="s">
        <v>2</v>
      </c>
      <c r="E36" s="43" t="s">
        <v>2</v>
      </c>
      <c r="F36" s="43" t="s">
        <v>2</v>
      </c>
      <c r="G36" s="43" t="s">
        <v>2</v>
      </c>
      <c r="H36" s="43" t="s">
        <v>2</v>
      </c>
      <c r="I36" s="43" t="s">
        <v>2</v>
      </c>
      <c r="J36" s="43" t="s">
        <v>2</v>
      </c>
      <c r="K36" s="43" t="s">
        <v>2</v>
      </c>
      <c r="L36" s="43" t="s">
        <v>2</v>
      </c>
      <c r="M36" s="43" t="s">
        <v>2</v>
      </c>
      <c r="N36" s="43">
        <v>4.3310000000000004</v>
      </c>
      <c r="O36" s="43">
        <v>2.0379999999999998</v>
      </c>
      <c r="P36" s="43">
        <v>2.2389999999999999</v>
      </c>
      <c r="Q36" s="43">
        <v>3.42</v>
      </c>
      <c r="R36" s="43">
        <f t="shared" ref="R36:AA36" si="53">SUM(R37:R39)</f>
        <v>4.165</v>
      </c>
      <c r="S36" s="43">
        <f t="shared" si="53"/>
        <v>2.3813081499999997</v>
      </c>
      <c r="T36" s="43">
        <f t="shared" si="53"/>
        <v>2.11333462176</v>
      </c>
      <c r="U36" s="43">
        <f t="shared" si="53"/>
        <v>2.5203248841151997</v>
      </c>
      <c r="V36" s="43">
        <f t="shared" si="53"/>
        <v>1.5399165564991999</v>
      </c>
      <c r="W36" s="43">
        <f t="shared" si="53"/>
        <v>1.031868846184</v>
      </c>
      <c r="X36" s="43">
        <f t="shared" si="53"/>
        <v>1.0424009615579999</v>
      </c>
      <c r="Y36" s="43">
        <f t="shared" si="53"/>
        <v>0.43699922374900002</v>
      </c>
      <c r="Z36" s="43">
        <f t="shared" si="53"/>
        <v>0.21392904764295001</v>
      </c>
      <c r="AA36" s="43">
        <f t="shared" si="53"/>
        <v>0.27969252291445001</v>
      </c>
      <c r="AB36" s="43">
        <f>SUM(AB37:AB40)</f>
        <v>0.44674876550420001</v>
      </c>
      <c r="AC36" s="43">
        <f>SUM(AC37:AC40)</f>
        <v>0.15904011166999998</v>
      </c>
      <c r="AD36" s="43">
        <f t="shared" ref="AD36:AE36" si="54">SUM(AD37:AD40)</f>
        <v>0.38976211693099999</v>
      </c>
      <c r="AE36" s="43">
        <f t="shared" si="54"/>
        <v>0.18710403935629999</v>
      </c>
      <c r="AF36" s="39"/>
    </row>
    <row r="37" spans="2:33" x14ac:dyDescent="0.25">
      <c r="B37" s="28" t="s">
        <v>26</v>
      </c>
      <c r="C37" s="40" t="s">
        <v>2</v>
      </c>
      <c r="D37" s="40" t="s">
        <v>2</v>
      </c>
      <c r="E37" s="40" t="s">
        <v>2</v>
      </c>
      <c r="F37" s="40" t="s">
        <v>2</v>
      </c>
      <c r="G37" s="40" t="s">
        <v>2</v>
      </c>
      <c r="H37" s="40" t="s">
        <v>2</v>
      </c>
      <c r="I37" s="40" t="s">
        <v>2</v>
      </c>
      <c r="J37" s="40" t="s">
        <v>2</v>
      </c>
      <c r="K37" s="40" t="s">
        <v>2</v>
      </c>
      <c r="L37" s="40" t="s">
        <v>2</v>
      </c>
      <c r="M37" s="40" t="s">
        <v>2</v>
      </c>
      <c r="N37" s="40">
        <v>4.3310000000000004</v>
      </c>
      <c r="O37" s="40">
        <v>2.0379999999999998</v>
      </c>
      <c r="P37" s="40">
        <v>2.2389999999999999</v>
      </c>
      <c r="Q37" s="40">
        <v>3.42</v>
      </c>
      <c r="R37" s="40">
        <v>3.63</v>
      </c>
      <c r="S37" s="40">
        <v>2.3033081499999999</v>
      </c>
      <c r="T37" s="40">
        <v>2.07389302176</v>
      </c>
      <c r="U37" s="40">
        <v>2.0979248841151996</v>
      </c>
      <c r="V37" s="40">
        <v>0.94450415649919994</v>
      </c>
      <c r="W37" s="40">
        <v>0.99663364618399997</v>
      </c>
      <c r="X37" s="40">
        <v>0.8105825615579999</v>
      </c>
      <c r="Y37" s="40">
        <v>0.35504482374900004</v>
      </c>
      <c r="Z37" s="40">
        <v>0.14550659264295002</v>
      </c>
      <c r="AA37" s="40">
        <v>0.12923302991444999</v>
      </c>
      <c r="AB37" s="40">
        <v>0.32231252550420003</v>
      </c>
      <c r="AC37" s="40">
        <v>2.6177312700000001E-3</v>
      </c>
      <c r="AD37" s="40">
        <v>8.3680142931000012E-2</v>
      </c>
      <c r="AE37" s="40">
        <v>3.84544723563E-2</v>
      </c>
      <c r="AF37" s="37"/>
    </row>
    <row r="38" spans="2:33" x14ac:dyDescent="0.25">
      <c r="B38" s="28" t="s">
        <v>25</v>
      </c>
      <c r="C38" s="40" t="s">
        <v>2</v>
      </c>
      <c r="D38" s="40" t="s">
        <v>2</v>
      </c>
      <c r="E38" s="40" t="s">
        <v>2</v>
      </c>
      <c r="F38" s="40" t="s">
        <v>2</v>
      </c>
      <c r="G38" s="40" t="s">
        <v>2</v>
      </c>
      <c r="H38" s="40" t="s">
        <v>2</v>
      </c>
      <c r="I38" s="40" t="s">
        <v>2</v>
      </c>
      <c r="J38" s="40" t="s">
        <v>2</v>
      </c>
      <c r="K38" s="40" t="s">
        <v>2</v>
      </c>
      <c r="L38" s="40" t="s">
        <v>2</v>
      </c>
      <c r="M38" s="40" t="s">
        <v>2</v>
      </c>
      <c r="N38" s="40" t="s">
        <v>2</v>
      </c>
      <c r="O38" s="40" t="s">
        <v>2</v>
      </c>
      <c r="P38" s="40" t="s">
        <v>2</v>
      </c>
      <c r="Q38" s="40" t="s">
        <v>2</v>
      </c>
      <c r="R38" s="40" t="s">
        <v>2</v>
      </c>
      <c r="S38" s="40" t="s">
        <v>2</v>
      </c>
      <c r="T38" s="40">
        <v>3.94416E-2</v>
      </c>
      <c r="U38" s="40">
        <v>0.4224</v>
      </c>
      <c r="V38" s="40">
        <v>0.59541240000000006</v>
      </c>
      <c r="W38" s="40">
        <v>3.5235200000000001E-2</v>
      </c>
      <c r="X38" s="40">
        <v>0.23181840000000001</v>
      </c>
      <c r="Y38" s="40">
        <v>8.1954399999999997E-2</v>
      </c>
      <c r="Z38" s="40">
        <v>6.8422454999999993E-2</v>
      </c>
      <c r="AA38" s="40">
        <v>0.150459493</v>
      </c>
      <c r="AB38" s="40">
        <v>9.6822580000000005E-2</v>
      </c>
      <c r="AC38" s="40">
        <v>0.15642238039999998</v>
      </c>
      <c r="AD38" s="40">
        <v>0.26396825619999997</v>
      </c>
      <c r="AE38" s="40">
        <v>0.12511155579999997</v>
      </c>
      <c r="AF38" s="37"/>
    </row>
    <row r="39" spans="2:33" x14ac:dyDescent="0.25">
      <c r="B39" s="28" t="s">
        <v>24</v>
      </c>
      <c r="C39" s="40" t="s">
        <v>246</v>
      </c>
      <c r="D39" s="40" t="s">
        <v>246</v>
      </c>
      <c r="E39" s="40" t="s">
        <v>246</v>
      </c>
      <c r="F39" s="40" t="s">
        <v>246</v>
      </c>
      <c r="G39" s="40" t="s">
        <v>246</v>
      </c>
      <c r="H39" s="40" t="s">
        <v>246</v>
      </c>
      <c r="I39" s="40" t="s">
        <v>246</v>
      </c>
      <c r="J39" s="40" t="s">
        <v>246</v>
      </c>
      <c r="K39" s="40" t="s">
        <v>246</v>
      </c>
      <c r="L39" s="40" t="s">
        <v>246</v>
      </c>
      <c r="M39" s="40" t="s">
        <v>246</v>
      </c>
      <c r="N39" s="40" t="s">
        <v>246</v>
      </c>
      <c r="O39" s="40" t="s">
        <v>246</v>
      </c>
      <c r="P39" s="40" t="s">
        <v>246</v>
      </c>
      <c r="Q39" s="40" t="s">
        <v>246</v>
      </c>
      <c r="R39" s="40">
        <v>0.53500000000000003</v>
      </c>
      <c r="S39" s="40">
        <v>7.8E-2</v>
      </c>
      <c r="T39" s="40" t="s">
        <v>2</v>
      </c>
      <c r="U39" s="40" t="s">
        <v>2</v>
      </c>
      <c r="V39" s="40" t="s">
        <v>2</v>
      </c>
      <c r="W39" s="40" t="s">
        <v>2</v>
      </c>
      <c r="X39" s="40" t="s">
        <v>2</v>
      </c>
      <c r="Y39" s="40" t="s">
        <v>2</v>
      </c>
      <c r="Z39" s="40" t="s">
        <v>2</v>
      </c>
      <c r="AA39" s="40" t="s">
        <v>2</v>
      </c>
      <c r="AB39" s="40" t="s">
        <v>2</v>
      </c>
      <c r="AC39" s="40" t="s">
        <v>2</v>
      </c>
      <c r="AD39" s="40" t="s">
        <v>2</v>
      </c>
      <c r="AE39" s="40" t="s">
        <v>2</v>
      </c>
      <c r="AF39" s="37"/>
    </row>
    <row r="40" spans="2:33" x14ac:dyDescent="0.25">
      <c r="B40" s="28" t="str">
        <f>B15</f>
        <v>Power plant 3</v>
      </c>
      <c r="C40" s="40" t="s">
        <v>2</v>
      </c>
      <c r="D40" s="40" t="s">
        <v>2</v>
      </c>
      <c r="E40" s="40" t="s">
        <v>2</v>
      </c>
      <c r="F40" s="40" t="s">
        <v>2</v>
      </c>
      <c r="G40" s="40" t="s">
        <v>2</v>
      </c>
      <c r="H40" s="40" t="s">
        <v>2</v>
      </c>
      <c r="I40" s="40" t="s">
        <v>2</v>
      </c>
      <c r="J40" s="40" t="s">
        <v>2</v>
      </c>
      <c r="K40" s="40" t="s">
        <v>2</v>
      </c>
      <c r="L40" s="40" t="s">
        <v>2</v>
      </c>
      <c r="M40" s="40" t="s">
        <v>2</v>
      </c>
      <c r="N40" s="40" t="s">
        <v>2</v>
      </c>
      <c r="O40" s="40" t="s">
        <v>2</v>
      </c>
      <c r="P40" s="40" t="s">
        <v>2</v>
      </c>
      <c r="Q40" s="40" t="s">
        <v>2</v>
      </c>
      <c r="R40" s="40" t="s">
        <v>2</v>
      </c>
      <c r="S40" s="40" t="s">
        <v>2</v>
      </c>
      <c r="T40" s="40" t="s">
        <v>2</v>
      </c>
      <c r="U40" s="40" t="s">
        <v>2</v>
      </c>
      <c r="V40" s="40" t="s">
        <v>2</v>
      </c>
      <c r="W40" s="40" t="s">
        <v>2</v>
      </c>
      <c r="X40" s="40" t="s">
        <v>2</v>
      </c>
      <c r="Y40" s="40" t="s">
        <v>2</v>
      </c>
      <c r="Z40" s="40" t="s">
        <v>2</v>
      </c>
      <c r="AA40" s="40" t="s">
        <v>2</v>
      </c>
      <c r="AB40" s="40">
        <v>2.7613660000000002E-2</v>
      </c>
      <c r="AC40" s="40" t="s">
        <v>2</v>
      </c>
      <c r="AD40" s="40">
        <v>4.2113717800000006E-2</v>
      </c>
      <c r="AE40" s="40">
        <v>2.35380112E-2</v>
      </c>
      <c r="AF40" s="37"/>
    </row>
    <row r="41" spans="2:33" ht="13.5" customHeight="1" x14ac:dyDescent="0.25">
      <c r="B41" s="44" t="s">
        <v>6</v>
      </c>
      <c r="C41" s="51">
        <f t="shared" ref="C41:AB41" si="55">SUM(C31,C36)</f>
        <v>5.2257371044035059</v>
      </c>
      <c r="D41" s="51">
        <f t="shared" ref="D41:G41" si="56">SUM(D31,D36)</f>
        <v>5.0185091229258418</v>
      </c>
      <c r="E41" s="51">
        <f t="shared" si="56"/>
        <v>4.9148432992751845</v>
      </c>
      <c r="F41" s="51">
        <f t="shared" si="56"/>
        <v>4.6040013270586879</v>
      </c>
      <c r="G41" s="51">
        <f t="shared" si="56"/>
        <v>4.9148432992751845</v>
      </c>
      <c r="H41" s="51">
        <f t="shared" si="55"/>
        <v>5.6402449002706598</v>
      </c>
      <c r="I41" s="51">
        <f t="shared" ref="I41:N41" si="57">SUM(I31,I36)</f>
        <v>5.43296508588117</v>
      </c>
      <c r="J41" s="51">
        <f t="shared" si="57"/>
        <v>6.469208659093141</v>
      </c>
      <c r="K41" s="51">
        <f t="shared" si="57"/>
        <v>6.3137617565289803</v>
      </c>
      <c r="L41" s="51">
        <f t="shared" si="57"/>
        <v>6.6246555616573017</v>
      </c>
      <c r="M41" s="51">
        <f t="shared" si="57"/>
        <v>6.6644056006066599</v>
      </c>
      <c r="N41" s="51">
        <f t="shared" si="57"/>
        <v>10.627332263995736</v>
      </c>
      <c r="O41" s="51">
        <f t="shared" ref="O41:Q41" si="58">SUM(O31,O36)</f>
        <v>8.0830778684608546</v>
      </c>
      <c r="P41" s="51">
        <f t="shared" si="58"/>
        <v>8.4945414546336515</v>
      </c>
      <c r="Q41" s="51">
        <f t="shared" si="58"/>
        <v>9.7811892856862475</v>
      </c>
      <c r="R41" s="51">
        <f t="shared" si="55"/>
        <v>11.699248859187513</v>
      </c>
      <c r="S41" s="51">
        <f t="shared" si="55"/>
        <v>10.039364623150151</v>
      </c>
      <c r="T41" s="51">
        <f t="shared" si="55"/>
        <v>9.1521842058599994</v>
      </c>
      <c r="U41" s="51">
        <f t="shared" si="55"/>
        <v>6.7041907099374214</v>
      </c>
      <c r="V41" s="51">
        <f t="shared" si="55"/>
        <v>2.0713126343991997</v>
      </c>
      <c r="W41" s="51">
        <f t="shared" si="55"/>
        <v>1.452294610184</v>
      </c>
      <c r="X41" s="51">
        <f t="shared" si="55"/>
        <v>1.8683946621979999</v>
      </c>
      <c r="Y41" s="51">
        <f t="shared" si="55"/>
        <v>0.46765131709300001</v>
      </c>
      <c r="Z41" s="51">
        <f t="shared" si="55"/>
        <v>0.24702048379295002</v>
      </c>
      <c r="AA41" s="51">
        <f t="shared" si="55"/>
        <v>0.27969252291445001</v>
      </c>
      <c r="AB41" s="51">
        <f t="shared" si="55"/>
        <v>0.94255222654420001</v>
      </c>
      <c r="AC41" s="51">
        <f t="shared" ref="AC41" si="59">SUM(AC31,AC36)</f>
        <v>0.93566433458999998</v>
      </c>
      <c r="AD41" s="51">
        <f t="shared" ref="AD41:AE41" si="60">SUM(AD31,AD36)</f>
        <v>1.236424150016</v>
      </c>
      <c r="AE41" s="51">
        <f t="shared" si="60"/>
        <v>1.1335332378563001</v>
      </c>
      <c r="AF41" s="36"/>
    </row>
    <row r="42" spans="2:33" x14ac:dyDescent="0.25"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29"/>
    </row>
    <row r="45" spans="2:33" x14ac:dyDescent="0.25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</row>
    <row r="46" spans="2:33" x14ac:dyDescent="0.25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</row>
    <row r="47" spans="2:33" x14ac:dyDescent="0.25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</row>
    <row r="48" spans="2:33" x14ac:dyDescent="0.25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</row>
    <row r="49" spans="1:32" x14ac:dyDescent="0.25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</row>
    <row r="51" spans="1:32" x14ac:dyDescent="0.25">
      <c r="AA51" s="48"/>
    </row>
    <row r="52" spans="1:32" x14ac:dyDescent="0.25">
      <c r="AA52" s="49"/>
    </row>
    <row r="56" spans="1:32" x14ac:dyDescent="0.25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</row>
    <row r="57" spans="1:32" x14ac:dyDescent="0.25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</row>
    <row r="58" spans="1:32" x14ac:dyDescent="0.25">
      <c r="A58" s="29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29"/>
      <c r="AA58" s="29"/>
    </row>
    <row r="59" spans="1:32" x14ac:dyDescent="0.25">
      <c r="A59" s="29"/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29"/>
      <c r="AA59" s="29"/>
    </row>
    <row r="60" spans="1:32" x14ac:dyDescent="0.25">
      <c r="A60" s="29"/>
      <c r="B60" s="29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29"/>
      <c r="X60" s="29"/>
      <c r="Y60" s="29"/>
      <c r="Z60" s="29"/>
      <c r="AA60" s="29"/>
    </row>
    <row r="61" spans="1:32" x14ac:dyDescent="0.25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</row>
    <row r="62" spans="1:32" x14ac:dyDescent="0.25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</row>
    <row r="63" spans="1:32" x14ac:dyDescent="0.25">
      <c r="A63" s="29"/>
      <c r="B63" s="2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29"/>
      <c r="AA63" s="29"/>
    </row>
    <row r="64" spans="1:32" x14ac:dyDescent="0.25">
      <c r="A64" s="29"/>
      <c r="B64" s="29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29"/>
      <c r="AA64" s="29"/>
    </row>
    <row r="65" spans="1:27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</row>
    <row r="66" spans="1:27" x14ac:dyDescent="0.25">
      <c r="A66" s="29"/>
      <c r="B66" s="44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29"/>
      <c r="AA66" s="29"/>
    </row>
    <row r="67" spans="1:27" x14ac:dyDescent="0.25">
      <c r="A67" s="29"/>
      <c r="B67" s="44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29"/>
      <c r="AA67" s="29"/>
    </row>
    <row r="68" spans="1:27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</row>
    <row r="69" spans="1:27" x14ac:dyDescent="0.25">
      <c r="A69" s="29"/>
      <c r="B69" s="29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29"/>
      <c r="X69" s="29"/>
      <c r="Y69" s="29"/>
      <c r="Z69" s="29"/>
      <c r="AA69" s="29"/>
    </row>
    <row r="70" spans="1:27" x14ac:dyDescent="0.25">
      <c r="A70" s="29"/>
      <c r="B70" s="2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29"/>
      <c r="AA70" s="29"/>
    </row>
    <row r="71" spans="1:27" x14ac:dyDescent="0.25">
      <c r="A71" s="29"/>
      <c r="B71" s="2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29"/>
      <c r="AA71" s="29"/>
    </row>
    <row r="72" spans="1:27" x14ac:dyDescent="0.25">
      <c r="A72" s="29"/>
      <c r="B72" s="2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29"/>
      <c r="AA72" s="29"/>
    </row>
    <row r="73" spans="1:27" x14ac:dyDescent="0.25">
      <c r="A73" s="29"/>
      <c r="B73" s="2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29"/>
      <c r="AA73" s="29"/>
    </row>
    <row r="74" spans="1:27" x14ac:dyDescent="0.25">
      <c r="A74" s="29"/>
      <c r="B74" s="2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29"/>
      <c r="AA74" s="29"/>
    </row>
    <row r="75" spans="1:27" x14ac:dyDescent="0.25">
      <c r="A75" s="29"/>
      <c r="B75" s="44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29"/>
      <c r="AA75" s="29"/>
    </row>
    <row r="76" spans="1:27" x14ac:dyDescent="0.25">
      <c r="A76" s="29"/>
      <c r="B76" s="44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29"/>
      <c r="AA76" s="29"/>
    </row>
    <row r="77" spans="1:27" x14ac:dyDescent="0.25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</row>
    <row r="78" spans="1:27" x14ac:dyDescent="0.25">
      <c r="A78" s="29"/>
      <c r="B78" s="4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44"/>
      <c r="X78" s="44"/>
      <c r="Y78" s="44"/>
      <c r="Z78" s="29"/>
      <c r="AA78" s="29"/>
    </row>
    <row r="79" spans="1:27" x14ac:dyDescent="0.25">
      <c r="A79" s="29"/>
      <c r="B79" s="2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29"/>
      <c r="AA79" s="29"/>
    </row>
    <row r="80" spans="1:27" x14ac:dyDescent="0.25">
      <c r="A80" s="29"/>
      <c r="B80" s="2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29"/>
      <c r="AA80" s="29"/>
    </row>
    <row r="81" spans="1:27" x14ac:dyDescent="0.25">
      <c r="A81" s="29"/>
      <c r="B81" s="2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29"/>
      <c r="AA81" s="29"/>
    </row>
    <row r="82" spans="1:27" x14ac:dyDescent="0.25">
      <c r="A82" s="29"/>
      <c r="B82" s="2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29"/>
      <c r="AA82" s="29"/>
    </row>
    <row r="83" spans="1:27" x14ac:dyDescent="0.25">
      <c r="A83" s="29"/>
      <c r="B83" s="29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29"/>
      <c r="AA83" s="29"/>
    </row>
    <row r="84" spans="1:27" x14ac:dyDescent="0.25">
      <c r="A84" s="29"/>
      <c r="B84" s="44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29"/>
      <c r="AA84" s="29"/>
    </row>
    <row r="85" spans="1:27" x14ac:dyDescent="0.25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</row>
    <row r="86" spans="1:27" x14ac:dyDescent="0.25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B1:AE17"/>
  <sheetViews>
    <sheetView zoomScale="75" zoomScaleNormal="75" workbookViewId="0">
      <pane ySplit="1" topLeftCell="A2" activePane="bottomLeft" state="frozen"/>
      <selection pane="bottomLeft" activeCell="R24" sqref="R24"/>
    </sheetView>
  </sheetViews>
  <sheetFormatPr defaultRowHeight="15" x14ac:dyDescent="0.25"/>
  <cols>
    <col min="1" max="1" width="5.28515625" style="15" customWidth="1"/>
    <col min="2" max="2" width="34.85546875" style="15" bestFit="1" customWidth="1"/>
    <col min="3" max="31" width="7.140625" style="15" customWidth="1"/>
    <col min="32" max="16384" width="9.140625" style="15"/>
  </cols>
  <sheetData>
    <row r="1" spans="2:31" x14ac:dyDescent="0.25">
      <c r="B1" s="16" t="s">
        <v>35</v>
      </c>
    </row>
    <row r="3" spans="2:31" x14ac:dyDescent="0.25">
      <c r="B3" s="54" t="s">
        <v>18</v>
      </c>
      <c r="C3" s="55">
        <v>1990</v>
      </c>
      <c r="D3" s="55">
        <v>1991</v>
      </c>
      <c r="E3" s="55">
        <v>1992</v>
      </c>
      <c r="F3" s="55">
        <v>1993</v>
      </c>
      <c r="G3" s="55">
        <v>1994</v>
      </c>
      <c r="H3" s="55">
        <v>1995</v>
      </c>
      <c r="I3" s="55">
        <v>1996</v>
      </c>
      <c r="J3" s="55">
        <v>1997</v>
      </c>
      <c r="K3" s="55">
        <v>1998</v>
      </c>
      <c r="L3" s="55">
        <v>1999</v>
      </c>
      <c r="M3" s="55">
        <v>2000</v>
      </c>
      <c r="N3" s="55">
        <v>2001</v>
      </c>
      <c r="O3" s="55">
        <v>2002</v>
      </c>
      <c r="P3" s="55">
        <v>2003</v>
      </c>
      <c r="Q3" s="55">
        <v>2004</v>
      </c>
      <c r="R3" s="55">
        <v>2005</v>
      </c>
      <c r="S3" s="55">
        <v>2006</v>
      </c>
      <c r="T3" s="55">
        <v>2007</v>
      </c>
      <c r="U3" s="55">
        <v>2008</v>
      </c>
      <c r="V3" s="55">
        <v>2009</v>
      </c>
      <c r="W3" s="55">
        <v>2010</v>
      </c>
      <c r="X3" s="55">
        <v>2011</v>
      </c>
      <c r="Y3" s="55">
        <v>2012</v>
      </c>
      <c r="Z3" s="55">
        <v>2013</v>
      </c>
      <c r="AA3" s="55">
        <v>2014</v>
      </c>
      <c r="AB3" s="55">
        <v>2015</v>
      </c>
      <c r="AC3" s="55">
        <v>2016</v>
      </c>
      <c r="AD3" s="55">
        <v>2017</v>
      </c>
      <c r="AE3" s="55">
        <v>2018</v>
      </c>
    </row>
    <row r="4" spans="2:31" x14ac:dyDescent="0.25"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B4" s="56"/>
      <c r="AC4" s="56"/>
      <c r="AD4" s="56"/>
      <c r="AE4" s="56"/>
    </row>
    <row r="5" spans="2:31" x14ac:dyDescent="0.25">
      <c r="B5" s="57" t="s">
        <v>17</v>
      </c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</row>
    <row r="6" spans="2:31" x14ac:dyDescent="0.25">
      <c r="B6" s="15" t="s">
        <v>16</v>
      </c>
      <c r="C6" s="58">
        <v>0.23699999999999999</v>
      </c>
      <c r="D6" s="58">
        <v>0.21199999999999999</v>
      </c>
      <c r="E6" s="58">
        <v>0.17274999999999999</v>
      </c>
      <c r="F6" s="58">
        <v>0.2656</v>
      </c>
      <c r="G6" s="58">
        <v>0.127</v>
      </c>
      <c r="H6" s="58">
        <v>0.16800000000000001</v>
      </c>
      <c r="I6" s="58">
        <v>0.2235</v>
      </c>
      <c r="J6" s="58">
        <v>0.24299999999999999</v>
      </c>
      <c r="K6" s="58">
        <v>0.25800000000000001</v>
      </c>
      <c r="L6" s="58">
        <v>0.13200000000000001</v>
      </c>
      <c r="M6" s="58">
        <v>0.17100000000000001</v>
      </c>
      <c r="N6" s="58">
        <v>0.216</v>
      </c>
      <c r="O6" s="58">
        <v>0.13200000000000001</v>
      </c>
      <c r="P6" s="58">
        <v>0.154</v>
      </c>
      <c r="Q6" s="58">
        <v>0.19800000000000001</v>
      </c>
      <c r="R6" s="58">
        <v>0.20200000000000001</v>
      </c>
      <c r="S6" s="58">
        <v>0.15</v>
      </c>
      <c r="T6" s="58">
        <v>0.13600000000000001</v>
      </c>
      <c r="U6" s="58">
        <v>0.106</v>
      </c>
      <c r="V6" s="58">
        <v>0.13200000000000001</v>
      </c>
      <c r="W6" s="58">
        <v>0.17699999999999999</v>
      </c>
      <c r="X6" s="58">
        <v>0.16600000000000001</v>
      </c>
      <c r="Y6" s="58">
        <v>0.21084999999999998</v>
      </c>
      <c r="Z6" s="58">
        <v>0.153</v>
      </c>
      <c r="AA6" s="58">
        <v>0.16600000000000001</v>
      </c>
      <c r="AB6" s="58">
        <v>0.14294999999999999</v>
      </c>
      <c r="AC6" s="58">
        <v>0.10754999999999999</v>
      </c>
      <c r="AD6" s="58">
        <v>0.17150000000000001</v>
      </c>
      <c r="AE6" s="58">
        <v>0.23400000000000001</v>
      </c>
    </row>
    <row r="7" spans="2:31" x14ac:dyDescent="0.25"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</row>
    <row r="8" spans="2:31" ht="18" x14ac:dyDescent="0.35">
      <c r="B8" s="60" t="s">
        <v>48</v>
      </c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59"/>
      <c r="X8" s="59"/>
      <c r="Y8" s="59"/>
      <c r="Z8" s="59"/>
      <c r="AA8" s="59"/>
      <c r="AB8" s="59"/>
      <c r="AC8" s="59"/>
      <c r="AD8" s="59"/>
      <c r="AE8" s="59"/>
    </row>
    <row r="9" spans="2:31" ht="18" x14ac:dyDescent="0.35">
      <c r="B9" s="61" t="s">
        <v>49</v>
      </c>
      <c r="C9" s="58">
        <f t="shared" ref="C9:X9" si="0">C12/C6</f>
        <v>0.41135610561056113</v>
      </c>
      <c r="D9" s="58">
        <f t="shared" ref="D9:G9" si="1">D12/D6</f>
        <v>0.41135610561056107</v>
      </c>
      <c r="E9" s="58">
        <f t="shared" si="1"/>
        <v>0.41135610561056113</v>
      </c>
      <c r="F9" s="58">
        <f t="shared" si="1"/>
        <v>0.41135610561056107</v>
      </c>
      <c r="G9" s="58">
        <f t="shared" si="1"/>
        <v>0.41135610561056113</v>
      </c>
      <c r="H9" s="58">
        <f t="shared" si="0"/>
        <v>0.41135610561056107</v>
      </c>
      <c r="I9" s="58">
        <f t="shared" ref="I9:N9" si="2">I12/I6</f>
        <v>0.41135610561056113</v>
      </c>
      <c r="J9" s="58">
        <f t="shared" si="2"/>
        <v>0.41135610561056107</v>
      </c>
      <c r="K9" s="58">
        <f t="shared" si="2"/>
        <v>0.41135610561056102</v>
      </c>
      <c r="L9" s="58">
        <f t="shared" si="2"/>
        <v>0.41135610561056107</v>
      </c>
      <c r="M9" s="58">
        <f t="shared" si="2"/>
        <v>0.41135610561056102</v>
      </c>
      <c r="N9" s="58">
        <f t="shared" si="2"/>
        <v>0.41135610561056107</v>
      </c>
      <c r="O9" s="58">
        <f t="shared" ref="O9:Q9" si="3">O12/O6</f>
        <v>0.41135610561056107</v>
      </c>
      <c r="P9" s="58">
        <f t="shared" si="3"/>
        <v>0.41135610561056107</v>
      </c>
      <c r="Q9" s="58">
        <f t="shared" si="3"/>
        <v>0.41135610561056102</v>
      </c>
      <c r="R9" s="58">
        <f>R12/R6</f>
        <v>0.41089108910891087</v>
      </c>
      <c r="S9" s="58">
        <f t="shared" si="0"/>
        <v>0.41333333333333333</v>
      </c>
      <c r="T9" s="58">
        <f t="shared" si="0"/>
        <v>0.41059999999999997</v>
      </c>
      <c r="U9" s="58">
        <f t="shared" si="0"/>
        <v>0.41060000000000002</v>
      </c>
      <c r="V9" s="58">
        <f t="shared" si="0"/>
        <v>0.41060000000000002</v>
      </c>
      <c r="W9" s="58">
        <f t="shared" si="0"/>
        <v>0.41055196910520547</v>
      </c>
      <c r="X9" s="58">
        <f t="shared" si="0"/>
        <v>0.41055196910520531</v>
      </c>
      <c r="Y9" s="58">
        <f t="shared" ref="Y9:Z9" si="4">Y12/Y6</f>
        <v>0.41470000000000001</v>
      </c>
      <c r="Z9" s="58">
        <f t="shared" si="4"/>
        <v>0.41470000000000007</v>
      </c>
      <c r="AA9" s="58">
        <f t="shared" ref="AA9:AB9" si="5">AA12/AA6</f>
        <v>0.4146999999999999</v>
      </c>
      <c r="AB9" s="58">
        <f t="shared" si="5"/>
        <v>0.41470000000000001</v>
      </c>
      <c r="AC9" s="58">
        <f t="shared" ref="AC9" si="6">AC12/AC6</f>
        <v>0.41470000000000007</v>
      </c>
      <c r="AD9" s="58">
        <f t="shared" ref="AD9:AE9" si="7">AD12/AD6</f>
        <v>0.4146999999999999</v>
      </c>
      <c r="AE9" s="58">
        <f t="shared" si="7"/>
        <v>0.41469999999999996</v>
      </c>
    </row>
    <row r="10" spans="2:31" x14ac:dyDescent="0.25"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</row>
    <row r="11" spans="2:31" ht="18" x14ac:dyDescent="0.35">
      <c r="B11" s="60" t="s">
        <v>41</v>
      </c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2"/>
      <c r="X11" s="62"/>
      <c r="Y11" s="62"/>
      <c r="Z11" s="62"/>
      <c r="AA11" s="62"/>
      <c r="AB11" s="62"/>
      <c r="AC11" s="62"/>
      <c r="AD11" s="62"/>
      <c r="AE11" s="62"/>
    </row>
    <row r="12" spans="2:31" x14ac:dyDescent="0.25">
      <c r="B12" s="15" t="s">
        <v>16</v>
      </c>
      <c r="C12" s="58">
        <v>9.7491397029702984E-2</v>
      </c>
      <c r="D12" s="58">
        <v>8.720749438943895E-2</v>
      </c>
      <c r="E12" s="58">
        <v>7.106176724422443E-2</v>
      </c>
      <c r="F12" s="58">
        <v>0.10925618165016503</v>
      </c>
      <c r="G12" s="58">
        <v>5.2242225412541261E-2</v>
      </c>
      <c r="H12" s="58">
        <v>6.9107825742574264E-2</v>
      </c>
      <c r="I12" s="58">
        <v>9.193808960396041E-2</v>
      </c>
      <c r="J12" s="58">
        <v>9.9959533663366337E-2</v>
      </c>
      <c r="K12" s="58">
        <v>0.10612987524752475</v>
      </c>
      <c r="L12" s="58">
        <v>5.4299005940594065E-2</v>
      </c>
      <c r="M12" s="58">
        <v>7.0341894059405941E-2</v>
      </c>
      <c r="N12" s="58">
        <v>8.885291881188119E-2</v>
      </c>
      <c r="O12" s="58">
        <v>5.4299005940594065E-2</v>
      </c>
      <c r="P12" s="58">
        <v>6.3348840264026401E-2</v>
      </c>
      <c r="Q12" s="58">
        <v>8.1448508910891088E-2</v>
      </c>
      <c r="R12" s="58">
        <v>8.3000000000000004E-2</v>
      </c>
      <c r="S12" s="58">
        <v>6.2E-2</v>
      </c>
      <c r="T12" s="58">
        <v>5.5841599999999998E-2</v>
      </c>
      <c r="U12" s="58">
        <v>4.3523600000000003E-2</v>
      </c>
      <c r="V12" s="58">
        <v>5.4199200000000003E-2</v>
      </c>
      <c r="W12" s="58">
        <v>7.2667698531621361E-2</v>
      </c>
      <c r="X12" s="58">
        <v>6.8151626871464088E-2</v>
      </c>
      <c r="Y12" s="58">
        <v>8.7439494999999992E-2</v>
      </c>
      <c r="Z12" s="58">
        <v>6.3449100000000008E-2</v>
      </c>
      <c r="AA12" s="58">
        <v>6.884019999999999E-2</v>
      </c>
      <c r="AB12" s="58">
        <v>5.9281364999999996E-2</v>
      </c>
      <c r="AC12" s="58">
        <v>4.4600985000000003E-2</v>
      </c>
      <c r="AD12" s="58">
        <v>7.1121049999999991E-2</v>
      </c>
      <c r="AE12" s="58">
        <v>9.7039799999999996E-2</v>
      </c>
    </row>
    <row r="13" spans="2:31" x14ac:dyDescent="0.25"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</row>
    <row r="15" spans="2:31" x14ac:dyDescent="0.25">
      <c r="B15" s="64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</row>
    <row r="16" spans="2:31" x14ac:dyDescent="0.25">
      <c r="B16" s="64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</row>
    <row r="17" spans="2:31" x14ac:dyDescent="0.25">
      <c r="B17" s="64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E7ABC-1701-449F-8316-291F7C96D5F5}">
  <sheetPr>
    <tabColor rgb="FF00B0F0"/>
  </sheetPr>
  <dimension ref="B1:AE35"/>
  <sheetViews>
    <sheetView zoomScale="75" zoomScaleNormal="75" workbookViewId="0">
      <pane ySplit="1" topLeftCell="A2" activePane="bottomLeft" state="frozen"/>
      <selection pane="bottomLeft" activeCell="P46" sqref="P46"/>
    </sheetView>
  </sheetViews>
  <sheetFormatPr defaultRowHeight="15" x14ac:dyDescent="0.25"/>
  <cols>
    <col min="1" max="1" width="5.28515625" style="15" customWidth="1"/>
    <col min="2" max="2" width="34.85546875" style="15" bestFit="1" customWidth="1"/>
    <col min="3" max="7" width="9.28515625" style="15" bestFit="1" customWidth="1"/>
    <col min="8" max="8" width="7.5703125" style="15" bestFit="1" customWidth="1"/>
    <col min="9" max="14" width="9.28515625" style="15" bestFit="1" customWidth="1"/>
    <col min="15" max="15" width="7.5703125" style="15" bestFit="1" customWidth="1"/>
    <col min="16" max="31" width="9.28515625" style="15" bestFit="1" customWidth="1"/>
    <col min="32" max="16384" width="9.140625" style="15"/>
  </cols>
  <sheetData>
    <row r="1" spans="2:31" x14ac:dyDescent="0.25">
      <c r="B1" s="16" t="s">
        <v>232</v>
      </c>
    </row>
    <row r="3" spans="2:31" x14ac:dyDescent="0.25">
      <c r="B3" s="54" t="s">
        <v>233</v>
      </c>
      <c r="C3" s="55">
        <v>1990</v>
      </c>
      <c r="D3" s="55">
        <v>1991</v>
      </c>
      <c r="E3" s="55">
        <v>1992</v>
      </c>
      <c r="F3" s="55">
        <v>1993</v>
      </c>
      <c r="G3" s="55">
        <v>1994</v>
      </c>
      <c r="H3" s="55">
        <v>1995</v>
      </c>
      <c r="I3" s="55">
        <v>1996</v>
      </c>
      <c r="J3" s="55">
        <v>1997</v>
      </c>
      <c r="K3" s="55">
        <v>1998</v>
      </c>
      <c r="L3" s="55">
        <v>1999</v>
      </c>
      <c r="M3" s="55">
        <v>2000</v>
      </c>
      <c r="N3" s="55">
        <v>2001</v>
      </c>
      <c r="O3" s="55">
        <v>2002</v>
      </c>
      <c r="P3" s="55">
        <v>2003</v>
      </c>
      <c r="Q3" s="55">
        <v>2004</v>
      </c>
      <c r="R3" s="55">
        <v>2005</v>
      </c>
      <c r="S3" s="55">
        <v>2006</v>
      </c>
      <c r="T3" s="55">
        <v>2007</v>
      </c>
      <c r="U3" s="55">
        <v>2008</v>
      </c>
      <c r="V3" s="55">
        <v>2009</v>
      </c>
      <c r="W3" s="55">
        <v>2010</v>
      </c>
      <c r="X3" s="55">
        <v>2011</v>
      </c>
      <c r="Y3" s="55">
        <v>2012</v>
      </c>
      <c r="Z3" s="55">
        <v>2013</v>
      </c>
      <c r="AA3" s="55">
        <v>2014</v>
      </c>
      <c r="AB3" s="55">
        <v>2015</v>
      </c>
      <c r="AC3" s="55">
        <v>2016</v>
      </c>
      <c r="AD3" s="55">
        <v>2017</v>
      </c>
      <c r="AE3" s="55">
        <v>2018</v>
      </c>
    </row>
    <row r="4" spans="2:31" x14ac:dyDescent="0.25"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B4" s="56"/>
      <c r="AC4" s="56"/>
      <c r="AD4" s="56"/>
      <c r="AE4" s="56"/>
    </row>
    <row r="5" spans="2:31" x14ac:dyDescent="0.25"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</row>
    <row r="6" spans="2:31" x14ac:dyDescent="0.25">
      <c r="B6" s="57" t="s">
        <v>234</v>
      </c>
      <c r="C6" s="204">
        <v>58</v>
      </c>
      <c r="D6" s="204">
        <v>40</v>
      </c>
      <c r="E6" s="204">
        <v>40</v>
      </c>
      <c r="F6" s="204">
        <v>37</v>
      </c>
      <c r="G6" s="204">
        <v>38</v>
      </c>
      <c r="H6" s="204">
        <v>19</v>
      </c>
      <c r="I6" s="204">
        <v>44</v>
      </c>
      <c r="J6" s="204">
        <v>31</v>
      </c>
      <c r="K6" s="204">
        <v>27</v>
      </c>
      <c r="L6" s="204">
        <v>27</v>
      </c>
      <c r="M6" s="204">
        <v>113</v>
      </c>
      <c r="N6" s="204">
        <v>32</v>
      </c>
      <c r="O6" s="204">
        <v>19</v>
      </c>
      <c r="P6" s="204">
        <v>24</v>
      </c>
      <c r="Q6" s="204">
        <v>28</v>
      </c>
      <c r="R6" s="204">
        <v>96</v>
      </c>
      <c r="S6" s="204">
        <v>31</v>
      </c>
      <c r="T6" s="204">
        <v>38</v>
      </c>
      <c r="U6" s="204">
        <v>33</v>
      </c>
      <c r="V6" s="204">
        <v>36.097000000000001</v>
      </c>
      <c r="W6" s="204">
        <v>27.113999999999997</v>
      </c>
      <c r="X6" s="204">
        <v>30.202999999999999</v>
      </c>
      <c r="Y6" s="204">
        <v>29.478192911090002</v>
      </c>
      <c r="Z6" s="204">
        <v>30.758419905787001</v>
      </c>
      <c r="AA6" s="204">
        <v>31.986718584698998</v>
      </c>
      <c r="AB6" s="204">
        <v>32.809591718236</v>
      </c>
      <c r="AC6" s="204">
        <v>32.391445500717005</v>
      </c>
      <c r="AD6" s="204">
        <v>35.826453727024997</v>
      </c>
      <c r="AE6" s="204">
        <v>35.158005155842091</v>
      </c>
    </row>
    <row r="7" spans="2:31" x14ac:dyDescent="0.25">
      <c r="B7" s="15" t="s">
        <v>235</v>
      </c>
      <c r="C7" s="202">
        <v>42.286700000000003</v>
      </c>
      <c r="D7" s="202">
        <v>42.286700000000003</v>
      </c>
      <c r="E7" s="202">
        <v>42.286700000000003</v>
      </c>
      <c r="F7" s="202">
        <v>42.286700000000003</v>
      </c>
      <c r="G7" s="202">
        <v>42.286700000000003</v>
      </c>
      <c r="H7" s="202">
        <v>42.286700000000003</v>
      </c>
      <c r="I7" s="202">
        <v>42.286700000000003</v>
      </c>
      <c r="J7" s="202">
        <v>42.286700000000003</v>
      </c>
      <c r="K7" s="202">
        <v>42.286700000000003</v>
      </c>
      <c r="L7" s="202">
        <v>42.286700000000003</v>
      </c>
      <c r="M7" s="202">
        <v>42.286700000000003</v>
      </c>
      <c r="N7" s="202">
        <v>42.286700000000003</v>
      </c>
      <c r="O7" s="202">
        <v>42.286700000000003</v>
      </c>
      <c r="P7" s="202">
        <v>42.286700000000003</v>
      </c>
      <c r="Q7" s="202">
        <v>42.286700000000003</v>
      </c>
      <c r="R7" s="202">
        <v>42.286700000000003</v>
      </c>
      <c r="S7" s="202">
        <v>42.286700000000003</v>
      </c>
      <c r="T7" s="202">
        <v>42.286700000000003</v>
      </c>
      <c r="U7" s="202">
        <v>42.286700000000003</v>
      </c>
      <c r="V7" s="202">
        <v>42.286700000000003</v>
      </c>
      <c r="W7" s="202">
        <v>42.286700000000003</v>
      </c>
      <c r="X7" s="202">
        <v>42.286700000000003</v>
      </c>
      <c r="Y7" s="202">
        <v>42.286700000000003</v>
      </c>
      <c r="Z7" s="202">
        <v>42.286700000000003</v>
      </c>
      <c r="AA7" s="202">
        <v>42.286700000000003</v>
      </c>
      <c r="AB7" s="202">
        <v>42.286700000000003</v>
      </c>
      <c r="AC7" s="202">
        <v>42.286700000000003</v>
      </c>
      <c r="AD7" s="202">
        <v>42.286700000000003</v>
      </c>
      <c r="AE7" s="202">
        <v>42.286700000000003</v>
      </c>
    </row>
    <row r="8" spans="2:31" x14ac:dyDescent="0.25">
      <c r="B8" s="15" t="s">
        <v>238</v>
      </c>
      <c r="C8" s="202">
        <v>2452.6286</v>
      </c>
      <c r="D8" s="202">
        <v>1691.4680000000001</v>
      </c>
      <c r="E8" s="202">
        <v>1691.4680000000001</v>
      </c>
      <c r="F8" s="202">
        <v>1564.6079000000002</v>
      </c>
      <c r="G8" s="202">
        <v>1606.8946000000001</v>
      </c>
      <c r="H8" s="202">
        <v>803.44730000000004</v>
      </c>
      <c r="I8" s="202">
        <v>1860.6148000000001</v>
      </c>
      <c r="J8" s="202">
        <v>1310.8877</v>
      </c>
      <c r="K8" s="202">
        <v>1141.7409</v>
      </c>
      <c r="L8" s="202">
        <v>1141.7409</v>
      </c>
      <c r="M8" s="202">
        <v>4778.3971000000001</v>
      </c>
      <c r="N8" s="202">
        <v>1353.1744000000001</v>
      </c>
      <c r="O8" s="202">
        <v>803.44730000000004</v>
      </c>
      <c r="P8" s="202">
        <v>1014.8808000000001</v>
      </c>
      <c r="Q8" s="202">
        <v>1184.0276000000001</v>
      </c>
      <c r="R8" s="202">
        <v>4059.5232000000005</v>
      </c>
      <c r="S8" s="202">
        <v>1310.8877</v>
      </c>
      <c r="T8" s="202">
        <v>1606.8946000000001</v>
      </c>
      <c r="U8" s="202">
        <v>1395.4611000000002</v>
      </c>
      <c r="V8" s="202">
        <v>1526.4230099000001</v>
      </c>
      <c r="W8" s="202">
        <v>1146.5615837999999</v>
      </c>
      <c r="X8" s="202">
        <v>1277.1852001</v>
      </c>
      <c r="Y8" s="202">
        <v>1246.5355001733897</v>
      </c>
      <c r="Z8" s="202">
        <v>1300.6720750300433</v>
      </c>
      <c r="AA8" s="202">
        <v>1352.6127727755913</v>
      </c>
      <c r="AB8" s="202">
        <v>1387.4093621115303</v>
      </c>
      <c r="AC8" s="202">
        <v>1369.72733845517</v>
      </c>
      <c r="AD8" s="202">
        <v>1514.9825008185881</v>
      </c>
      <c r="AE8" s="202">
        <v>1486.7160166235478</v>
      </c>
    </row>
    <row r="9" spans="2:31" x14ac:dyDescent="0.25">
      <c r="B9" s="60" t="s">
        <v>236</v>
      </c>
      <c r="C9" s="202">
        <v>20</v>
      </c>
      <c r="D9" s="202">
        <v>20</v>
      </c>
      <c r="E9" s="202">
        <v>20</v>
      </c>
      <c r="F9" s="202">
        <v>20</v>
      </c>
      <c r="G9" s="202">
        <v>20</v>
      </c>
      <c r="H9" s="202">
        <v>20</v>
      </c>
      <c r="I9" s="202">
        <v>20</v>
      </c>
      <c r="J9" s="202">
        <v>20</v>
      </c>
      <c r="K9" s="202">
        <v>20</v>
      </c>
      <c r="L9" s="202">
        <v>20</v>
      </c>
      <c r="M9" s="202">
        <v>20</v>
      </c>
      <c r="N9" s="202">
        <v>20</v>
      </c>
      <c r="O9" s="202">
        <v>20</v>
      </c>
      <c r="P9" s="202">
        <v>20</v>
      </c>
      <c r="Q9" s="202">
        <v>20</v>
      </c>
      <c r="R9" s="202">
        <v>20</v>
      </c>
      <c r="S9" s="202">
        <v>20</v>
      </c>
      <c r="T9" s="202">
        <v>20</v>
      </c>
      <c r="U9" s="202">
        <v>20</v>
      </c>
      <c r="V9" s="202">
        <v>20</v>
      </c>
      <c r="W9" s="202">
        <v>20</v>
      </c>
      <c r="X9" s="202">
        <v>20</v>
      </c>
      <c r="Y9" s="202">
        <v>20</v>
      </c>
      <c r="Z9" s="202">
        <v>20</v>
      </c>
      <c r="AA9" s="202">
        <v>20</v>
      </c>
      <c r="AB9" s="202">
        <v>20</v>
      </c>
      <c r="AC9" s="202">
        <v>20</v>
      </c>
      <c r="AD9" s="202">
        <v>20</v>
      </c>
      <c r="AE9" s="202">
        <v>20</v>
      </c>
    </row>
    <row r="10" spans="2:31" x14ac:dyDescent="0.25">
      <c r="B10" s="61" t="s">
        <v>237</v>
      </c>
      <c r="C10" s="204">
        <v>0.2</v>
      </c>
      <c r="D10" s="204">
        <v>0.2</v>
      </c>
      <c r="E10" s="204">
        <v>0.2</v>
      </c>
      <c r="F10" s="204">
        <v>0.2</v>
      </c>
      <c r="G10" s="204">
        <v>0.2</v>
      </c>
      <c r="H10" s="204">
        <v>0.2</v>
      </c>
      <c r="I10" s="204">
        <v>0.2</v>
      </c>
      <c r="J10" s="204">
        <v>0.2</v>
      </c>
      <c r="K10" s="204">
        <v>0.2</v>
      </c>
      <c r="L10" s="204">
        <v>0.2</v>
      </c>
      <c r="M10" s="204">
        <v>0.2</v>
      </c>
      <c r="N10" s="204">
        <v>0.2</v>
      </c>
      <c r="O10" s="204">
        <v>0.2</v>
      </c>
      <c r="P10" s="204">
        <v>0.2</v>
      </c>
      <c r="Q10" s="204">
        <v>0.2</v>
      </c>
      <c r="R10" s="204">
        <v>0.2</v>
      </c>
      <c r="S10" s="204">
        <v>0.2</v>
      </c>
      <c r="T10" s="204">
        <v>0.2</v>
      </c>
      <c r="U10" s="204">
        <v>0.2</v>
      </c>
      <c r="V10" s="204">
        <v>0.2</v>
      </c>
      <c r="W10" s="204">
        <v>0.2</v>
      </c>
      <c r="X10" s="204">
        <v>0.2</v>
      </c>
      <c r="Y10" s="204">
        <v>0.2</v>
      </c>
      <c r="Z10" s="204">
        <v>0.2</v>
      </c>
      <c r="AA10" s="204">
        <v>0.2</v>
      </c>
      <c r="AB10" s="204">
        <v>0.2</v>
      </c>
      <c r="AC10" s="204">
        <v>0.2</v>
      </c>
      <c r="AD10" s="204">
        <v>0.2</v>
      </c>
      <c r="AE10" s="204">
        <v>0.2</v>
      </c>
    </row>
    <row r="11" spans="2:31" x14ac:dyDescent="0.25"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2"/>
      <c r="AD11" s="202"/>
      <c r="AE11" s="202"/>
    </row>
    <row r="12" spans="2:31" ht="18" x14ac:dyDescent="0.35">
      <c r="B12" s="60" t="s">
        <v>41</v>
      </c>
      <c r="C12" s="202">
        <v>35.971886133333335</v>
      </c>
      <c r="D12" s="202">
        <v>24.808197333333332</v>
      </c>
      <c r="E12" s="202">
        <v>24.808197333333332</v>
      </c>
      <c r="F12" s="202">
        <v>22.947582533333335</v>
      </c>
      <c r="G12" s="202">
        <v>23.567787466666669</v>
      </c>
      <c r="H12" s="202">
        <v>11.783893733333334</v>
      </c>
      <c r="I12" s="202">
        <v>27.28901706666667</v>
      </c>
      <c r="J12" s="202">
        <v>19.226352933333335</v>
      </c>
      <c r="K12" s="202">
        <v>16.745533199999997</v>
      </c>
      <c r="L12" s="202">
        <v>16.745533199999997</v>
      </c>
      <c r="M12" s="202">
        <v>70.083157466666691</v>
      </c>
      <c r="N12" s="202">
        <v>19.846557866666664</v>
      </c>
      <c r="O12" s="202">
        <v>11.783893733333334</v>
      </c>
      <c r="P12" s="202">
        <v>14.884918400000002</v>
      </c>
      <c r="Q12" s="202">
        <v>17.365738133333338</v>
      </c>
      <c r="R12" s="202">
        <v>59.539673600000008</v>
      </c>
      <c r="S12" s="202">
        <v>19.226352933333335</v>
      </c>
      <c r="T12" s="202">
        <v>23.567787466666669</v>
      </c>
      <c r="U12" s="202">
        <v>20.466762800000005</v>
      </c>
      <c r="V12" s="202">
        <v>22.387537478533332</v>
      </c>
      <c r="W12" s="202">
        <v>16.816236562399997</v>
      </c>
      <c r="X12" s="202">
        <v>18.732049601466663</v>
      </c>
      <c r="Y12" s="202">
        <v>18.282520669209713</v>
      </c>
      <c r="Z12" s="202">
        <v>19.0765237671073</v>
      </c>
      <c r="AA12" s="202">
        <v>19.838320667375339</v>
      </c>
      <c r="AB12" s="202">
        <v>20.348670644302445</v>
      </c>
      <c r="AC12" s="202">
        <v>20.089334297342493</v>
      </c>
      <c r="AD12" s="202">
        <v>22.219743345339293</v>
      </c>
      <c r="AE12" s="202">
        <v>21.805168243812037</v>
      </c>
    </row>
    <row r="13" spans="2:31" x14ac:dyDescent="0.25"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</row>
    <row r="14" spans="2:31" x14ac:dyDescent="0.25"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</row>
    <row r="16" spans="2:31" x14ac:dyDescent="0.25">
      <c r="B16" s="64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</row>
    <row r="17" spans="2:31" x14ac:dyDescent="0.25">
      <c r="B17" s="64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</row>
    <row r="18" spans="2:31" x14ac:dyDescent="0.25">
      <c r="B18" s="64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</row>
    <row r="20" spans="2:31" x14ac:dyDescent="0.25">
      <c r="B20" s="203" t="s">
        <v>239</v>
      </c>
      <c r="C20" s="55">
        <v>1990</v>
      </c>
      <c r="D20" s="55">
        <v>1991</v>
      </c>
      <c r="E20" s="55">
        <v>1992</v>
      </c>
      <c r="F20" s="55">
        <v>1993</v>
      </c>
      <c r="G20" s="55">
        <v>1994</v>
      </c>
      <c r="H20" s="55">
        <v>1995</v>
      </c>
      <c r="I20" s="55">
        <v>1996</v>
      </c>
      <c r="J20" s="55">
        <v>1997</v>
      </c>
      <c r="K20" s="55">
        <v>1998</v>
      </c>
      <c r="L20" s="55">
        <v>1999</v>
      </c>
      <c r="M20" s="55">
        <v>2000</v>
      </c>
      <c r="N20" s="55">
        <v>2001</v>
      </c>
      <c r="O20" s="55">
        <v>2002</v>
      </c>
      <c r="P20" s="55">
        <v>2003</v>
      </c>
      <c r="Q20" s="55">
        <v>2004</v>
      </c>
      <c r="R20" s="55">
        <v>2005</v>
      </c>
      <c r="S20" s="55">
        <v>2006</v>
      </c>
      <c r="T20" s="55">
        <v>2007</v>
      </c>
      <c r="U20" s="55">
        <v>2008</v>
      </c>
      <c r="V20" s="55">
        <v>2009</v>
      </c>
      <c r="W20" s="55">
        <v>2010</v>
      </c>
      <c r="X20" s="55">
        <v>2011</v>
      </c>
      <c r="Y20" s="55">
        <v>2012</v>
      </c>
      <c r="Z20" s="55">
        <v>2013</v>
      </c>
      <c r="AA20" s="55">
        <v>2014</v>
      </c>
      <c r="AB20" s="55">
        <v>2015</v>
      </c>
      <c r="AC20" s="55">
        <v>2016</v>
      </c>
      <c r="AD20" s="55">
        <v>2017</v>
      </c>
      <c r="AE20" s="55">
        <v>2018</v>
      </c>
    </row>
    <row r="22" spans="2:31" x14ac:dyDescent="0.25">
      <c r="B22" s="57" t="s">
        <v>240</v>
      </c>
      <c r="C22" s="202">
        <v>5.3236499999999998</v>
      </c>
      <c r="D22" s="202">
        <v>4.3526499999999997</v>
      </c>
      <c r="E22" s="202">
        <v>4.3686499999999997</v>
      </c>
      <c r="F22" s="202">
        <v>5.2518380030000005</v>
      </c>
      <c r="G22" s="202">
        <v>5.5787950010000005</v>
      </c>
      <c r="H22" s="202">
        <v>9.1169500010000011</v>
      </c>
      <c r="I22" s="202">
        <v>9.3152550000000005</v>
      </c>
      <c r="J22" s="202">
        <v>8.5903738419459987</v>
      </c>
      <c r="K22" s="202">
        <v>8.2614720000000013</v>
      </c>
      <c r="L22" s="202">
        <v>11.148486305792002</v>
      </c>
      <c r="M22" s="202">
        <v>12.799430105438999</v>
      </c>
      <c r="N22" s="202">
        <v>14.716064848693</v>
      </c>
      <c r="O22" s="202">
        <v>16.802962173131</v>
      </c>
      <c r="P22" s="202">
        <v>15.555349</v>
      </c>
      <c r="Q22" s="202">
        <v>16.568577858452002</v>
      </c>
      <c r="R22" s="202">
        <v>20.418353752051001</v>
      </c>
      <c r="S22" s="202">
        <v>19.090558350967999</v>
      </c>
      <c r="T22" s="202">
        <v>21.864557999999999</v>
      </c>
      <c r="U22" s="202">
        <v>18.589146314034</v>
      </c>
      <c r="V22" s="202">
        <v>17.378019000000002</v>
      </c>
      <c r="W22" s="202">
        <v>17.242649124454999</v>
      </c>
      <c r="X22" s="202">
        <v>14.794223965771</v>
      </c>
      <c r="Y22" s="202">
        <v>12.176452000000001</v>
      </c>
      <c r="Z22" s="202">
        <v>13.009181445054001</v>
      </c>
      <c r="AA22" s="202">
        <v>12.633360329492</v>
      </c>
      <c r="AB22" s="202">
        <v>14.653629963773001</v>
      </c>
      <c r="AC22" s="202">
        <v>10.972164387166</v>
      </c>
      <c r="AD22" s="202">
        <v>22.177469244794999</v>
      </c>
      <c r="AE22" s="202">
        <v>19.13423833670128</v>
      </c>
    </row>
    <row r="23" spans="2:31" x14ac:dyDescent="0.25">
      <c r="B23" s="15" t="s">
        <v>235</v>
      </c>
      <c r="C23" s="202">
        <v>40.200000000000003</v>
      </c>
      <c r="D23" s="202">
        <v>40.200000000000003</v>
      </c>
      <c r="E23" s="202">
        <v>40.200000000000003</v>
      </c>
      <c r="F23" s="202">
        <v>40.200000000000003</v>
      </c>
      <c r="G23" s="202">
        <v>40.200000000000003</v>
      </c>
      <c r="H23" s="202">
        <v>40.200000000000003</v>
      </c>
      <c r="I23" s="202">
        <v>40.200000000000003</v>
      </c>
      <c r="J23" s="202">
        <v>40.200000000000003</v>
      </c>
      <c r="K23" s="202">
        <v>40.200000000000003</v>
      </c>
      <c r="L23" s="202">
        <v>40.200000000000003</v>
      </c>
      <c r="M23" s="202">
        <v>40.200000000000003</v>
      </c>
      <c r="N23" s="202">
        <v>40.200000000000003</v>
      </c>
      <c r="O23" s="202">
        <v>40.200000000000003</v>
      </c>
      <c r="P23" s="202">
        <v>40.200000000000003</v>
      </c>
      <c r="Q23" s="202">
        <v>40.200000000000003</v>
      </c>
      <c r="R23" s="202">
        <v>40.200000000000003</v>
      </c>
      <c r="S23" s="202">
        <v>40.200000000000003</v>
      </c>
      <c r="T23" s="202">
        <v>40.200000000000003</v>
      </c>
      <c r="U23" s="202">
        <v>40.200000000000003</v>
      </c>
      <c r="V23" s="202">
        <v>40.200000000000003</v>
      </c>
      <c r="W23" s="202">
        <v>40.200000000000003</v>
      </c>
      <c r="X23" s="202">
        <v>40.200000000000003</v>
      </c>
      <c r="Y23" s="202">
        <v>40.200000000000003</v>
      </c>
      <c r="Z23" s="202">
        <v>40.200000000000003</v>
      </c>
      <c r="AA23" s="202">
        <v>40.200000000000003</v>
      </c>
      <c r="AB23" s="202">
        <v>40.200000000000003</v>
      </c>
      <c r="AC23" s="202">
        <v>40.200000000000003</v>
      </c>
      <c r="AD23" s="202">
        <v>40.200000000000003</v>
      </c>
      <c r="AE23" s="202">
        <v>40.200000000000003</v>
      </c>
    </row>
    <row r="24" spans="2:31" x14ac:dyDescent="0.25">
      <c r="B24" s="15" t="s">
        <v>241</v>
      </c>
      <c r="C24" s="202">
        <v>214.01073000000002</v>
      </c>
      <c r="D24" s="202">
        <v>174.97653000000003</v>
      </c>
      <c r="E24" s="202">
        <v>175.61973</v>
      </c>
      <c r="F24" s="202">
        <v>211.12388772060001</v>
      </c>
      <c r="G24" s="202">
        <v>224.26755904020004</v>
      </c>
      <c r="H24" s="202">
        <v>366.50139004020002</v>
      </c>
      <c r="I24" s="202">
        <v>374.47325100000006</v>
      </c>
      <c r="J24" s="202">
        <v>345.33302844622915</v>
      </c>
      <c r="K24" s="202">
        <v>332.11117440000004</v>
      </c>
      <c r="L24" s="202">
        <v>448.16914949283853</v>
      </c>
      <c r="M24" s="202">
        <v>514.53709023864792</v>
      </c>
      <c r="N24" s="202">
        <v>591.58580691745863</v>
      </c>
      <c r="O24" s="202">
        <v>675.4790793598662</v>
      </c>
      <c r="P24" s="202">
        <v>625.32502980000004</v>
      </c>
      <c r="Q24" s="202">
        <v>666.05682990977039</v>
      </c>
      <c r="R24" s="202">
        <v>820.81782083245025</v>
      </c>
      <c r="S24" s="202">
        <v>767.44044570891367</v>
      </c>
      <c r="T24" s="202">
        <v>878.95523160000005</v>
      </c>
      <c r="U24" s="202">
        <v>747.28368182416693</v>
      </c>
      <c r="V24" s="202">
        <v>698.59636380000006</v>
      </c>
      <c r="W24" s="202">
        <v>693.15449480309098</v>
      </c>
      <c r="X24" s="202">
        <v>594.72780342399426</v>
      </c>
      <c r="Y24" s="202">
        <v>489.49337040000006</v>
      </c>
      <c r="Z24" s="202">
        <v>522.96909409117086</v>
      </c>
      <c r="AA24" s="202">
        <v>507.86108524557847</v>
      </c>
      <c r="AB24" s="202">
        <v>589.07592454367466</v>
      </c>
      <c r="AC24" s="202">
        <v>441.08100836407323</v>
      </c>
      <c r="AD24" s="202">
        <v>891.53426364075904</v>
      </c>
      <c r="AE24" s="202">
        <v>769.19638113539168</v>
      </c>
    </row>
    <row r="25" spans="2:31" x14ac:dyDescent="0.25">
      <c r="B25" s="60" t="s">
        <v>236</v>
      </c>
      <c r="C25" s="202">
        <v>20</v>
      </c>
      <c r="D25" s="202">
        <v>20</v>
      </c>
      <c r="E25" s="202">
        <v>20</v>
      </c>
      <c r="F25" s="202">
        <v>20</v>
      </c>
      <c r="G25" s="202">
        <v>20</v>
      </c>
      <c r="H25" s="202">
        <v>20</v>
      </c>
      <c r="I25" s="202">
        <v>20</v>
      </c>
      <c r="J25" s="202">
        <v>20</v>
      </c>
      <c r="K25" s="202">
        <v>20</v>
      </c>
      <c r="L25" s="202">
        <v>20</v>
      </c>
      <c r="M25" s="202">
        <v>20</v>
      </c>
      <c r="N25" s="202">
        <v>20</v>
      </c>
      <c r="O25" s="202">
        <v>20</v>
      </c>
      <c r="P25" s="202">
        <v>20</v>
      </c>
      <c r="Q25" s="202">
        <v>20</v>
      </c>
      <c r="R25" s="202">
        <v>20</v>
      </c>
      <c r="S25" s="202">
        <v>20</v>
      </c>
      <c r="T25" s="202">
        <v>20</v>
      </c>
      <c r="U25" s="202">
        <v>20</v>
      </c>
      <c r="V25" s="202">
        <v>20</v>
      </c>
      <c r="W25" s="202">
        <v>20</v>
      </c>
      <c r="X25" s="202">
        <v>20</v>
      </c>
      <c r="Y25" s="202">
        <v>20</v>
      </c>
      <c r="Z25" s="202">
        <v>20</v>
      </c>
      <c r="AA25" s="202">
        <v>20</v>
      </c>
      <c r="AB25" s="202">
        <v>20</v>
      </c>
      <c r="AC25" s="202">
        <v>20</v>
      </c>
      <c r="AD25" s="202">
        <v>20</v>
      </c>
      <c r="AE25" s="202">
        <v>20</v>
      </c>
    </row>
    <row r="26" spans="2:31" x14ac:dyDescent="0.25">
      <c r="B26" s="61" t="s">
        <v>243</v>
      </c>
      <c r="C26" s="202">
        <v>1</v>
      </c>
      <c r="D26" s="202">
        <v>1</v>
      </c>
      <c r="E26" s="202">
        <v>1</v>
      </c>
      <c r="F26" s="202">
        <v>1</v>
      </c>
      <c r="G26" s="202">
        <v>1</v>
      </c>
      <c r="H26" s="202">
        <v>1</v>
      </c>
      <c r="I26" s="202">
        <v>1</v>
      </c>
      <c r="J26" s="202">
        <v>1</v>
      </c>
      <c r="K26" s="202">
        <v>1</v>
      </c>
      <c r="L26" s="202">
        <v>1</v>
      </c>
      <c r="M26" s="202">
        <v>1</v>
      </c>
      <c r="N26" s="202">
        <v>1</v>
      </c>
      <c r="O26" s="202">
        <v>1</v>
      </c>
      <c r="P26" s="202">
        <v>1</v>
      </c>
      <c r="Q26" s="202">
        <v>1</v>
      </c>
      <c r="R26" s="202">
        <v>1</v>
      </c>
      <c r="S26" s="202">
        <v>1</v>
      </c>
      <c r="T26" s="202">
        <v>1</v>
      </c>
      <c r="U26" s="202">
        <v>1</v>
      </c>
      <c r="V26" s="202">
        <v>1</v>
      </c>
      <c r="W26" s="202">
        <v>1</v>
      </c>
      <c r="X26" s="202">
        <v>1</v>
      </c>
      <c r="Y26" s="202">
        <v>1</v>
      </c>
      <c r="Z26" s="202">
        <v>1</v>
      </c>
      <c r="AA26" s="202">
        <v>1</v>
      </c>
      <c r="AB26" s="202">
        <v>1</v>
      </c>
      <c r="AC26" s="202">
        <v>1</v>
      </c>
      <c r="AD26" s="202">
        <v>1</v>
      </c>
      <c r="AE26" s="202">
        <v>1</v>
      </c>
    </row>
    <row r="27" spans="2:31" x14ac:dyDescent="0.25">
      <c r="B27" s="61" t="s">
        <v>244</v>
      </c>
      <c r="C27" s="202">
        <v>0.2</v>
      </c>
      <c r="D27" s="202">
        <v>0.2</v>
      </c>
      <c r="E27" s="202">
        <v>0.2</v>
      </c>
      <c r="F27" s="202">
        <v>0.2</v>
      </c>
      <c r="G27" s="202">
        <v>0.2</v>
      </c>
      <c r="H27" s="202">
        <v>0.2</v>
      </c>
      <c r="I27" s="202">
        <v>0.2</v>
      </c>
      <c r="J27" s="202">
        <v>0.2</v>
      </c>
      <c r="K27" s="202">
        <v>0.2</v>
      </c>
      <c r="L27" s="202">
        <v>0.2</v>
      </c>
      <c r="M27" s="202">
        <v>0.2</v>
      </c>
      <c r="N27" s="202">
        <v>0.2</v>
      </c>
      <c r="O27" s="202">
        <v>0.2</v>
      </c>
      <c r="P27" s="202">
        <v>0.2</v>
      </c>
      <c r="Q27" s="202">
        <v>0.2</v>
      </c>
      <c r="R27" s="202">
        <v>0.2</v>
      </c>
      <c r="S27" s="202">
        <v>0.2</v>
      </c>
      <c r="T27" s="202">
        <v>0.2</v>
      </c>
      <c r="U27" s="202">
        <v>0.2</v>
      </c>
      <c r="V27" s="202">
        <v>0.2</v>
      </c>
      <c r="W27" s="202">
        <v>0.2</v>
      </c>
      <c r="X27" s="202">
        <v>0.2</v>
      </c>
      <c r="Y27" s="202">
        <v>0.2</v>
      </c>
      <c r="Z27" s="202">
        <v>0.2</v>
      </c>
      <c r="AA27" s="202">
        <v>0.2</v>
      </c>
      <c r="AB27" s="202">
        <v>0.2</v>
      </c>
      <c r="AC27" s="202">
        <v>0.2</v>
      </c>
      <c r="AD27" s="202">
        <v>0.2</v>
      </c>
      <c r="AE27" s="202">
        <v>0.2</v>
      </c>
    </row>
    <row r="28" spans="2:31" ht="18" x14ac:dyDescent="0.35">
      <c r="B28" s="60" t="s">
        <v>41</v>
      </c>
      <c r="C28" s="202">
        <v>6.2605202000000011</v>
      </c>
      <c r="D28" s="202">
        <v>5.7564122000000006</v>
      </c>
      <c r="E28" s="202">
        <v>5.8035802000000007</v>
      </c>
      <c r="F28" s="202">
        <v>6.2417638465688015</v>
      </c>
      <c r="G28" s="202">
        <v>6.3174431325896006</v>
      </c>
      <c r="H28" s="202">
        <v>8.5969281205896007</v>
      </c>
      <c r="I28" s="202">
        <v>8.8529943479999993</v>
      </c>
      <c r="J28" s="202">
        <v>8.9161516172113622</v>
      </c>
      <c r="K28" s="202">
        <v>9.729267891200001</v>
      </c>
      <c r="L28" s="202">
        <v>13.931355525894967</v>
      </c>
      <c r="M28" s="202">
        <v>15.727833590166837</v>
      </c>
      <c r="N28" s="202">
        <v>18.784694234789391</v>
      </c>
      <c r="O28" s="202">
        <v>22.805116097278038</v>
      </c>
      <c r="P28" s="202">
        <v>24.100105770400003</v>
      </c>
      <c r="Q28" s="202">
        <v>25.900289505343299</v>
      </c>
      <c r="R28" s="202">
        <v>35.27125977220927</v>
      </c>
      <c r="S28" s="202">
        <v>28.191463603730728</v>
      </c>
      <c r="T28" s="202">
        <v>32.647660196799997</v>
      </c>
      <c r="U28" s="202">
        <v>23.763914266754451</v>
      </c>
      <c r="V28" s="202">
        <v>24.040361602400004</v>
      </c>
      <c r="W28" s="202">
        <v>21.821478723778668</v>
      </c>
      <c r="X28" s="202">
        <v>21.53822005021858</v>
      </c>
      <c r="Y28" s="202">
        <v>20.096192899200002</v>
      </c>
      <c r="Z28" s="202">
        <v>22.679070980003843</v>
      </c>
      <c r="AA28" s="202">
        <v>20.448130050268485</v>
      </c>
      <c r="AB28" s="202">
        <v>24.485869826640563</v>
      </c>
      <c r="AC28" s="202">
        <v>23.709092122673074</v>
      </c>
      <c r="AD28" s="202">
        <v>56.89726626673113</v>
      </c>
      <c r="AE28" s="202">
        <v>46.514274123319083</v>
      </c>
    </row>
    <row r="29" spans="2:31" x14ac:dyDescent="0.25">
      <c r="B29" s="60"/>
      <c r="C29" s="202"/>
      <c r="D29" s="202"/>
      <c r="E29" s="202"/>
      <c r="F29" s="202"/>
      <c r="G29" s="202"/>
      <c r="H29" s="202"/>
      <c r="I29" s="202"/>
      <c r="J29" s="202"/>
      <c r="K29" s="202"/>
      <c r="L29" s="202"/>
      <c r="M29" s="202"/>
      <c r="N29" s="202"/>
      <c r="O29" s="202"/>
      <c r="P29" s="202"/>
      <c r="Q29" s="202"/>
      <c r="R29" s="202"/>
      <c r="S29" s="202"/>
      <c r="T29" s="202"/>
      <c r="U29" s="202"/>
      <c r="V29" s="202"/>
      <c r="W29" s="202"/>
      <c r="X29" s="202"/>
      <c r="Y29" s="202"/>
      <c r="Z29" s="202"/>
      <c r="AA29" s="202"/>
      <c r="AB29" s="202"/>
      <c r="AC29" s="202"/>
      <c r="AD29" s="202"/>
      <c r="AE29" s="202"/>
    </row>
    <row r="30" spans="2:31" x14ac:dyDescent="0.25">
      <c r="B30" s="15" t="s">
        <v>242</v>
      </c>
      <c r="C30" s="202">
        <f>C28/C22</f>
        <v>1.1759826810552914</v>
      </c>
      <c r="D30" s="202">
        <f t="shared" ref="D30:AE30" si="0">D28/D22</f>
        <v>1.3225074839465616</v>
      </c>
      <c r="E30" s="202">
        <f t="shared" si="0"/>
        <v>1.3284607830794413</v>
      </c>
      <c r="F30" s="202">
        <f t="shared" si="0"/>
        <v>1.1884913135179203</v>
      </c>
      <c r="G30" s="202">
        <f t="shared" si="0"/>
        <v>1.1324028094700016</v>
      </c>
      <c r="H30" s="202">
        <f t="shared" si="0"/>
        <v>0.94296098142982454</v>
      </c>
      <c r="I30" s="202">
        <f t="shared" si="0"/>
        <v>0.95037595299323518</v>
      </c>
      <c r="J30" s="202">
        <f t="shared" si="0"/>
        <v>1.0379235853129722</v>
      </c>
      <c r="K30" s="202">
        <f t="shared" si="0"/>
        <v>1.1776675986071248</v>
      </c>
      <c r="L30" s="202">
        <f t="shared" si="0"/>
        <v>1.2496185709675378</v>
      </c>
      <c r="M30" s="202">
        <f t="shared" si="0"/>
        <v>1.2287917087404883</v>
      </c>
      <c r="N30" s="202">
        <f t="shared" si="0"/>
        <v>1.2764753640276154</v>
      </c>
      <c r="O30" s="202">
        <f t="shared" si="0"/>
        <v>1.357208084045137</v>
      </c>
      <c r="P30" s="202">
        <f t="shared" si="0"/>
        <v>1.5493130864759128</v>
      </c>
      <c r="Q30" s="202">
        <f t="shared" si="0"/>
        <v>1.563217418333281</v>
      </c>
      <c r="R30" s="202">
        <f t="shared" si="0"/>
        <v>1.7274291649818394</v>
      </c>
      <c r="S30" s="202">
        <f t="shared" si="0"/>
        <v>1.4767228430645278</v>
      </c>
      <c r="T30" s="202">
        <f t="shared" si="0"/>
        <v>1.4931772321580887</v>
      </c>
      <c r="U30" s="202">
        <f t="shared" si="0"/>
        <v>1.278375771824106</v>
      </c>
      <c r="V30" s="202">
        <f t="shared" si="0"/>
        <v>1.3833775646349564</v>
      </c>
      <c r="W30" s="202">
        <f t="shared" si="0"/>
        <v>1.2655525590223593</v>
      </c>
      <c r="X30" s="202">
        <f t="shared" si="0"/>
        <v>1.4558533181632902</v>
      </c>
      <c r="Y30" s="202">
        <f t="shared" si="0"/>
        <v>1.6504144967023235</v>
      </c>
      <c r="Z30" s="202">
        <f t="shared" si="0"/>
        <v>1.7433126808010098</v>
      </c>
      <c r="AA30" s="202">
        <f t="shared" si="0"/>
        <v>1.6185820333591898</v>
      </c>
      <c r="AB30" s="202">
        <f t="shared" si="0"/>
        <v>1.6709763988291655</v>
      </c>
      <c r="AC30" s="202">
        <f t="shared" si="0"/>
        <v>2.1608400390359894</v>
      </c>
      <c r="AD30" s="202">
        <f t="shared" si="0"/>
        <v>2.5655436893497119</v>
      </c>
      <c r="AE30" s="202">
        <f t="shared" si="0"/>
        <v>2.4309446399076311</v>
      </c>
    </row>
    <row r="31" spans="2:31" x14ac:dyDescent="0.25"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</row>
    <row r="33" spans="2:31" x14ac:dyDescent="0.25">
      <c r="B33" s="64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5"/>
    </row>
    <row r="34" spans="2:31" x14ac:dyDescent="0.25">
      <c r="B34" s="64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</row>
    <row r="35" spans="2:31" x14ac:dyDescent="0.25">
      <c r="B35" s="64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7300D-6ED3-4404-8F01-BB564CBC6CCD}">
  <sheetPr>
    <tabColor rgb="FF92D050"/>
  </sheetPr>
  <dimension ref="B1:AH36"/>
  <sheetViews>
    <sheetView zoomScale="75" zoomScaleNormal="75" workbookViewId="0">
      <pane ySplit="1" topLeftCell="A2" activePane="bottomLeft" state="frozen"/>
      <selection pane="bottomLeft" activeCell="I39" sqref="I39"/>
    </sheetView>
  </sheetViews>
  <sheetFormatPr defaultRowHeight="17.25" customHeight="1" x14ac:dyDescent="0.25"/>
  <cols>
    <col min="1" max="1" width="4" style="81" customWidth="1"/>
    <col min="2" max="2" width="9.140625" style="81"/>
    <col min="3" max="3" width="34.28515625" style="81" bestFit="1" customWidth="1"/>
    <col min="4" max="4" width="18.5703125" style="81" bestFit="1" customWidth="1"/>
    <col min="5" max="5" width="9.140625" style="81"/>
    <col min="6" max="29" width="7.5703125" style="81" bestFit="1" customWidth="1"/>
    <col min="30" max="33" width="8.7109375" style="81" bestFit="1" customWidth="1"/>
    <col min="34" max="34" width="7.5703125" style="81" bestFit="1" customWidth="1"/>
    <col min="35" max="16384" width="9.140625" style="81"/>
  </cols>
  <sheetData>
    <row r="1" spans="2:34" ht="17.25" customHeight="1" x14ac:dyDescent="0.25">
      <c r="B1" s="77" t="s">
        <v>210</v>
      </c>
      <c r="C1" s="78"/>
      <c r="D1" s="78"/>
      <c r="E1" s="79"/>
      <c r="F1" s="80"/>
      <c r="G1" s="80"/>
      <c r="H1" s="80"/>
      <c r="I1" s="80"/>
      <c r="J1" s="80"/>
      <c r="K1" s="80"/>
      <c r="L1" s="80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</row>
    <row r="2" spans="2:34" ht="17.25" customHeight="1" x14ac:dyDescent="0.25">
      <c r="B2" s="78"/>
      <c r="C2" s="79"/>
      <c r="D2" s="78"/>
      <c r="E2" s="79"/>
      <c r="F2" s="80"/>
      <c r="G2" s="80"/>
      <c r="H2" s="80"/>
      <c r="I2" s="80"/>
      <c r="J2" s="80"/>
      <c r="K2" s="80"/>
      <c r="L2" s="80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</row>
    <row r="3" spans="2:34" ht="17.25" customHeight="1" x14ac:dyDescent="0.25">
      <c r="B3" s="82"/>
      <c r="C3" s="83"/>
      <c r="D3" s="84" t="s">
        <v>119</v>
      </c>
      <c r="E3" s="83" t="s">
        <v>120</v>
      </c>
      <c r="F3" s="212">
        <v>1990</v>
      </c>
      <c r="G3" s="212">
        <v>1991</v>
      </c>
      <c r="H3" s="212">
        <v>1992</v>
      </c>
      <c r="I3" s="212">
        <v>1993</v>
      </c>
      <c r="J3" s="212">
        <v>1994</v>
      </c>
      <c r="K3" s="212">
        <v>1995</v>
      </c>
      <c r="L3" s="212">
        <v>1996</v>
      </c>
      <c r="M3" s="212">
        <v>1997</v>
      </c>
      <c r="N3" s="212">
        <v>1998</v>
      </c>
      <c r="O3" s="212">
        <v>1999</v>
      </c>
      <c r="P3" s="212">
        <v>2000</v>
      </c>
      <c r="Q3" s="212">
        <v>2001</v>
      </c>
      <c r="R3" s="212">
        <v>2002</v>
      </c>
      <c r="S3" s="212">
        <v>2003</v>
      </c>
      <c r="T3" s="212">
        <v>2004</v>
      </c>
      <c r="U3" s="212">
        <v>2005</v>
      </c>
      <c r="V3" s="212">
        <v>2006</v>
      </c>
      <c r="W3" s="212">
        <v>2007</v>
      </c>
      <c r="X3" s="212">
        <v>2008</v>
      </c>
      <c r="Y3" s="212">
        <v>2009</v>
      </c>
      <c r="Z3" s="212">
        <v>2010</v>
      </c>
      <c r="AA3" s="212">
        <v>2011</v>
      </c>
      <c r="AB3" s="212">
        <v>2012</v>
      </c>
      <c r="AC3" s="212">
        <v>2013</v>
      </c>
      <c r="AD3" s="212">
        <v>2014</v>
      </c>
      <c r="AE3" s="212">
        <v>2015</v>
      </c>
      <c r="AF3" s="212">
        <v>2016</v>
      </c>
      <c r="AG3" s="212">
        <v>2017</v>
      </c>
      <c r="AH3" s="212">
        <v>2018</v>
      </c>
    </row>
    <row r="4" spans="2:34" ht="17.25" customHeight="1" x14ac:dyDescent="0.25">
      <c r="B4" s="85" t="s">
        <v>121</v>
      </c>
      <c r="C4" s="85" t="s">
        <v>122</v>
      </c>
      <c r="D4" s="86" t="s">
        <v>211</v>
      </c>
      <c r="E4" s="85" t="s">
        <v>123</v>
      </c>
      <c r="F4" s="87">
        <v>884</v>
      </c>
      <c r="G4" s="87">
        <v>782</v>
      </c>
      <c r="H4" s="87">
        <v>753</v>
      </c>
      <c r="I4" s="87">
        <v>729</v>
      </c>
      <c r="J4" s="87">
        <v>859</v>
      </c>
      <c r="K4" s="87">
        <v>879</v>
      </c>
      <c r="L4" s="87">
        <v>983</v>
      </c>
      <c r="M4" s="87">
        <v>1145</v>
      </c>
      <c r="N4" s="87">
        <v>1059</v>
      </c>
      <c r="O4" s="87">
        <v>1166</v>
      </c>
      <c r="P4" s="87">
        <v>1700.904</v>
      </c>
      <c r="Q4" s="87">
        <v>1851.19</v>
      </c>
      <c r="R4" s="87">
        <v>1859.797</v>
      </c>
      <c r="S4" s="87">
        <v>2126.951</v>
      </c>
      <c r="T4" s="87">
        <v>2295.0809999999997</v>
      </c>
      <c r="U4" s="87">
        <v>2357.0552201099999</v>
      </c>
      <c r="V4" s="87">
        <v>2347.8511709678573</v>
      </c>
      <c r="W4" s="87">
        <v>2374.056297236792</v>
      </c>
      <c r="X4" s="87">
        <v>2106.7332656066992</v>
      </c>
      <c r="Y4" s="87">
        <v>1326.7757675435184</v>
      </c>
      <c r="Z4" s="87">
        <v>1105.1089530878239</v>
      </c>
      <c r="AA4" s="87">
        <v>966.27348057556696</v>
      </c>
      <c r="AB4" s="87">
        <v>1177.0215551174631</v>
      </c>
      <c r="AC4" s="87">
        <v>1111.7464175453952</v>
      </c>
      <c r="AD4" s="87">
        <v>1461.1216449441433</v>
      </c>
      <c r="AE4" s="87">
        <v>1652.0144764257484</v>
      </c>
      <c r="AF4" s="87">
        <v>1793.5241301100293</v>
      </c>
      <c r="AG4" s="87">
        <v>1839.6054226101226</v>
      </c>
      <c r="AH4" s="87">
        <v>1916.0429498953088</v>
      </c>
    </row>
    <row r="5" spans="2:34" ht="17.25" customHeight="1" x14ac:dyDescent="0.25">
      <c r="B5" s="85" t="s">
        <v>124</v>
      </c>
      <c r="C5" s="85" t="s">
        <v>125</v>
      </c>
      <c r="D5" s="86" t="s">
        <v>52</v>
      </c>
      <c r="E5" s="85" t="s">
        <v>123</v>
      </c>
      <c r="F5" s="87">
        <v>214.077</v>
      </c>
      <c r="G5" s="87">
        <v>192.22800000000001</v>
      </c>
      <c r="H5" s="87">
        <v>162.39499999999998</v>
      </c>
      <c r="I5" s="87">
        <v>204.893</v>
      </c>
      <c r="J5" s="87">
        <v>205.428</v>
      </c>
      <c r="K5" s="87">
        <v>187.506</v>
      </c>
      <c r="L5" s="87">
        <v>198.23699999999999</v>
      </c>
      <c r="M5" s="87">
        <v>221.89099999999999</v>
      </c>
      <c r="N5" s="87">
        <v>211.65699999999998</v>
      </c>
      <c r="O5" s="87">
        <v>170.07400000000001</v>
      </c>
      <c r="P5" s="87">
        <v>190.43099999999998</v>
      </c>
      <c r="Q5" s="87">
        <v>189.39499999999998</v>
      </c>
      <c r="R5" s="87">
        <v>190.31400000000002</v>
      </c>
      <c r="S5" s="87">
        <v>206.256</v>
      </c>
      <c r="T5" s="87">
        <v>201.53888677452051</v>
      </c>
      <c r="U5" s="87">
        <v>183.477</v>
      </c>
      <c r="V5" s="87">
        <v>180.30419999999998</v>
      </c>
      <c r="W5" s="87">
        <v>196.71480221940001</v>
      </c>
      <c r="X5" s="87">
        <v>187.79567664091581</v>
      </c>
      <c r="Y5" s="87">
        <v>156.40402051348525</v>
      </c>
      <c r="Z5" s="87">
        <v>192.41449935002328</v>
      </c>
      <c r="AA5" s="87">
        <v>199.06051210483912</v>
      </c>
      <c r="AB5" s="87">
        <v>214.39115316286023</v>
      </c>
      <c r="AC5" s="87">
        <v>189.63811440146912</v>
      </c>
      <c r="AD5" s="87">
        <v>188.98297537871338</v>
      </c>
      <c r="AE5" s="87">
        <v>177.34721139514085</v>
      </c>
      <c r="AF5" s="87">
        <v>173.89695660360397</v>
      </c>
      <c r="AG5" s="87">
        <v>198.94328821295068</v>
      </c>
      <c r="AH5" s="87">
        <v>177.27545682876001</v>
      </c>
    </row>
    <row r="6" spans="2:34" ht="17.25" customHeight="1" x14ac:dyDescent="0.25">
      <c r="B6" s="85" t="s">
        <v>126</v>
      </c>
      <c r="C6" s="85" t="s">
        <v>127</v>
      </c>
      <c r="D6" s="86" t="s">
        <v>52</v>
      </c>
      <c r="E6" s="85" t="s">
        <v>123</v>
      </c>
      <c r="F6" s="87">
        <v>13.325180000000001</v>
      </c>
      <c r="G6" s="87">
        <v>13.055679999999997</v>
      </c>
      <c r="H6" s="87">
        <v>12.587179999999998</v>
      </c>
      <c r="I6" s="87">
        <v>12.519679999999999</v>
      </c>
      <c r="J6" s="87">
        <v>12.307179999999999</v>
      </c>
      <c r="K6" s="87">
        <v>11.965680000000001</v>
      </c>
      <c r="L6" s="87">
        <v>11.62518</v>
      </c>
      <c r="M6" s="87">
        <v>11.46468</v>
      </c>
      <c r="N6" s="87">
        <v>11.04918</v>
      </c>
      <c r="O6" s="87">
        <v>10.95668</v>
      </c>
      <c r="P6" s="87">
        <v>10.714383917999999</v>
      </c>
      <c r="Q6" s="87">
        <v>10.136008163600001</v>
      </c>
      <c r="R6" s="87">
        <v>5.1307460682000006</v>
      </c>
      <c r="S6" s="87">
        <v>0.55322578880000006</v>
      </c>
      <c r="T6" s="87">
        <v>0.5801347322</v>
      </c>
      <c r="U6" s="87">
        <v>0.48087750000000001</v>
      </c>
      <c r="V6" s="87">
        <v>0.48667499999999997</v>
      </c>
      <c r="W6" s="87">
        <v>0.45499610000000001</v>
      </c>
      <c r="X6" s="87">
        <v>0.30708882999999998</v>
      </c>
      <c r="Y6" s="87">
        <v>1.7369590000000001E-2</v>
      </c>
      <c r="Z6" s="87" t="s">
        <v>2</v>
      </c>
      <c r="AA6" s="87" t="s">
        <v>2</v>
      </c>
      <c r="AB6" s="87" t="s">
        <v>2</v>
      </c>
      <c r="AC6" s="87" t="s">
        <v>2</v>
      </c>
      <c r="AD6" s="87" t="s">
        <v>2</v>
      </c>
      <c r="AE6" s="87" t="s">
        <v>2</v>
      </c>
      <c r="AF6" s="87" t="s">
        <v>2</v>
      </c>
      <c r="AG6" s="87" t="s">
        <v>2</v>
      </c>
      <c r="AH6" s="87" t="s">
        <v>2</v>
      </c>
    </row>
    <row r="7" spans="2:34" ht="17.25" customHeight="1" x14ac:dyDescent="0.25">
      <c r="B7" s="85" t="s">
        <v>128</v>
      </c>
      <c r="C7" s="85" t="s">
        <v>129</v>
      </c>
      <c r="D7" s="86" t="s">
        <v>52</v>
      </c>
      <c r="E7" s="85" t="s">
        <v>123</v>
      </c>
      <c r="F7" s="88">
        <v>5.2257371044035059</v>
      </c>
      <c r="G7" s="88">
        <v>5.0185091229258427</v>
      </c>
      <c r="H7" s="88">
        <v>4.9148432992751854</v>
      </c>
      <c r="I7" s="88">
        <v>4.6040013270586888</v>
      </c>
      <c r="J7" s="88">
        <v>4.9148432992751854</v>
      </c>
      <c r="K7" s="88">
        <v>5.6402449002706598</v>
      </c>
      <c r="L7" s="88">
        <v>5.43296508588117</v>
      </c>
      <c r="M7" s="88">
        <v>6.469208659093141</v>
      </c>
      <c r="N7" s="88">
        <v>6.3137617565289803</v>
      </c>
      <c r="O7" s="88">
        <v>6.6246555616573017</v>
      </c>
      <c r="P7" s="88">
        <v>6.6644056006066599</v>
      </c>
      <c r="Q7" s="88">
        <v>6.296332263995736</v>
      </c>
      <c r="R7" s="88">
        <v>6.0450778684608562</v>
      </c>
      <c r="S7" s="88">
        <v>6.2555414546336525</v>
      </c>
      <c r="T7" s="88">
        <v>6.3611892856862466</v>
      </c>
      <c r="U7" s="88">
        <v>7.5342488591875121</v>
      </c>
      <c r="V7" s="88">
        <v>7.658056473150153</v>
      </c>
      <c r="W7" s="88">
        <v>7.0388495840999994</v>
      </c>
      <c r="X7" s="88">
        <v>4.183865825822223</v>
      </c>
      <c r="Y7" s="88">
        <v>0.53139607789999999</v>
      </c>
      <c r="Z7" s="88">
        <v>0.42042576399999998</v>
      </c>
      <c r="AA7" s="88">
        <v>0.82599370064000011</v>
      </c>
      <c r="AB7" s="88">
        <v>3.0652093344E-2</v>
      </c>
      <c r="AC7" s="88">
        <v>3.3091436150000007E-2</v>
      </c>
      <c r="AD7" s="88" t="s">
        <v>2</v>
      </c>
      <c r="AE7" s="88">
        <v>0.49580346104</v>
      </c>
      <c r="AF7" s="88">
        <v>0.77662422292</v>
      </c>
      <c r="AG7" s="88">
        <v>0.84666203308499999</v>
      </c>
      <c r="AH7" s="88">
        <v>0.94642919850000007</v>
      </c>
    </row>
    <row r="8" spans="2:34" ht="17.25" customHeight="1" x14ac:dyDescent="0.25">
      <c r="B8" s="85" t="s">
        <v>130</v>
      </c>
      <c r="C8" s="85" t="s">
        <v>131</v>
      </c>
      <c r="D8" s="86" t="s">
        <v>52</v>
      </c>
      <c r="E8" s="85" t="s">
        <v>123</v>
      </c>
      <c r="F8" s="88">
        <v>9.7491397029702984E-2</v>
      </c>
      <c r="G8" s="88">
        <v>8.720749438943895E-2</v>
      </c>
      <c r="H8" s="88">
        <v>7.106176724422443E-2</v>
      </c>
      <c r="I8" s="88">
        <v>0.10925618165016503</v>
      </c>
      <c r="J8" s="88">
        <v>5.2242225412541261E-2</v>
      </c>
      <c r="K8" s="88">
        <v>6.9107825742574264E-2</v>
      </c>
      <c r="L8" s="88">
        <v>9.193808960396041E-2</v>
      </c>
      <c r="M8" s="88">
        <v>9.9959533663366337E-2</v>
      </c>
      <c r="N8" s="88">
        <v>0.10612987524752475</v>
      </c>
      <c r="O8" s="88">
        <v>5.4299005940594065E-2</v>
      </c>
      <c r="P8" s="88">
        <v>7.0341894059405941E-2</v>
      </c>
      <c r="Q8" s="88">
        <v>8.885291881188119E-2</v>
      </c>
      <c r="R8" s="88">
        <v>5.4299005940594065E-2</v>
      </c>
      <c r="S8" s="88">
        <v>6.3348840264026401E-2</v>
      </c>
      <c r="T8" s="88">
        <v>8.1448508910891088E-2</v>
      </c>
      <c r="U8" s="88">
        <v>8.3000000000000004E-2</v>
      </c>
      <c r="V8" s="88">
        <v>6.2E-2</v>
      </c>
      <c r="W8" s="88">
        <v>5.5841599999999998E-2</v>
      </c>
      <c r="X8" s="88">
        <v>4.3523600000000003E-2</v>
      </c>
      <c r="Y8" s="88">
        <v>5.4199200000000003E-2</v>
      </c>
      <c r="Z8" s="88">
        <v>7.2667698531621361E-2</v>
      </c>
      <c r="AA8" s="88">
        <v>6.8151626871464088E-2</v>
      </c>
      <c r="AB8" s="88">
        <v>8.7439494999999992E-2</v>
      </c>
      <c r="AC8" s="88">
        <v>6.3449100000000008E-2</v>
      </c>
      <c r="AD8" s="88">
        <v>6.884019999999999E-2</v>
      </c>
      <c r="AE8" s="88">
        <v>5.9281364999999996E-2</v>
      </c>
      <c r="AF8" s="88">
        <v>4.4600985000000003E-2</v>
      </c>
      <c r="AG8" s="88">
        <v>7.1121049999999991E-2</v>
      </c>
      <c r="AH8" s="88">
        <v>9.7039799999999996E-2</v>
      </c>
    </row>
    <row r="9" spans="2:34" ht="17.25" customHeight="1" x14ac:dyDescent="0.25">
      <c r="B9" s="85" t="s">
        <v>132</v>
      </c>
      <c r="C9" s="85" t="s">
        <v>133</v>
      </c>
      <c r="D9" s="86" t="s">
        <v>52</v>
      </c>
      <c r="E9" s="85" t="s">
        <v>123</v>
      </c>
      <c r="F9" s="88" t="s">
        <v>2</v>
      </c>
      <c r="G9" s="88" t="s">
        <v>2</v>
      </c>
      <c r="H9" s="88" t="s">
        <v>2</v>
      </c>
      <c r="I9" s="88" t="s">
        <v>2</v>
      </c>
      <c r="J9" s="88" t="s">
        <v>2</v>
      </c>
      <c r="K9" s="88" t="s">
        <v>2</v>
      </c>
      <c r="L9" s="88" t="s">
        <v>2</v>
      </c>
      <c r="M9" s="88" t="s">
        <v>2</v>
      </c>
      <c r="N9" s="88" t="s">
        <v>2</v>
      </c>
      <c r="O9" s="88" t="s">
        <v>2</v>
      </c>
      <c r="P9" s="88" t="s">
        <v>2</v>
      </c>
      <c r="Q9" s="88">
        <v>4.3310000000000004</v>
      </c>
      <c r="R9" s="88">
        <v>2.0379999999999998</v>
      </c>
      <c r="S9" s="88">
        <v>2.2389999999999999</v>
      </c>
      <c r="T9" s="88">
        <v>3.42</v>
      </c>
      <c r="U9" s="88">
        <v>4.165</v>
      </c>
      <c r="V9" s="88">
        <v>2.3813081499999997</v>
      </c>
      <c r="W9" s="88">
        <v>2.11333462176</v>
      </c>
      <c r="X9" s="88">
        <v>2.5203248841151997</v>
      </c>
      <c r="Y9" s="88">
        <v>1.5399165564991999</v>
      </c>
      <c r="Z9" s="88">
        <v>1.031868846184</v>
      </c>
      <c r="AA9" s="88">
        <v>1.0424009615579999</v>
      </c>
      <c r="AB9" s="88">
        <v>0.43699922374900008</v>
      </c>
      <c r="AC9" s="88">
        <v>0.21392904764295004</v>
      </c>
      <c r="AD9" s="88">
        <v>0.27969252291445001</v>
      </c>
      <c r="AE9" s="88">
        <v>0.44674876550420006</v>
      </c>
      <c r="AF9" s="88">
        <v>0.15904011166999998</v>
      </c>
      <c r="AG9" s="88">
        <v>0.38976211693100005</v>
      </c>
      <c r="AH9" s="88">
        <v>0.18710403935629999</v>
      </c>
    </row>
    <row r="10" spans="2:34" ht="17.25" customHeight="1" x14ac:dyDescent="0.25">
      <c r="B10" s="85"/>
      <c r="C10" s="85"/>
      <c r="D10" s="86"/>
      <c r="E10" s="85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</row>
    <row r="11" spans="2:34" ht="17.25" customHeight="1" x14ac:dyDescent="0.25">
      <c r="B11" s="85" t="s">
        <v>134</v>
      </c>
      <c r="C11" s="85" t="s">
        <v>135</v>
      </c>
      <c r="D11" s="86" t="s">
        <v>52</v>
      </c>
      <c r="E11" s="85" t="s">
        <v>123</v>
      </c>
      <c r="F11" s="87">
        <v>990.23349783919468</v>
      </c>
      <c r="G11" s="87">
        <v>1030.316500928953</v>
      </c>
      <c r="H11" s="87">
        <v>1003.5614679642191</v>
      </c>
      <c r="I11" s="87">
        <v>946.18678616206853</v>
      </c>
      <c r="J11" s="87">
        <v>1056.6256166776077</v>
      </c>
      <c r="K11" s="87">
        <v>973.43728270022302</v>
      </c>
      <c r="L11" s="87">
        <v>922.85045185393983</v>
      </c>
      <c r="M11" s="87">
        <v>1073.1245536725266</v>
      </c>
      <c r="N11" s="87">
        <v>1058.8056564006599</v>
      </c>
      <c r="O11" s="87">
        <v>942.81763386280556</v>
      </c>
      <c r="P11" s="87">
        <v>882.29996346142264</v>
      </c>
      <c r="Q11" s="87">
        <v>1041.1841868890472</v>
      </c>
      <c r="R11" s="87">
        <v>810.90056385501384</v>
      </c>
      <c r="S11" s="87">
        <v>0.29746752765364803</v>
      </c>
      <c r="T11" s="87" t="s">
        <v>2</v>
      </c>
      <c r="U11" s="87" t="s">
        <v>2</v>
      </c>
      <c r="V11" s="87" t="s">
        <v>2</v>
      </c>
      <c r="W11" s="87" t="s">
        <v>2</v>
      </c>
      <c r="X11" s="87" t="s">
        <v>2</v>
      </c>
      <c r="Y11" s="87" t="s">
        <v>2</v>
      </c>
      <c r="Z11" s="87" t="s">
        <v>2</v>
      </c>
      <c r="AA11" s="87" t="s">
        <v>2</v>
      </c>
      <c r="AB11" s="87" t="s">
        <v>2</v>
      </c>
      <c r="AC11" s="87" t="s">
        <v>2</v>
      </c>
      <c r="AD11" s="87" t="s">
        <v>2</v>
      </c>
      <c r="AE11" s="87" t="s">
        <v>2</v>
      </c>
      <c r="AF11" s="87" t="s">
        <v>2</v>
      </c>
      <c r="AG11" s="87" t="s">
        <v>2</v>
      </c>
      <c r="AH11" s="87" t="s">
        <v>2</v>
      </c>
    </row>
    <row r="12" spans="2:34" ht="17.25" customHeight="1" x14ac:dyDescent="0.25">
      <c r="B12" s="85" t="s">
        <v>136</v>
      </c>
      <c r="C12" s="85" t="s">
        <v>137</v>
      </c>
      <c r="D12" s="86" t="s">
        <v>212</v>
      </c>
      <c r="E12" s="85" t="s">
        <v>123</v>
      </c>
      <c r="F12" s="87">
        <v>995.31999999999994</v>
      </c>
      <c r="G12" s="87">
        <v>780.99840000000006</v>
      </c>
      <c r="H12" s="87">
        <v>780.99840000000006</v>
      </c>
      <c r="I12" s="87">
        <v>780.99840000000006</v>
      </c>
      <c r="J12" s="87">
        <v>780.99840000000006</v>
      </c>
      <c r="K12" s="87">
        <v>780.99840000000006</v>
      </c>
      <c r="L12" s="87">
        <v>780.99840000000006</v>
      </c>
      <c r="M12" s="87">
        <v>780.99840000000006</v>
      </c>
      <c r="N12" s="87">
        <v>780.99840000000006</v>
      </c>
      <c r="O12" s="87">
        <v>780.99840000000006</v>
      </c>
      <c r="P12" s="87">
        <v>780.99840000000006</v>
      </c>
      <c r="Q12" s="87">
        <v>561.73</v>
      </c>
      <c r="R12" s="87">
        <v>280.86500000000001</v>
      </c>
      <c r="S12" s="87" t="s">
        <v>2</v>
      </c>
      <c r="T12" s="87" t="s">
        <v>2</v>
      </c>
      <c r="U12" s="87" t="s">
        <v>2</v>
      </c>
      <c r="V12" s="87" t="s">
        <v>2</v>
      </c>
      <c r="W12" s="87" t="s">
        <v>2</v>
      </c>
      <c r="X12" s="87" t="s">
        <v>2</v>
      </c>
      <c r="Y12" s="87" t="s">
        <v>2</v>
      </c>
      <c r="Z12" s="87" t="s">
        <v>2</v>
      </c>
      <c r="AA12" s="87" t="s">
        <v>2</v>
      </c>
      <c r="AB12" s="87" t="s">
        <v>2</v>
      </c>
      <c r="AC12" s="87" t="s">
        <v>2</v>
      </c>
      <c r="AD12" s="87" t="s">
        <v>2</v>
      </c>
      <c r="AE12" s="87" t="s">
        <v>2</v>
      </c>
      <c r="AF12" s="87" t="s">
        <v>2</v>
      </c>
      <c r="AG12" s="87" t="s">
        <v>2</v>
      </c>
      <c r="AH12" s="87" t="s">
        <v>2</v>
      </c>
    </row>
    <row r="13" spans="2:34" ht="17.25" customHeight="1" x14ac:dyDescent="0.25">
      <c r="B13" s="85"/>
      <c r="C13" s="85"/>
      <c r="D13" s="86"/>
      <c r="E13" s="85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</row>
    <row r="14" spans="2:34" ht="17.25" customHeight="1" x14ac:dyDescent="0.25">
      <c r="B14" s="85" t="s">
        <v>138</v>
      </c>
      <c r="C14" s="85" t="s">
        <v>139</v>
      </c>
      <c r="D14" s="86" t="s">
        <v>52</v>
      </c>
      <c r="E14" s="85" t="s">
        <v>123</v>
      </c>
      <c r="F14" s="87">
        <v>26.080000000000002</v>
      </c>
      <c r="G14" s="87">
        <v>23.44</v>
      </c>
      <c r="H14" s="87">
        <v>20.56</v>
      </c>
      <c r="I14" s="87">
        <v>26.080000000000002</v>
      </c>
      <c r="J14" s="87">
        <v>21.28</v>
      </c>
      <c r="K14" s="87">
        <v>24.8</v>
      </c>
      <c r="L14" s="87">
        <v>27.28</v>
      </c>
      <c r="M14" s="87">
        <v>26.96</v>
      </c>
      <c r="N14" s="87">
        <v>28.64</v>
      </c>
      <c r="O14" s="87">
        <v>26.8</v>
      </c>
      <c r="P14" s="87">
        <v>28.8</v>
      </c>
      <c r="Q14" s="87">
        <v>12</v>
      </c>
      <c r="R14" s="87" t="s">
        <v>2</v>
      </c>
      <c r="S14" s="87" t="s">
        <v>2</v>
      </c>
      <c r="T14" s="87" t="s">
        <v>2</v>
      </c>
      <c r="U14" s="87" t="s">
        <v>2</v>
      </c>
      <c r="V14" s="87" t="s">
        <v>2</v>
      </c>
      <c r="W14" s="87" t="s">
        <v>2</v>
      </c>
      <c r="X14" s="87" t="s">
        <v>2</v>
      </c>
      <c r="Y14" s="87" t="s">
        <v>2</v>
      </c>
      <c r="Z14" s="87" t="s">
        <v>2</v>
      </c>
      <c r="AA14" s="87" t="s">
        <v>2</v>
      </c>
      <c r="AB14" s="87" t="s">
        <v>2</v>
      </c>
      <c r="AC14" s="87" t="s">
        <v>2</v>
      </c>
      <c r="AD14" s="87" t="s">
        <v>2</v>
      </c>
      <c r="AE14" s="87" t="s">
        <v>2</v>
      </c>
      <c r="AF14" s="87" t="s">
        <v>2</v>
      </c>
      <c r="AG14" s="87" t="s">
        <v>2</v>
      </c>
      <c r="AH14" s="87" t="s">
        <v>2</v>
      </c>
    </row>
    <row r="15" spans="2:34" ht="17.25" customHeight="1" x14ac:dyDescent="0.25">
      <c r="B15" s="85"/>
      <c r="C15" s="85"/>
      <c r="D15" s="86"/>
      <c r="E15" s="85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</row>
    <row r="16" spans="2:34" ht="17.25" customHeight="1" x14ac:dyDescent="0.25">
      <c r="B16" s="85" t="s">
        <v>140</v>
      </c>
      <c r="C16" s="85" t="s">
        <v>141</v>
      </c>
      <c r="D16" s="86" t="s">
        <v>52</v>
      </c>
      <c r="E16" s="85" t="s">
        <v>123</v>
      </c>
      <c r="F16" s="88">
        <v>35.971886133333335</v>
      </c>
      <c r="G16" s="88">
        <v>24.808197333333332</v>
      </c>
      <c r="H16" s="88">
        <v>24.808197333333332</v>
      </c>
      <c r="I16" s="88">
        <v>22.947582533333335</v>
      </c>
      <c r="J16" s="88">
        <v>23.567787466666669</v>
      </c>
      <c r="K16" s="88">
        <v>11.783893733333334</v>
      </c>
      <c r="L16" s="88">
        <v>27.28901706666667</v>
      </c>
      <c r="M16" s="88">
        <v>19.226352933333335</v>
      </c>
      <c r="N16" s="88">
        <v>16.745533199999997</v>
      </c>
      <c r="O16" s="88">
        <v>16.745533199999997</v>
      </c>
      <c r="P16" s="88">
        <v>70.083157466666691</v>
      </c>
      <c r="Q16" s="88">
        <v>19.846557866666664</v>
      </c>
      <c r="R16" s="88">
        <v>11.783893733333334</v>
      </c>
      <c r="S16" s="88">
        <v>14.884918400000002</v>
      </c>
      <c r="T16" s="88">
        <v>17.365738133333338</v>
      </c>
      <c r="U16" s="88">
        <v>59.539673600000008</v>
      </c>
      <c r="V16" s="88">
        <v>19.226352933333335</v>
      </c>
      <c r="W16" s="88">
        <v>23.567787466666669</v>
      </c>
      <c r="X16" s="88">
        <v>20.466762800000005</v>
      </c>
      <c r="Y16" s="88">
        <v>22.387537478533332</v>
      </c>
      <c r="Z16" s="88">
        <v>16.816236562399997</v>
      </c>
      <c r="AA16" s="88">
        <v>18.732049601466663</v>
      </c>
      <c r="AB16" s="88">
        <v>18.282520669209713</v>
      </c>
      <c r="AC16" s="88">
        <v>19.0765237671073</v>
      </c>
      <c r="AD16" s="88">
        <v>19.838320667375339</v>
      </c>
      <c r="AE16" s="88">
        <v>20.348670644302445</v>
      </c>
      <c r="AF16" s="88">
        <v>20.089334297342493</v>
      </c>
      <c r="AG16" s="88">
        <v>22.219743345339293</v>
      </c>
      <c r="AH16" s="88">
        <v>21.805168243812037</v>
      </c>
    </row>
    <row r="17" spans="2:34" ht="17.25" customHeight="1" x14ac:dyDescent="0.25">
      <c r="B17" s="85" t="s">
        <v>142</v>
      </c>
      <c r="C17" s="85" t="s">
        <v>143</v>
      </c>
      <c r="D17" s="86" t="s">
        <v>52</v>
      </c>
      <c r="E17" s="85" t="s">
        <v>123</v>
      </c>
      <c r="F17" s="88">
        <v>6.2605202000000011</v>
      </c>
      <c r="G17" s="88">
        <v>5.7564122000000006</v>
      </c>
      <c r="H17" s="88">
        <v>5.8035802000000007</v>
      </c>
      <c r="I17" s="88">
        <v>6.2417638465688015</v>
      </c>
      <c r="J17" s="88">
        <v>6.3174431325896006</v>
      </c>
      <c r="K17" s="88">
        <v>8.5969281205896007</v>
      </c>
      <c r="L17" s="88">
        <v>8.8529943479999993</v>
      </c>
      <c r="M17" s="88">
        <v>8.9161516172113622</v>
      </c>
      <c r="N17" s="88">
        <v>9.729267891200001</v>
      </c>
      <c r="O17" s="88">
        <v>13.931355525894967</v>
      </c>
      <c r="P17" s="88">
        <v>15.727833590166837</v>
      </c>
      <c r="Q17" s="88">
        <v>18.784694234789391</v>
      </c>
      <c r="R17" s="88">
        <v>22.805116097278038</v>
      </c>
      <c r="S17" s="88">
        <v>24.100105770400003</v>
      </c>
      <c r="T17" s="88">
        <v>25.900289505343299</v>
      </c>
      <c r="U17" s="88">
        <v>35.27125977220927</v>
      </c>
      <c r="V17" s="88">
        <v>28.191463603730728</v>
      </c>
      <c r="W17" s="88">
        <v>32.647660196799997</v>
      </c>
      <c r="X17" s="88">
        <v>23.763914266754451</v>
      </c>
      <c r="Y17" s="88">
        <v>24.040361602400004</v>
      </c>
      <c r="Z17" s="88">
        <v>21.821478723778668</v>
      </c>
      <c r="AA17" s="88">
        <v>21.53822005021858</v>
      </c>
      <c r="AB17" s="88">
        <v>20.096192899200002</v>
      </c>
      <c r="AC17" s="88">
        <v>22.679070980003843</v>
      </c>
      <c r="AD17" s="88">
        <v>20.448130050268485</v>
      </c>
      <c r="AE17" s="88">
        <v>24.485869826640563</v>
      </c>
      <c r="AF17" s="88">
        <v>23.709092122673074</v>
      </c>
      <c r="AG17" s="88">
        <v>56.89726626673113</v>
      </c>
      <c r="AH17" s="88">
        <v>46.514274123319083</v>
      </c>
    </row>
    <row r="18" spans="2:34" ht="17.25" customHeight="1" x14ac:dyDescent="0.25">
      <c r="B18" s="85" t="s">
        <v>144</v>
      </c>
      <c r="C18" s="85" t="s">
        <v>145</v>
      </c>
      <c r="D18" s="86" t="s">
        <v>146</v>
      </c>
      <c r="E18" s="85" t="s">
        <v>123</v>
      </c>
      <c r="F18" s="88">
        <v>51.404631784737106</v>
      </c>
      <c r="G18" s="88">
        <v>51.128472096403371</v>
      </c>
      <c r="H18" s="88">
        <v>51.18522785371816</v>
      </c>
      <c r="I18" s="88">
        <v>51.295144615206652</v>
      </c>
      <c r="J18" s="88">
        <v>52.290623598129258</v>
      </c>
      <c r="K18" s="88">
        <v>52.398056652537804</v>
      </c>
      <c r="L18" s="88">
        <v>53.221091773686261</v>
      </c>
      <c r="M18" s="88">
        <v>55.032037791514469</v>
      </c>
      <c r="N18" s="88">
        <v>53.994986135296742</v>
      </c>
      <c r="O18" s="88">
        <v>50.310995437092302</v>
      </c>
      <c r="P18" s="88">
        <v>47.539430517609873</v>
      </c>
      <c r="Q18" s="88">
        <v>51.592173007550812</v>
      </c>
      <c r="R18" s="88">
        <v>51.060021873635819</v>
      </c>
      <c r="S18" s="88">
        <v>47.191059981172131</v>
      </c>
      <c r="T18" s="88">
        <v>51.312768018837005</v>
      </c>
      <c r="U18" s="88">
        <v>50.809565520913395</v>
      </c>
      <c r="V18" s="88">
        <v>56.073156453592787</v>
      </c>
      <c r="W18" s="88">
        <v>59.242546882299877</v>
      </c>
      <c r="X18" s="88">
        <v>51.628263096140891</v>
      </c>
      <c r="Y18" s="88">
        <v>48.09107253660472</v>
      </c>
      <c r="Z18" s="88">
        <v>43.069733130134047</v>
      </c>
      <c r="AA18" s="88">
        <v>42.476186703886782</v>
      </c>
      <c r="AB18" s="88">
        <v>41.091671596945844</v>
      </c>
      <c r="AC18" s="88">
        <v>40.305140883427143</v>
      </c>
      <c r="AD18" s="88">
        <v>41.947977406603997</v>
      </c>
      <c r="AE18" s="88">
        <v>40.653456851993838</v>
      </c>
      <c r="AF18" s="88">
        <v>40.836138638147411</v>
      </c>
      <c r="AG18" s="88">
        <v>41.000387436534282</v>
      </c>
      <c r="AH18" s="88">
        <v>41.316749095021464</v>
      </c>
    </row>
    <row r="19" spans="2:34" ht="17.25" customHeight="1" x14ac:dyDescent="0.25">
      <c r="B19" s="85" t="s">
        <v>144</v>
      </c>
      <c r="C19" s="85" t="s">
        <v>147</v>
      </c>
      <c r="D19" s="86" t="s">
        <v>52</v>
      </c>
      <c r="E19" s="85" t="s">
        <v>123</v>
      </c>
      <c r="F19" s="88" t="s">
        <v>2</v>
      </c>
      <c r="G19" s="88" t="s">
        <v>2</v>
      </c>
      <c r="H19" s="88" t="s">
        <v>2</v>
      </c>
      <c r="I19" s="88" t="s">
        <v>2</v>
      </c>
      <c r="J19" s="88" t="s">
        <v>2</v>
      </c>
      <c r="K19" s="88" t="s">
        <v>2</v>
      </c>
      <c r="L19" s="88" t="s">
        <v>2</v>
      </c>
      <c r="M19" s="88" t="s">
        <v>2</v>
      </c>
      <c r="N19" s="88" t="s">
        <v>2</v>
      </c>
      <c r="O19" s="88" t="s">
        <v>2</v>
      </c>
      <c r="P19" s="88" t="s">
        <v>2</v>
      </c>
      <c r="Q19" s="88" t="s">
        <v>2</v>
      </c>
      <c r="R19" s="88" t="s">
        <v>2</v>
      </c>
      <c r="S19" s="88" t="s">
        <v>2</v>
      </c>
      <c r="T19" s="88" t="s">
        <v>2</v>
      </c>
      <c r="U19" s="88" t="s">
        <v>2</v>
      </c>
      <c r="V19" s="88">
        <v>1.0959900943454277</v>
      </c>
      <c r="W19" s="88">
        <v>2.5495531737689627</v>
      </c>
      <c r="X19" s="88">
        <v>3.1125537320729171</v>
      </c>
      <c r="Y19" s="88">
        <v>2.8281813593735081</v>
      </c>
      <c r="Z19" s="88">
        <v>2.6499040922062185</v>
      </c>
      <c r="AA19" s="88">
        <v>2.8282347983235732</v>
      </c>
      <c r="AB19" s="88">
        <v>2.8559160482875958</v>
      </c>
      <c r="AC19" s="88">
        <v>4.0768776677694776</v>
      </c>
      <c r="AD19" s="88">
        <v>4.5260728949506195</v>
      </c>
      <c r="AE19" s="88">
        <v>5.8321484987349113</v>
      </c>
      <c r="AF19" s="88">
        <v>7.7311463739588389</v>
      </c>
      <c r="AG19" s="88">
        <v>8.7126890219484459</v>
      </c>
      <c r="AH19" s="88">
        <v>9.8866823252074898</v>
      </c>
    </row>
    <row r="20" spans="2:34" ht="17.25" customHeight="1" x14ac:dyDescent="0.25">
      <c r="B20" s="85"/>
      <c r="C20" s="85"/>
      <c r="D20" s="86"/>
      <c r="E20" s="85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</row>
    <row r="21" spans="2:34" ht="17.25" customHeight="1" x14ac:dyDescent="0.25">
      <c r="B21" s="85" t="s">
        <v>148</v>
      </c>
      <c r="C21" s="85" t="s">
        <v>149</v>
      </c>
      <c r="D21" s="86" t="s">
        <v>213</v>
      </c>
      <c r="E21" s="85" t="s">
        <v>123</v>
      </c>
      <c r="F21" s="88">
        <v>1.16777</v>
      </c>
      <c r="G21" s="88">
        <v>15.146597</v>
      </c>
      <c r="H21" s="88">
        <v>29.125423999999999</v>
      </c>
      <c r="I21" s="88">
        <v>57.083078</v>
      </c>
      <c r="J21" s="88">
        <v>85.040732000000006</v>
      </c>
      <c r="K21" s="88">
        <v>145.33037333333331</v>
      </c>
      <c r="L21" s="88">
        <v>201.00265999999999</v>
      </c>
      <c r="M21" s="88">
        <v>258.20570666666669</v>
      </c>
      <c r="N21" s="88">
        <v>138.04508900000002</v>
      </c>
      <c r="O21" s="88">
        <v>286.00757666666664</v>
      </c>
      <c r="P21" s="88">
        <v>491.70421899999997</v>
      </c>
      <c r="Q21" s="88">
        <v>424.70519000000007</v>
      </c>
      <c r="R21" s="88">
        <v>344.12408999999997</v>
      </c>
      <c r="S21" s="88">
        <v>393.08417280000003</v>
      </c>
      <c r="T21" s="88">
        <v>285.75225999999998</v>
      </c>
      <c r="U21" s="88">
        <v>310.11704599999996</v>
      </c>
      <c r="V21" s="88">
        <v>249.41018457142857</v>
      </c>
      <c r="W21" s="88">
        <v>238.86941142857145</v>
      </c>
      <c r="X21" s="88">
        <v>179.86143714285714</v>
      </c>
      <c r="Y21" s="88">
        <v>107.30033857142855</v>
      </c>
      <c r="Z21" s="88">
        <v>68.187282857142861</v>
      </c>
      <c r="AA21" s="88">
        <v>41.132805714285709</v>
      </c>
      <c r="AB21" s="88">
        <v>31.546020317460314</v>
      </c>
      <c r="AC21" s="88">
        <v>34.625410793650794</v>
      </c>
      <c r="AD21" s="88">
        <v>20.2695574025974</v>
      </c>
      <c r="AE21" s="88">
        <v>46.844311948051946</v>
      </c>
      <c r="AF21" s="88">
        <v>57.042272756132753</v>
      </c>
      <c r="AG21" s="88">
        <v>67.077574487734495</v>
      </c>
      <c r="AH21" s="88">
        <v>77.721928989898998</v>
      </c>
    </row>
    <row r="22" spans="2:34" ht="17.25" customHeight="1" x14ac:dyDescent="0.25">
      <c r="B22" s="85"/>
      <c r="C22" s="85"/>
      <c r="D22" s="86"/>
      <c r="E22" s="85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</row>
    <row r="23" spans="2:34" ht="17.25" customHeight="1" x14ac:dyDescent="0.25">
      <c r="B23" s="85" t="s">
        <v>150</v>
      </c>
      <c r="C23" s="85" t="s">
        <v>151</v>
      </c>
      <c r="D23" s="86" t="s">
        <v>55</v>
      </c>
      <c r="E23" s="85" t="s">
        <v>123</v>
      </c>
      <c r="F23" s="88" t="s">
        <v>2</v>
      </c>
      <c r="G23" s="88" t="s">
        <v>2</v>
      </c>
      <c r="H23" s="88" t="s">
        <v>2</v>
      </c>
      <c r="I23" s="88">
        <v>0.50771881874999991</v>
      </c>
      <c r="J23" s="88">
        <v>2.1074186347499997</v>
      </c>
      <c r="K23" s="88">
        <v>4.9761167234999997</v>
      </c>
      <c r="L23" s="88">
        <v>18.656005809651898</v>
      </c>
      <c r="M23" s="88">
        <v>32.052566145922242</v>
      </c>
      <c r="N23" s="88">
        <v>48.39338544882672</v>
      </c>
      <c r="O23" s="88">
        <v>75.757550184311</v>
      </c>
      <c r="P23" s="88">
        <v>122.97316942440131</v>
      </c>
      <c r="Q23" s="88">
        <v>168.59695787238803</v>
      </c>
      <c r="R23" s="88">
        <v>253.52337326367021</v>
      </c>
      <c r="S23" s="88">
        <v>394.79206076857918</v>
      </c>
      <c r="T23" s="88">
        <v>539.85813399090318</v>
      </c>
      <c r="U23" s="88">
        <v>699.36396078507278</v>
      </c>
      <c r="V23" s="88">
        <v>728.49942606397747</v>
      </c>
      <c r="W23" s="88">
        <v>747.22781813387724</v>
      </c>
      <c r="X23" s="88">
        <v>822.90137512797651</v>
      </c>
      <c r="Y23" s="88">
        <v>865.08674674101121</v>
      </c>
      <c r="Z23" s="88">
        <v>876.85539273605605</v>
      </c>
      <c r="AA23" s="88">
        <v>905.7036834546891</v>
      </c>
      <c r="AB23" s="88">
        <v>902.76231110283641</v>
      </c>
      <c r="AC23" s="88">
        <v>937.17063358371183</v>
      </c>
      <c r="AD23" s="88">
        <v>1025.3129170937259</v>
      </c>
      <c r="AE23" s="88">
        <v>1008.6695430083216</v>
      </c>
      <c r="AF23" s="88">
        <v>1090.1947477407966</v>
      </c>
      <c r="AG23" s="88">
        <v>1118.1937399801782</v>
      </c>
      <c r="AH23" s="88">
        <v>948.5151195655219</v>
      </c>
    </row>
    <row r="24" spans="2:34" ht="17.25" customHeight="1" x14ac:dyDescent="0.25">
      <c r="B24" s="85" t="s">
        <v>152</v>
      </c>
      <c r="C24" s="85" t="s">
        <v>153</v>
      </c>
      <c r="D24" s="86" t="s">
        <v>55</v>
      </c>
      <c r="E24" s="85" t="s">
        <v>123</v>
      </c>
      <c r="F24" s="88" t="s">
        <v>2</v>
      </c>
      <c r="G24" s="88" t="s">
        <v>2</v>
      </c>
      <c r="H24" s="88" t="s">
        <v>2</v>
      </c>
      <c r="I24" s="88" t="s">
        <v>2</v>
      </c>
      <c r="J24" s="88" t="s">
        <v>2</v>
      </c>
      <c r="K24" s="88" t="s">
        <v>2</v>
      </c>
      <c r="L24" s="88" t="s">
        <v>2</v>
      </c>
      <c r="M24" s="88" t="s">
        <v>2</v>
      </c>
      <c r="N24" s="88" t="s">
        <v>2</v>
      </c>
      <c r="O24" s="88" t="s">
        <v>2</v>
      </c>
      <c r="P24" s="88" t="s">
        <v>2</v>
      </c>
      <c r="Q24" s="88" t="s">
        <v>2</v>
      </c>
      <c r="R24" s="88" t="s">
        <v>2</v>
      </c>
      <c r="S24" s="88" t="s">
        <v>2</v>
      </c>
      <c r="T24" s="88" t="s">
        <v>2</v>
      </c>
      <c r="U24" s="88" t="s">
        <v>2</v>
      </c>
      <c r="V24" s="88" t="s">
        <v>2</v>
      </c>
      <c r="W24" s="88" t="s">
        <v>2</v>
      </c>
      <c r="X24" s="88" t="s">
        <v>2</v>
      </c>
      <c r="Y24" s="88" t="s">
        <v>2</v>
      </c>
      <c r="Z24" s="88" t="s">
        <v>2</v>
      </c>
      <c r="AA24" s="88" t="s">
        <v>2</v>
      </c>
      <c r="AB24" s="88" t="s">
        <v>2</v>
      </c>
      <c r="AC24" s="88" t="s">
        <v>2</v>
      </c>
      <c r="AD24" s="88" t="s">
        <v>2</v>
      </c>
      <c r="AE24" s="88" t="s">
        <v>2</v>
      </c>
      <c r="AF24" s="88" t="s">
        <v>2</v>
      </c>
      <c r="AG24" s="88" t="s">
        <v>2</v>
      </c>
      <c r="AH24" s="88" t="s">
        <v>2</v>
      </c>
    </row>
    <row r="25" spans="2:34" ht="17.25" customHeight="1" x14ac:dyDescent="0.25">
      <c r="B25" s="85" t="s">
        <v>154</v>
      </c>
      <c r="C25" s="85" t="s">
        <v>155</v>
      </c>
      <c r="D25" s="86" t="s">
        <v>55</v>
      </c>
      <c r="E25" s="85" t="s">
        <v>123</v>
      </c>
      <c r="F25" s="88" t="s">
        <v>2</v>
      </c>
      <c r="G25" s="88" t="s">
        <v>2</v>
      </c>
      <c r="H25" s="88" t="s">
        <v>2</v>
      </c>
      <c r="I25" s="88" t="s">
        <v>2</v>
      </c>
      <c r="J25" s="88" t="s">
        <v>2</v>
      </c>
      <c r="K25" s="88" t="s">
        <v>2</v>
      </c>
      <c r="L25" s="88">
        <v>1.4952375899999999</v>
      </c>
      <c r="M25" s="88">
        <v>2.9755228041000001</v>
      </c>
      <c r="N25" s="88">
        <v>4.4410051660590009</v>
      </c>
      <c r="O25" s="88">
        <v>5.8918327043984098</v>
      </c>
      <c r="P25" s="88">
        <v>7.328151967354426</v>
      </c>
      <c r="Q25" s="88">
        <v>8.7501080376808815</v>
      </c>
      <c r="R25" s="88">
        <v>10.157844547304073</v>
      </c>
      <c r="S25" s="88">
        <v>11.551503691831032</v>
      </c>
      <c r="T25" s="88">
        <v>12.931226244912722</v>
      </c>
      <c r="U25" s="88">
        <v>14.297151572463594</v>
      </c>
      <c r="V25" s="88">
        <v>15.649417646738959</v>
      </c>
      <c r="W25" s="88">
        <v>16.988161060271569</v>
      </c>
      <c r="X25" s="88">
        <v>18.313517039668856</v>
      </c>
      <c r="Y25" s="88">
        <v>19.625619459272166</v>
      </c>
      <c r="Z25" s="88">
        <v>32.363168418179441</v>
      </c>
      <c r="AA25" s="88">
        <v>32.378208048132649</v>
      </c>
      <c r="AB25" s="88">
        <v>32.393097281786318</v>
      </c>
      <c r="AC25" s="88">
        <v>32.407837623103454</v>
      </c>
      <c r="AD25" s="88">
        <v>32.422430561007417</v>
      </c>
      <c r="AE25" s="88">
        <v>32.436877569532342</v>
      </c>
      <c r="AF25" s="88">
        <v>32.451180107972014</v>
      </c>
      <c r="AG25" s="88">
        <v>32.46533962102729</v>
      </c>
      <c r="AH25" s="88">
        <v>32.479357538952016</v>
      </c>
    </row>
    <row r="26" spans="2:34" ht="17.25" customHeight="1" x14ac:dyDescent="0.25">
      <c r="B26" s="85" t="s">
        <v>156</v>
      </c>
      <c r="C26" s="85" t="s">
        <v>157</v>
      </c>
      <c r="D26" s="86" t="s">
        <v>55</v>
      </c>
      <c r="E26" s="85" t="s">
        <v>123</v>
      </c>
      <c r="F26" s="88" t="s">
        <v>2</v>
      </c>
      <c r="G26" s="88" t="s">
        <v>2</v>
      </c>
      <c r="H26" s="88" t="s">
        <v>2</v>
      </c>
      <c r="I26" s="88">
        <v>12.628976812865979</v>
      </c>
      <c r="J26" s="88">
        <v>25.286804018177467</v>
      </c>
      <c r="K26" s="88">
        <v>38.008312853749288</v>
      </c>
      <c r="L26" s="88">
        <v>66.961220959897986</v>
      </c>
      <c r="M26" s="88">
        <v>118.09485990452548</v>
      </c>
      <c r="N26" s="88">
        <v>144.15859977961179</v>
      </c>
      <c r="O26" s="88">
        <v>116.46469911923884</v>
      </c>
      <c r="P26" s="88">
        <v>124.90118419655644</v>
      </c>
      <c r="Q26" s="88">
        <v>134.77742648044921</v>
      </c>
      <c r="R26" s="88">
        <v>128.34597266269532</v>
      </c>
      <c r="S26" s="88">
        <v>136.10541719652477</v>
      </c>
      <c r="T26" s="88">
        <v>130.15131422052454</v>
      </c>
      <c r="U26" s="88">
        <v>144.65983563794984</v>
      </c>
      <c r="V26" s="88">
        <v>151.95610559848461</v>
      </c>
      <c r="W26" s="88">
        <v>137.27898810847577</v>
      </c>
      <c r="X26" s="88">
        <v>145.62634350147445</v>
      </c>
      <c r="Y26" s="88">
        <v>130.60860967615574</v>
      </c>
      <c r="Z26" s="88">
        <v>120.81957669953312</v>
      </c>
      <c r="AA26" s="88">
        <v>125.85051420780822</v>
      </c>
      <c r="AB26" s="88">
        <v>122.57778442857281</v>
      </c>
      <c r="AC26" s="88">
        <v>119.00156788640047</v>
      </c>
      <c r="AD26" s="88">
        <v>116.58800175901177</v>
      </c>
      <c r="AE26" s="88">
        <v>114.57208389461285</v>
      </c>
      <c r="AF26" s="88">
        <v>114.97096552013053</v>
      </c>
      <c r="AG26" s="88">
        <v>112.96711733507786</v>
      </c>
      <c r="AH26" s="88">
        <v>114.38241275946925</v>
      </c>
    </row>
    <row r="27" spans="2:34" ht="17.25" customHeight="1" x14ac:dyDescent="0.25">
      <c r="B27" s="85"/>
      <c r="C27" s="85"/>
      <c r="D27" s="86"/>
      <c r="E27" s="85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</row>
    <row r="28" spans="2:34" ht="17.25" customHeight="1" x14ac:dyDescent="0.25">
      <c r="B28" s="85" t="s">
        <v>158</v>
      </c>
      <c r="C28" s="85" t="s">
        <v>159</v>
      </c>
      <c r="D28" s="86" t="s">
        <v>214</v>
      </c>
      <c r="E28" s="85" t="s">
        <v>123</v>
      </c>
      <c r="F28" s="88">
        <v>20.52</v>
      </c>
      <c r="G28" s="88">
        <v>21.431999999999999</v>
      </c>
      <c r="H28" s="88">
        <v>22.343999999999998</v>
      </c>
      <c r="I28" s="88">
        <v>23.256</v>
      </c>
      <c r="J28" s="88">
        <v>24.167999999999999</v>
      </c>
      <c r="K28" s="88">
        <v>25.080000000000002</v>
      </c>
      <c r="L28" s="88">
        <v>25.171199999999999</v>
      </c>
      <c r="M28" s="88">
        <v>35.567999999999998</v>
      </c>
      <c r="N28" s="88">
        <v>24.076800000000002</v>
      </c>
      <c r="O28" s="88">
        <v>33.379199999999997</v>
      </c>
      <c r="P28" s="88">
        <v>7.4282399999999997</v>
      </c>
      <c r="Q28" s="88">
        <v>30.5748</v>
      </c>
      <c r="R28" s="88">
        <v>21.73752</v>
      </c>
      <c r="S28" s="88">
        <v>36.676079999999999</v>
      </c>
      <c r="T28" s="88">
        <v>20.561039999999998</v>
      </c>
      <c r="U28" s="88">
        <v>22.435200000000002</v>
      </c>
      <c r="V28" s="88">
        <v>26.812799999999999</v>
      </c>
      <c r="W28" s="88">
        <v>28.4544</v>
      </c>
      <c r="X28" s="88">
        <v>10.396800000000001</v>
      </c>
      <c r="Y28" s="88">
        <v>13.338000000000001</v>
      </c>
      <c r="Z28" s="88">
        <v>12.3291</v>
      </c>
      <c r="AA28" s="88">
        <v>20.697839999999999</v>
      </c>
      <c r="AB28" s="88">
        <v>16.217639999999999</v>
      </c>
      <c r="AC28" s="88">
        <v>18.604800000000001</v>
      </c>
      <c r="AD28" s="88">
        <v>19.152000000000001</v>
      </c>
      <c r="AE28" s="88">
        <v>19.699199999999998</v>
      </c>
      <c r="AF28" s="88">
        <v>19.0608</v>
      </c>
      <c r="AG28" s="88">
        <v>19.870200000000001</v>
      </c>
      <c r="AH28" s="88">
        <v>16.129632000000001</v>
      </c>
    </row>
    <row r="29" spans="2:34" ht="17.25" customHeight="1" x14ac:dyDescent="0.25">
      <c r="B29" s="85" t="s">
        <v>160</v>
      </c>
      <c r="C29" s="85" t="s">
        <v>215</v>
      </c>
      <c r="D29" s="86" t="s">
        <v>214</v>
      </c>
      <c r="E29" s="85" t="s">
        <v>123</v>
      </c>
      <c r="F29" s="88">
        <v>12.903341871073772</v>
      </c>
      <c r="G29" s="88">
        <v>12.921900452363035</v>
      </c>
      <c r="H29" s="88">
        <v>12.940273447839404</v>
      </c>
      <c r="I29" s="88">
        <v>12.95846271336101</v>
      </c>
      <c r="J29" s="88">
        <v>12.976470086227399</v>
      </c>
      <c r="K29" s="88">
        <v>12.994297385365126</v>
      </c>
      <c r="L29" s="88">
        <v>13.011946411511474</v>
      </c>
      <c r="M29" s="88">
        <v>13.02941894739636</v>
      </c>
      <c r="N29" s="88">
        <v>14.498825857216291</v>
      </c>
      <c r="O29" s="88">
        <v>14.847818088520391</v>
      </c>
      <c r="P29" s="88">
        <v>14.688907576513186</v>
      </c>
      <c r="Q29" s="88">
        <v>14.558087557996901</v>
      </c>
      <c r="R29" s="88">
        <v>15.475948015518085</v>
      </c>
      <c r="S29" s="88">
        <v>16.118947098991232</v>
      </c>
      <c r="T29" s="88">
        <v>13.636218738421913</v>
      </c>
      <c r="U29" s="88">
        <v>11.809164372791876</v>
      </c>
      <c r="V29" s="88">
        <v>7.1439497552497171</v>
      </c>
      <c r="W29" s="88">
        <v>5.6752155922144336</v>
      </c>
      <c r="X29" s="88">
        <v>5.1537658403343318</v>
      </c>
      <c r="Y29" s="88">
        <v>5.8696662887720903</v>
      </c>
      <c r="Z29" s="88">
        <v>3.3523830084084767</v>
      </c>
      <c r="AA29" s="88">
        <v>2.6399808492637704</v>
      </c>
      <c r="AB29" s="88">
        <v>2.7859949485952233</v>
      </c>
      <c r="AC29" s="88">
        <v>2.9353943628050407</v>
      </c>
      <c r="AD29" s="88">
        <v>3.0850397306989477</v>
      </c>
      <c r="AE29" s="88">
        <v>3.2353816846687731</v>
      </c>
      <c r="AF29" s="88">
        <v>3.2402883340718303</v>
      </c>
      <c r="AG29" s="88">
        <v>3.2374763863134484</v>
      </c>
      <c r="AH29" s="88">
        <v>3.2341687670724024</v>
      </c>
    </row>
    <row r="30" spans="2:34" ht="17.25" customHeight="1" x14ac:dyDescent="0.25">
      <c r="B30" s="85" t="s">
        <v>161</v>
      </c>
      <c r="C30" s="85" t="s">
        <v>216</v>
      </c>
      <c r="D30" s="86" t="s">
        <v>212</v>
      </c>
      <c r="E30" s="85" t="s">
        <v>123</v>
      </c>
      <c r="F30" s="88">
        <v>31.341851999999999</v>
      </c>
      <c r="G30" s="88">
        <v>31.519757999999996</v>
      </c>
      <c r="H30" s="88">
        <v>31.777229999999999</v>
      </c>
      <c r="I30" s="88">
        <v>31.952453999999999</v>
      </c>
      <c r="J30" s="88">
        <v>32.057946000000001</v>
      </c>
      <c r="K30" s="88">
        <v>32.195622</v>
      </c>
      <c r="L30" s="88">
        <v>32.417333999999997</v>
      </c>
      <c r="M30" s="88">
        <v>32.758842000000001</v>
      </c>
      <c r="N30" s="88">
        <v>33.105713999999992</v>
      </c>
      <c r="O30" s="88">
        <v>33.449903999999997</v>
      </c>
      <c r="P30" s="88">
        <v>33.878130000000006</v>
      </c>
      <c r="Q30" s="88">
        <v>34.393967999999994</v>
      </c>
      <c r="R30" s="88">
        <v>35.019767999999999</v>
      </c>
      <c r="S30" s="88">
        <v>35.580306</v>
      </c>
      <c r="T30" s="88">
        <v>36.164088</v>
      </c>
      <c r="U30" s="88">
        <v>36.956172000000002</v>
      </c>
      <c r="V30" s="88">
        <v>37.842125999999993</v>
      </c>
      <c r="W30" s="88">
        <v>39.119652000000002</v>
      </c>
      <c r="X30" s="88">
        <v>40.096794000000003</v>
      </c>
      <c r="Y30" s="88">
        <v>40.528595999999993</v>
      </c>
      <c r="Z30" s="88">
        <v>40.719912000000008</v>
      </c>
      <c r="AA30" s="88">
        <v>40.899605999999991</v>
      </c>
      <c r="AB30" s="88">
        <v>40.993475999999994</v>
      </c>
      <c r="AC30" s="88">
        <v>41.062314000000001</v>
      </c>
      <c r="AD30" s="88">
        <v>41.209824000000005</v>
      </c>
      <c r="AE30" s="88">
        <v>41.440475999999997</v>
      </c>
      <c r="AF30" s="88">
        <v>42.571073099999992</v>
      </c>
      <c r="AG30" s="88">
        <v>42.774073680000001</v>
      </c>
      <c r="AH30" s="88">
        <v>42.977074260000002</v>
      </c>
    </row>
    <row r="31" spans="2:34" ht="17.25" customHeight="1" x14ac:dyDescent="0.25">
      <c r="B31" s="85" t="s">
        <v>162</v>
      </c>
      <c r="C31" s="85" t="s">
        <v>163</v>
      </c>
      <c r="D31" s="86" t="s">
        <v>146</v>
      </c>
      <c r="E31" s="85" t="s">
        <v>123</v>
      </c>
      <c r="F31" s="88">
        <v>7.4528994680800001E-2</v>
      </c>
      <c r="G31" s="88">
        <v>8.0373148948399989E-2</v>
      </c>
      <c r="H31" s="88">
        <v>7.662534789799999E-2</v>
      </c>
      <c r="I31" s="88">
        <v>7.3463614897199991E-2</v>
      </c>
      <c r="J31" s="88">
        <v>7.6006027209200008E-2</v>
      </c>
      <c r="K31" s="88">
        <v>8.1031720294799978E-2</v>
      </c>
      <c r="L31" s="88">
        <v>7.7826668567999982E-2</v>
      </c>
      <c r="M31" s="88">
        <v>7.9567522865599968E-2</v>
      </c>
      <c r="N31" s="88">
        <v>8.1472388839599993E-2</v>
      </c>
      <c r="O31" s="88">
        <v>8.6998081125999979E-2</v>
      </c>
      <c r="P31" s="88">
        <v>8.6691642866399979E-2</v>
      </c>
      <c r="Q31" s="88">
        <v>8.6013432348799976E-2</v>
      </c>
      <c r="R31" s="88">
        <v>8.8754307408799984E-2</v>
      </c>
      <c r="S31" s="88">
        <v>7.8524213191599995E-2</v>
      </c>
      <c r="T31" s="88">
        <v>6.7481188363599995E-2</v>
      </c>
      <c r="U31" s="88">
        <v>6.9507505425599983E-2</v>
      </c>
      <c r="V31" s="88">
        <v>7.0660869100799981E-2</v>
      </c>
      <c r="W31" s="88">
        <v>6.8294305314399992E-2</v>
      </c>
      <c r="X31" s="88">
        <v>6.2614659452399982E-2</v>
      </c>
      <c r="Y31" s="88">
        <v>5.994866975327999E-2</v>
      </c>
      <c r="Z31" s="88">
        <v>5.3644595782800002E-2</v>
      </c>
      <c r="AA31" s="88">
        <v>5.4166356301200001E-2</v>
      </c>
      <c r="AB31" s="88">
        <v>4.9692430223919989E-2</v>
      </c>
      <c r="AC31" s="88">
        <v>4.3307029810879992E-2</v>
      </c>
      <c r="AD31" s="88">
        <v>4.1192897095679991E-2</v>
      </c>
      <c r="AE31" s="88">
        <v>4.4441491156479995E-2</v>
      </c>
      <c r="AF31" s="88">
        <v>3.7466551126399995E-2</v>
      </c>
      <c r="AG31" s="88">
        <v>4.8403646030079989E-2</v>
      </c>
      <c r="AH31" s="88">
        <v>2.4545042128639991E-2</v>
      </c>
    </row>
    <row r="32" spans="2:34" ht="17.25" customHeight="1" x14ac:dyDescent="0.25">
      <c r="B32" s="85" t="s">
        <v>164</v>
      </c>
      <c r="C32" s="85" t="s">
        <v>165</v>
      </c>
      <c r="D32" s="86" t="s">
        <v>146</v>
      </c>
      <c r="E32" s="85" t="s">
        <v>123</v>
      </c>
      <c r="F32" s="88">
        <v>21.15786479151668</v>
      </c>
      <c r="G32" s="88">
        <v>21.476153046341857</v>
      </c>
      <c r="H32" s="88">
        <v>21.79524462028472</v>
      </c>
      <c r="I32" s="88">
        <v>22.090169926290539</v>
      </c>
      <c r="J32" s="88">
        <v>22.396533283439894</v>
      </c>
      <c r="K32" s="88">
        <v>22.474619698001753</v>
      </c>
      <c r="L32" s="88">
        <v>21.735030476698924</v>
      </c>
      <c r="M32" s="88">
        <v>20.686204336632123</v>
      </c>
      <c r="N32" s="88">
        <v>22.459423734190704</v>
      </c>
      <c r="O32" s="88">
        <v>23.383249452690983</v>
      </c>
      <c r="P32" s="88">
        <v>21.303151601658175</v>
      </c>
      <c r="Q32" s="88">
        <v>20.731262283472425</v>
      </c>
      <c r="R32" s="88">
        <v>27.568795861021552</v>
      </c>
      <c r="S32" s="88">
        <v>32.211870603335782</v>
      </c>
      <c r="T32" s="88">
        <v>30.372849825585984</v>
      </c>
      <c r="U32" s="88">
        <v>29.250868580466687</v>
      </c>
      <c r="V32" s="88">
        <v>29.74754118737582</v>
      </c>
      <c r="W32" s="88">
        <v>29.725857884455898</v>
      </c>
      <c r="X32" s="88">
        <v>31.530614392883265</v>
      </c>
      <c r="Y32" s="88">
        <v>34.188122889259667</v>
      </c>
      <c r="Z32" s="88">
        <v>39.71471059252675</v>
      </c>
      <c r="AA32" s="88">
        <v>40.005117225035129</v>
      </c>
      <c r="AB32" s="88">
        <v>44.906789216878131</v>
      </c>
      <c r="AC32" s="88">
        <v>49.481440813420001</v>
      </c>
      <c r="AD32" s="88">
        <v>41.869239089919994</v>
      </c>
      <c r="AE32" s="88">
        <v>44.089854892217168</v>
      </c>
      <c r="AF32" s="88">
        <v>46.729548357459059</v>
      </c>
      <c r="AG32" s="88">
        <v>58.463980733284515</v>
      </c>
      <c r="AH32" s="88">
        <v>58.96340694136827</v>
      </c>
    </row>
    <row r="33" spans="2:34" ht="17.25" customHeight="1" x14ac:dyDescent="0.25">
      <c r="B33" s="89" t="s">
        <v>166</v>
      </c>
      <c r="C33" s="89" t="s">
        <v>167</v>
      </c>
      <c r="D33" s="90"/>
      <c r="E33" s="89" t="s">
        <v>123</v>
      </c>
      <c r="F33" s="91">
        <f>SUM(F4:F32)</f>
        <v>3309.1613021159696</v>
      </c>
      <c r="G33" s="91">
        <f>SUM(G4:G32)</f>
        <v>3011.4141608236578</v>
      </c>
      <c r="H33" s="91">
        <f t="shared" ref="H33:AH33" si="0">SUM(H4:H32)</f>
        <v>2937.9437558338118</v>
      </c>
      <c r="I33" s="91">
        <f t="shared" si="0"/>
        <v>2945.4259385520509</v>
      </c>
      <c r="J33" s="91">
        <f t="shared" si="0"/>
        <v>3226.892046449485</v>
      </c>
      <c r="K33" s="91">
        <f t="shared" si="0"/>
        <v>3217.3359676469413</v>
      </c>
      <c r="L33" s="91">
        <f t="shared" si="0"/>
        <v>3399.4075001341062</v>
      </c>
      <c r="M33" s="91">
        <f t="shared" si="0"/>
        <v>3862.6330325354511</v>
      </c>
      <c r="N33" s="91">
        <f t="shared" si="0"/>
        <v>3666.3002306336766</v>
      </c>
      <c r="O33" s="91">
        <f t="shared" si="0"/>
        <v>3774.5823808903438</v>
      </c>
      <c r="P33" s="91">
        <f t="shared" si="0"/>
        <v>4558.5247618578833</v>
      </c>
      <c r="Q33" s="91">
        <f>SUM(Q4:Q32)</f>
        <v>4603.7486190087975</v>
      </c>
      <c r="R33" s="91">
        <f t="shared" si="0"/>
        <v>4076.8357851594806</v>
      </c>
      <c r="S33" s="91">
        <f t="shared" si="0"/>
        <v>3484.9905501353769</v>
      </c>
      <c r="T33" s="91">
        <f t="shared" si="0"/>
        <v>3671.1360671675429</v>
      </c>
      <c r="U33" s="91">
        <f t="shared" si="0"/>
        <v>3967.3747518164801</v>
      </c>
      <c r="V33" s="91">
        <f t="shared" si="0"/>
        <v>3890.4625853683656</v>
      </c>
      <c r="W33" s="91">
        <f t="shared" si="0"/>
        <v>3941.8494675947677</v>
      </c>
      <c r="X33" s="91">
        <f t="shared" si="0"/>
        <v>3654.4985009871675</v>
      </c>
      <c r="Y33" s="91">
        <f t="shared" si="0"/>
        <v>2799.2754707539671</v>
      </c>
      <c r="Z33" s="91">
        <f t="shared" si="0"/>
        <v>2577.8009381627116</v>
      </c>
      <c r="AA33" s="91">
        <f t="shared" si="0"/>
        <v>2462.2071519788874</v>
      </c>
      <c r="AB33" s="91">
        <f t="shared" si="0"/>
        <v>2668.5269060324122</v>
      </c>
      <c r="AC33" s="91">
        <f t="shared" si="0"/>
        <v>2623.165320921868</v>
      </c>
      <c r="AD33" s="91">
        <f t="shared" si="0"/>
        <v>3037.1638565990265</v>
      </c>
      <c r="AE33" s="91">
        <f t="shared" si="0"/>
        <v>3232.7158377226674</v>
      </c>
      <c r="AF33" s="91">
        <f t="shared" si="0"/>
        <v>3467.0654059330341</v>
      </c>
      <c r="AG33" s="91">
        <f t="shared" si="0"/>
        <v>3623.7842479632891</v>
      </c>
      <c r="AH33" s="91">
        <f t="shared" si="0"/>
        <v>3508.499499413696</v>
      </c>
    </row>
    <row r="34" spans="2:34" ht="17.25" customHeight="1" x14ac:dyDescent="0.25">
      <c r="B34" s="78"/>
      <c r="C34" s="85"/>
      <c r="D34" s="86"/>
      <c r="E34" s="85"/>
      <c r="F34" s="88"/>
      <c r="G34" s="88"/>
      <c r="H34" s="88"/>
      <c r="I34" s="88"/>
      <c r="J34" s="88"/>
      <c r="K34" s="88"/>
      <c r="L34" s="80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</row>
    <row r="35" spans="2:34" ht="17.25" customHeight="1" x14ac:dyDescent="0.25">
      <c r="B35" s="78"/>
      <c r="C35" s="92"/>
      <c r="D35" s="78"/>
      <c r="E35" s="79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</row>
    <row r="36" spans="2:34" ht="17.25" customHeight="1" x14ac:dyDescent="0.25">
      <c r="B36" s="78"/>
      <c r="C36" s="79"/>
      <c r="D36" s="78"/>
      <c r="E36" s="79"/>
      <c r="F36" s="80"/>
      <c r="G36" s="80"/>
      <c r="H36" s="80"/>
      <c r="I36" s="80"/>
      <c r="J36" s="80"/>
      <c r="K36" s="80"/>
      <c r="L36" s="80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8"/>
      <c r="AF36" s="78"/>
      <c r="AG36" s="7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31012-ECE6-4D78-9FCD-E400BE7DACC2}">
  <sheetPr>
    <tabColor rgb="FF92D050"/>
  </sheetPr>
  <dimension ref="B1:AE66"/>
  <sheetViews>
    <sheetView zoomScale="75" zoomScaleNormal="75" workbookViewId="0">
      <pane ySplit="1" topLeftCell="A2" activePane="bottomLeft" state="frozen"/>
      <selection pane="bottomLeft" activeCell="B34" sqref="B34"/>
    </sheetView>
  </sheetViews>
  <sheetFormatPr defaultRowHeight="15" x14ac:dyDescent="0.25"/>
  <cols>
    <col min="1" max="1" width="1.7109375" style="67" customWidth="1"/>
    <col min="2" max="2" width="43" style="67" customWidth="1"/>
    <col min="3" max="31" width="10.140625" style="67" customWidth="1"/>
    <col min="32" max="32" width="11.28515625" style="67" customWidth="1"/>
    <col min="33" max="16384" width="9.140625" style="67"/>
  </cols>
  <sheetData>
    <row r="1" spans="2:31" x14ac:dyDescent="0.25">
      <c r="B1" s="93" t="s">
        <v>168</v>
      </c>
      <c r="C1" s="213">
        <f>'Table 4.2'!F3</f>
        <v>1990</v>
      </c>
      <c r="D1" s="213">
        <f>'Table 4.2'!G3</f>
        <v>1991</v>
      </c>
      <c r="E1" s="213">
        <f>'Table 4.2'!H3</f>
        <v>1992</v>
      </c>
      <c r="F1" s="213">
        <f>'Table 4.2'!I3</f>
        <v>1993</v>
      </c>
      <c r="G1" s="213">
        <f>'Table 4.2'!J3</f>
        <v>1994</v>
      </c>
      <c r="H1" s="213">
        <f>'Table 4.2'!K3</f>
        <v>1995</v>
      </c>
      <c r="I1" s="213">
        <f>'Table 4.2'!L3</f>
        <v>1996</v>
      </c>
      <c r="J1" s="213">
        <f>'Table 4.2'!M3</f>
        <v>1997</v>
      </c>
      <c r="K1" s="213">
        <f>'Table 4.2'!N3</f>
        <v>1998</v>
      </c>
      <c r="L1" s="213">
        <f>'Table 4.2'!O3</f>
        <v>1999</v>
      </c>
      <c r="M1" s="213">
        <f>'Table 4.2'!P3</f>
        <v>2000</v>
      </c>
      <c r="N1" s="213">
        <f>'Table 4.2'!Q3</f>
        <v>2001</v>
      </c>
      <c r="O1" s="213">
        <f>'Table 4.2'!R3</f>
        <v>2002</v>
      </c>
      <c r="P1" s="213">
        <f>'Table 4.2'!S3</f>
        <v>2003</v>
      </c>
      <c r="Q1" s="213">
        <f>'Table 4.2'!T3</f>
        <v>2004</v>
      </c>
      <c r="R1" s="213">
        <f>'Table 4.2'!U3</f>
        <v>2005</v>
      </c>
      <c r="S1" s="213">
        <f>'Table 4.2'!V3</f>
        <v>2006</v>
      </c>
      <c r="T1" s="213">
        <f>'Table 4.2'!W3</f>
        <v>2007</v>
      </c>
      <c r="U1" s="213">
        <f>'Table 4.2'!X3</f>
        <v>2008</v>
      </c>
      <c r="V1" s="213">
        <f>'Table 4.2'!Y3</f>
        <v>2009</v>
      </c>
      <c r="W1" s="213">
        <f>'Table 4.2'!Z3</f>
        <v>2010</v>
      </c>
      <c r="X1" s="213">
        <f>'Table 4.2'!AA3</f>
        <v>2011</v>
      </c>
      <c r="Y1" s="213">
        <f>'Table 4.2'!AB3</f>
        <v>2012</v>
      </c>
      <c r="Z1" s="213">
        <f>'Table 4.2'!AC3</f>
        <v>2013</v>
      </c>
      <c r="AA1" s="213">
        <f>'Table 4.2'!AD3</f>
        <v>2014</v>
      </c>
      <c r="AB1" s="213">
        <f>'Table 4.2'!AE3</f>
        <v>2015</v>
      </c>
      <c r="AC1" s="213">
        <f>'Table 4.2'!AF3</f>
        <v>2016</v>
      </c>
      <c r="AD1" s="213">
        <f>'Table 4.2'!AG3</f>
        <v>2017</v>
      </c>
      <c r="AE1" s="213">
        <f>'Table 4.2'!AH3</f>
        <v>2018</v>
      </c>
    </row>
    <row r="2" spans="2:31" x14ac:dyDescent="0.25">
      <c r="B2" s="94" t="s">
        <v>169</v>
      </c>
      <c r="C2" s="95">
        <f>'Table 4.2'!F4</f>
        <v>884</v>
      </c>
      <c r="D2" s="95">
        <f>'Table 4.2'!G4</f>
        <v>782</v>
      </c>
      <c r="E2" s="95">
        <f>'Table 4.2'!H4</f>
        <v>753</v>
      </c>
      <c r="F2" s="95">
        <f>'Table 4.2'!I4</f>
        <v>729</v>
      </c>
      <c r="G2" s="95">
        <f>'Table 4.2'!J4</f>
        <v>859</v>
      </c>
      <c r="H2" s="95">
        <f>'Table 4.2'!K4</f>
        <v>879</v>
      </c>
      <c r="I2" s="95">
        <f>'Table 4.2'!L4</f>
        <v>983</v>
      </c>
      <c r="J2" s="95">
        <f>'Table 4.2'!M4</f>
        <v>1145</v>
      </c>
      <c r="K2" s="95">
        <f>'Table 4.2'!N4</f>
        <v>1059</v>
      </c>
      <c r="L2" s="95">
        <f>'Table 4.2'!O4</f>
        <v>1166</v>
      </c>
      <c r="M2" s="95">
        <f>'Table 4.2'!P4</f>
        <v>1700.904</v>
      </c>
      <c r="N2" s="95">
        <f>'Table 4.2'!Q4</f>
        <v>1851.19</v>
      </c>
      <c r="O2" s="95">
        <f>'Table 4.2'!R4</f>
        <v>1859.797</v>
      </c>
      <c r="P2" s="95">
        <f>'Table 4.2'!S4</f>
        <v>2126.951</v>
      </c>
      <c r="Q2" s="95">
        <f>'Table 4.2'!T4</f>
        <v>2295.0809999999997</v>
      </c>
      <c r="R2" s="95">
        <f>'Table 4.2'!U4</f>
        <v>2357.0552201099999</v>
      </c>
      <c r="S2" s="95">
        <f>'Table 4.2'!V4</f>
        <v>2347.8511709678573</v>
      </c>
      <c r="T2" s="95">
        <f>'Table 4.2'!W4</f>
        <v>2374.056297236792</v>
      </c>
      <c r="U2" s="95">
        <f>'Table 4.2'!X4</f>
        <v>2106.7332656066992</v>
      </c>
      <c r="V2" s="95">
        <f>'Table 4.2'!Y4</f>
        <v>1326.7757675435184</v>
      </c>
      <c r="W2" s="95">
        <f>'Table 4.2'!Z4</f>
        <v>1105.1089530878239</v>
      </c>
      <c r="X2" s="95">
        <f>'Table 4.2'!AA4</f>
        <v>966.27348057556696</v>
      </c>
      <c r="Y2" s="95">
        <f>'Table 4.2'!AB4</f>
        <v>1177.0215551174631</v>
      </c>
      <c r="Z2" s="95">
        <f>'Table 4.2'!AC4</f>
        <v>1111.7464175453952</v>
      </c>
      <c r="AA2" s="95">
        <f>'Table 4.2'!AD4</f>
        <v>1461.1216449441433</v>
      </c>
      <c r="AB2" s="95">
        <f>'Table 4.2'!AE4</f>
        <v>1652.0144764257484</v>
      </c>
      <c r="AC2" s="95">
        <f>'Table 4.2'!AF4</f>
        <v>1793.5241301100293</v>
      </c>
      <c r="AD2" s="95">
        <f>'Table 4.2'!AG4</f>
        <v>1839.6054226101226</v>
      </c>
      <c r="AE2" s="95">
        <f>'Table 4.2'!AH4</f>
        <v>1916.0429498953088</v>
      </c>
    </row>
    <row r="3" spans="2:31" x14ac:dyDescent="0.25">
      <c r="B3" s="94" t="s">
        <v>170</v>
      </c>
      <c r="C3" s="95">
        <f>'Table 4.2'!F5</f>
        <v>214.077</v>
      </c>
      <c r="D3" s="95">
        <f>'Table 4.2'!G5</f>
        <v>192.22800000000001</v>
      </c>
      <c r="E3" s="95">
        <f>'Table 4.2'!H5</f>
        <v>162.39499999999998</v>
      </c>
      <c r="F3" s="95">
        <f>'Table 4.2'!I5</f>
        <v>204.893</v>
      </c>
      <c r="G3" s="95">
        <f>'Table 4.2'!J5</f>
        <v>205.428</v>
      </c>
      <c r="H3" s="95">
        <f>'Table 4.2'!K5</f>
        <v>187.506</v>
      </c>
      <c r="I3" s="95">
        <f>'Table 4.2'!L5</f>
        <v>198.23699999999999</v>
      </c>
      <c r="J3" s="95">
        <f>'Table 4.2'!M5</f>
        <v>221.89099999999999</v>
      </c>
      <c r="K3" s="95">
        <f>'Table 4.2'!N5</f>
        <v>211.65699999999998</v>
      </c>
      <c r="L3" s="95">
        <f>'Table 4.2'!O5</f>
        <v>170.07400000000001</v>
      </c>
      <c r="M3" s="95">
        <f>'Table 4.2'!P5</f>
        <v>190.43099999999998</v>
      </c>
      <c r="N3" s="95">
        <f>'Table 4.2'!Q5</f>
        <v>189.39499999999998</v>
      </c>
      <c r="O3" s="95">
        <f>'Table 4.2'!R5</f>
        <v>190.31400000000002</v>
      </c>
      <c r="P3" s="95">
        <f>'Table 4.2'!S5</f>
        <v>206.256</v>
      </c>
      <c r="Q3" s="95">
        <f>'Table 4.2'!T5</f>
        <v>201.53888677452051</v>
      </c>
      <c r="R3" s="95">
        <f>'Table 4.2'!U5</f>
        <v>183.477</v>
      </c>
      <c r="S3" s="95">
        <f>'Table 4.2'!V5</f>
        <v>180.30419999999998</v>
      </c>
      <c r="T3" s="95">
        <f>'Table 4.2'!W5</f>
        <v>196.71480221940001</v>
      </c>
      <c r="U3" s="95">
        <f>'Table 4.2'!X5</f>
        <v>187.79567664091581</v>
      </c>
      <c r="V3" s="95">
        <f>'Table 4.2'!Y5</f>
        <v>156.40402051348525</v>
      </c>
      <c r="W3" s="95">
        <f>'Table 4.2'!Z5</f>
        <v>192.41449935002328</v>
      </c>
      <c r="X3" s="95">
        <f>'Table 4.2'!AA5</f>
        <v>199.06051210483912</v>
      </c>
      <c r="Y3" s="95">
        <f>'Table 4.2'!AB5</f>
        <v>214.39115316286023</v>
      </c>
      <c r="Z3" s="95">
        <f>'Table 4.2'!AC5</f>
        <v>189.63811440146912</v>
      </c>
      <c r="AA3" s="95">
        <f>'Table 4.2'!AD5</f>
        <v>188.98297537871338</v>
      </c>
      <c r="AB3" s="95">
        <f>'Table 4.2'!AE5</f>
        <v>177.34721139514085</v>
      </c>
      <c r="AC3" s="95">
        <f>'Table 4.2'!AF5</f>
        <v>173.89695660360397</v>
      </c>
      <c r="AD3" s="95">
        <f>'Table 4.2'!AG5</f>
        <v>198.94328821295068</v>
      </c>
      <c r="AE3" s="95">
        <f>'Table 4.2'!AH5</f>
        <v>177.27545682876001</v>
      </c>
    </row>
    <row r="4" spans="2:31" x14ac:dyDescent="0.25">
      <c r="B4" s="94" t="s">
        <v>171</v>
      </c>
      <c r="C4" s="95">
        <f>'Table 4.2'!F6</f>
        <v>13.325180000000001</v>
      </c>
      <c r="D4" s="95">
        <f>'Table 4.2'!G6</f>
        <v>13.055679999999997</v>
      </c>
      <c r="E4" s="95">
        <f>'Table 4.2'!H6</f>
        <v>12.587179999999998</v>
      </c>
      <c r="F4" s="95">
        <f>'Table 4.2'!I6</f>
        <v>12.519679999999999</v>
      </c>
      <c r="G4" s="95">
        <f>'Table 4.2'!J6</f>
        <v>12.307179999999999</v>
      </c>
      <c r="H4" s="95">
        <f>'Table 4.2'!K6</f>
        <v>11.965680000000001</v>
      </c>
      <c r="I4" s="95">
        <f>'Table 4.2'!L6</f>
        <v>11.62518</v>
      </c>
      <c r="J4" s="95">
        <f>'Table 4.2'!M6</f>
        <v>11.46468</v>
      </c>
      <c r="K4" s="95">
        <f>'Table 4.2'!N6</f>
        <v>11.04918</v>
      </c>
      <c r="L4" s="95">
        <f>'Table 4.2'!O6</f>
        <v>10.95668</v>
      </c>
      <c r="M4" s="95">
        <f>'Table 4.2'!P6</f>
        <v>10.714383917999999</v>
      </c>
      <c r="N4" s="95">
        <f>'Table 4.2'!Q6</f>
        <v>10.136008163600001</v>
      </c>
      <c r="O4" s="95">
        <f>'Table 4.2'!R6</f>
        <v>5.1307460682000006</v>
      </c>
      <c r="P4" s="95">
        <f>'Table 4.2'!S6</f>
        <v>0.55322578880000006</v>
      </c>
      <c r="Q4" s="95">
        <f>'Table 4.2'!T6</f>
        <v>0.5801347322</v>
      </c>
      <c r="R4" s="95">
        <f>'Table 4.2'!U6</f>
        <v>0.48087750000000001</v>
      </c>
      <c r="S4" s="95">
        <f>'Table 4.2'!V6</f>
        <v>0.48667499999999997</v>
      </c>
      <c r="T4" s="95">
        <f>'Table 4.2'!W6</f>
        <v>0.45499610000000001</v>
      </c>
      <c r="U4" s="95">
        <f>'Table 4.2'!X6</f>
        <v>0.30708882999999998</v>
      </c>
      <c r="V4" s="95">
        <f>'Table 4.2'!Y6</f>
        <v>1.7369590000000001E-2</v>
      </c>
      <c r="W4" s="95" t="str">
        <f>'Table 4.2'!Z6</f>
        <v>NO</v>
      </c>
      <c r="X4" s="95" t="str">
        <f>'Table 4.2'!AA6</f>
        <v>NO</v>
      </c>
      <c r="Y4" s="95" t="str">
        <f>'Table 4.2'!AB6</f>
        <v>NO</v>
      </c>
      <c r="Z4" s="95" t="str">
        <f>'Table 4.2'!AC6</f>
        <v>NO</v>
      </c>
      <c r="AA4" s="95" t="str">
        <f>'Table 4.2'!AD6</f>
        <v>NO</v>
      </c>
      <c r="AB4" s="95" t="str">
        <f>'Table 4.2'!AE6</f>
        <v>NO</v>
      </c>
      <c r="AC4" s="95" t="str">
        <f>'Table 4.2'!AF6</f>
        <v>NO</v>
      </c>
      <c r="AD4" s="95" t="str">
        <f>'Table 4.2'!AG6</f>
        <v>NO</v>
      </c>
      <c r="AE4" s="95" t="str">
        <f>'Table 4.2'!AH6</f>
        <v>NO</v>
      </c>
    </row>
    <row r="5" spans="2:31" x14ac:dyDescent="0.25">
      <c r="B5" s="94" t="s">
        <v>172</v>
      </c>
      <c r="C5" s="95">
        <f>SUM('Table 4.2'!F7:F9)</f>
        <v>5.323228501433209</v>
      </c>
      <c r="D5" s="95">
        <f>SUM('Table 4.2'!G7:G9)</f>
        <v>5.1057166173152817</v>
      </c>
      <c r="E5" s="95">
        <f>SUM('Table 4.2'!H7:H9)</f>
        <v>4.9859050665194102</v>
      </c>
      <c r="F5" s="95">
        <f>SUM('Table 4.2'!I7:I9)</f>
        <v>4.7132575087088542</v>
      </c>
      <c r="G5" s="95">
        <f>SUM('Table 4.2'!J7:J9)</f>
        <v>4.967085524687727</v>
      </c>
      <c r="H5" s="95">
        <f>SUM('Table 4.2'!K7:K9)</f>
        <v>5.7093527260132344</v>
      </c>
      <c r="I5" s="95">
        <f>SUM('Table 4.2'!L7:L9)</f>
        <v>5.5249031754851305</v>
      </c>
      <c r="J5" s="95">
        <f>SUM('Table 4.2'!M7:M9)</f>
        <v>6.5691681927565071</v>
      </c>
      <c r="K5" s="95">
        <f>SUM('Table 4.2'!N7:N9)</f>
        <v>6.4198916317765047</v>
      </c>
      <c r="L5" s="95">
        <f>SUM('Table 4.2'!O7:O9)</f>
        <v>6.6789545675978959</v>
      </c>
      <c r="M5" s="95">
        <f>SUM('Table 4.2'!P7:P9)</f>
        <v>6.7347474946660659</v>
      </c>
      <c r="N5" s="95">
        <f>SUM('Table 4.2'!Q7:Q9)</f>
        <v>10.716185182807617</v>
      </c>
      <c r="O5" s="95">
        <f>SUM('Table 4.2'!R7:R9)</f>
        <v>8.1373768744014505</v>
      </c>
      <c r="P5" s="95">
        <f>SUM('Table 4.2'!S7:S9)</f>
        <v>8.5578902948976783</v>
      </c>
      <c r="Q5" s="95">
        <f>SUM('Table 4.2'!T7:T9)</f>
        <v>9.8626377945971377</v>
      </c>
      <c r="R5" s="95">
        <f>SUM('Table 4.2'!U7:U9)</f>
        <v>11.782248859187511</v>
      </c>
      <c r="S5" s="95">
        <f>SUM('Table 4.2'!V7:V9)</f>
        <v>10.101364623150154</v>
      </c>
      <c r="T5" s="95">
        <f>SUM('Table 4.2'!W7:W9)</f>
        <v>9.2080258058600002</v>
      </c>
      <c r="U5" s="95">
        <f>SUM('Table 4.2'!X7:X9)</f>
        <v>6.7477143099374235</v>
      </c>
      <c r="V5" s="95">
        <f>SUM('Table 4.2'!Y7:Y9)</f>
        <v>2.1255118343991999</v>
      </c>
      <c r="W5" s="95">
        <f>SUM('Table 4.2'!Z7:Z9)</f>
        <v>1.5249623087156214</v>
      </c>
      <c r="X5" s="95">
        <f>SUM('Table 4.2'!AA7:AA9)</f>
        <v>1.936546289069464</v>
      </c>
      <c r="Y5" s="95">
        <f>SUM('Table 4.2'!AB7:AB9)</f>
        <v>0.55509081209300004</v>
      </c>
      <c r="Z5" s="95">
        <f>SUM('Table 4.2'!AC7:AC9)</f>
        <v>0.31046958379295009</v>
      </c>
      <c r="AA5" s="95">
        <f>SUM('Table 4.2'!AD7:AD9)</f>
        <v>0.34853272291445003</v>
      </c>
      <c r="AB5" s="95">
        <f>SUM('Table 4.2'!AE7:AE9)</f>
        <v>1.0018335915442</v>
      </c>
      <c r="AC5" s="95">
        <f>SUM('Table 4.2'!AF7:AF9)</f>
        <v>0.98026531958999996</v>
      </c>
      <c r="AD5" s="95">
        <f>SUM('Table 4.2'!AG7:AG9)</f>
        <v>1.3075452000159999</v>
      </c>
      <c r="AE5" s="95">
        <f>SUM('Table 4.2'!AH7:AH9)</f>
        <v>1.2305730378563</v>
      </c>
    </row>
    <row r="6" spans="2:31" x14ac:dyDescent="0.25">
      <c r="B6" s="94" t="s">
        <v>173</v>
      </c>
      <c r="C6" s="95">
        <f>'Table 4.2'!F11</f>
        <v>990.23349783919468</v>
      </c>
      <c r="D6" s="95">
        <f>'Table 4.2'!G11</f>
        <v>1030.316500928953</v>
      </c>
      <c r="E6" s="95">
        <f>'Table 4.2'!H11</f>
        <v>1003.5614679642191</v>
      </c>
      <c r="F6" s="95">
        <f>'Table 4.2'!I11</f>
        <v>946.18678616206853</v>
      </c>
      <c r="G6" s="95">
        <f>'Table 4.2'!J11</f>
        <v>1056.6256166776077</v>
      </c>
      <c r="H6" s="95">
        <f>'Table 4.2'!K11</f>
        <v>973.43728270022302</v>
      </c>
      <c r="I6" s="95">
        <f>'Table 4.2'!L11</f>
        <v>922.85045185393983</v>
      </c>
      <c r="J6" s="95">
        <f>'Table 4.2'!M11</f>
        <v>1073.1245536725266</v>
      </c>
      <c r="K6" s="95">
        <f>'Table 4.2'!N11</f>
        <v>1058.8056564006599</v>
      </c>
      <c r="L6" s="95">
        <f>'Table 4.2'!O11</f>
        <v>942.81763386280556</v>
      </c>
      <c r="M6" s="95">
        <f>'Table 4.2'!P11</f>
        <v>882.29996346142264</v>
      </c>
      <c r="N6" s="95">
        <f>'Table 4.2'!Q11</f>
        <v>1041.1841868890472</v>
      </c>
      <c r="O6" s="95">
        <f>'Table 4.2'!R11</f>
        <v>810.90056385501384</v>
      </c>
      <c r="P6" s="95">
        <f>'Table 4.2'!S11</f>
        <v>0.29746752765364803</v>
      </c>
      <c r="Q6" s="95" t="str">
        <f>'Table 4.2'!T11</f>
        <v>NO</v>
      </c>
      <c r="R6" s="95" t="str">
        <f>'Table 4.2'!U11</f>
        <v>NO</v>
      </c>
      <c r="S6" s="95" t="str">
        <f>'Table 4.2'!V11</f>
        <v>NO</v>
      </c>
      <c r="T6" s="95" t="str">
        <f>'Table 4.2'!W11</f>
        <v>NO</v>
      </c>
      <c r="U6" s="95" t="str">
        <f>'Table 4.2'!X11</f>
        <v>NO</v>
      </c>
      <c r="V6" s="95" t="str">
        <f>'Table 4.2'!Y11</f>
        <v>NO</v>
      </c>
      <c r="W6" s="95" t="str">
        <f>'Table 4.2'!Z11</f>
        <v>NO</v>
      </c>
      <c r="X6" s="95" t="str">
        <f>'Table 4.2'!AA11</f>
        <v>NO</v>
      </c>
      <c r="Y6" s="95" t="str">
        <f>'Table 4.2'!AB11</f>
        <v>NO</v>
      </c>
      <c r="Z6" s="95" t="str">
        <f>'Table 4.2'!AC11</f>
        <v>NO</v>
      </c>
      <c r="AA6" s="95" t="str">
        <f>'Table 4.2'!AD11</f>
        <v>NO</v>
      </c>
      <c r="AB6" s="95" t="str">
        <f>'Table 4.2'!AE11</f>
        <v>NO</v>
      </c>
      <c r="AC6" s="95" t="str">
        <f>'Table 4.2'!AF11</f>
        <v>NO</v>
      </c>
      <c r="AD6" s="95" t="str">
        <f>'Table 4.2'!AG11</f>
        <v>NO</v>
      </c>
      <c r="AE6" s="95" t="str">
        <f>'Table 4.2'!AH11</f>
        <v>NO</v>
      </c>
    </row>
    <row r="7" spans="2:31" x14ac:dyDescent="0.25">
      <c r="B7" s="94" t="s">
        <v>174</v>
      </c>
      <c r="C7" s="95">
        <f>'Table 4.2'!F12</f>
        <v>995.31999999999994</v>
      </c>
      <c r="D7" s="95">
        <f>'Table 4.2'!G12</f>
        <v>780.99840000000006</v>
      </c>
      <c r="E7" s="95">
        <f>'Table 4.2'!H12</f>
        <v>780.99840000000006</v>
      </c>
      <c r="F7" s="95">
        <f>'Table 4.2'!I12</f>
        <v>780.99840000000006</v>
      </c>
      <c r="G7" s="95">
        <f>'Table 4.2'!J12</f>
        <v>780.99840000000006</v>
      </c>
      <c r="H7" s="95">
        <f>'Table 4.2'!K12</f>
        <v>780.99840000000006</v>
      </c>
      <c r="I7" s="95">
        <f>'Table 4.2'!L12</f>
        <v>780.99840000000006</v>
      </c>
      <c r="J7" s="95">
        <f>'Table 4.2'!M12</f>
        <v>780.99840000000006</v>
      </c>
      <c r="K7" s="95">
        <f>'Table 4.2'!N12</f>
        <v>780.99840000000006</v>
      </c>
      <c r="L7" s="95">
        <f>'Table 4.2'!O12</f>
        <v>780.99840000000006</v>
      </c>
      <c r="M7" s="95">
        <f>'Table 4.2'!P12</f>
        <v>780.99840000000006</v>
      </c>
      <c r="N7" s="95">
        <f>'Table 4.2'!Q12</f>
        <v>561.73</v>
      </c>
      <c r="O7" s="95">
        <f>'Table 4.2'!R12</f>
        <v>280.86500000000001</v>
      </c>
      <c r="P7" s="95" t="str">
        <f>'Table 4.2'!S12</f>
        <v>NO</v>
      </c>
      <c r="Q7" s="95" t="str">
        <f>'Table 4.2'!T12</f>
        <v>NO</v>
      </c>
      <c r="R7" s="95" t="str">
        <f>'Table 4.2'!U12</f>
        <v>NO</v>
      </c>
      <c r="S7" s="95" t="str">
        <f>'Table 4.2'!V12</f>
        <v>NO</v>
      </c>
      <c r="T7" s="95" t="str">
        <f>'Table 4.2'!W12</f>
        <v>NO</v>
      </c>
      <c r="U7" s="95" t="str">
        <f>'Table 4.2'!X12</f>
        <v>NO</v>
      </c>
      <c r="V7" s="95" t="str">
        <f>'Table 4.2'!Y12</f>
        <v>NO</v>
      </c>
      <c r="W7" s="95" t="str">
        <f>'Table 4.2'!Z12</f>
        <v>NO</v>
      </c>
      <c r="X7" s="95" t="str">
        <f>'Table 4.2'!AA12</f>
        <v>NO</v>
      </c>
      <c r="Y7" s="95" t="str">
        <f>'Table 4.2'!AB12</f>
        <v>NO</v>
      </c>
      <c r="Z7" s="95" t="str">
        <f>'Table 4.2'!AC12</f>
        <v>NO</v>
      </c>
      <c r="AA7" s="95" t="str">
        <f>'Table 4.2'!AD12</f>
        <v>NO</v>
      </c>
      <c r="AB7" s="95" t="str">
        <f>'Table 4.2'!AE12</f>
        <v>NO</v>
      </c>
      <c r="AC7" s="95" t="str">
        <f>'Table 4.2'!AF12</f>
        <v>NO</v>
      </c>
      <c r="AD7" s="95" t="str">
        <f>'Table 4.2'!AG12</f>
        <v>NO</v>
      </c>
      <c r="AE7" s="95" t="str">
        <f>'Table 4.2'!AH12</f>
        <v>NO</v>
      </c>
    </row>
    <row r="8" spans="2:31" x14ac:dyDescent="0.25">
      <c r="B8" s="94" t="s">
        <v>175</v>
      </c>
      <c r="C8" s="95">
        <f>'Table 4.2'!F14</f>
        <v>26.080000000000002</v>
      </c>
      <c r="D8" s="95">
        <f>'Table 4.2'!G14</f>
        <v>23.44</v>
      </c>
      <c r="E8" s="95">
        <f>'Table 4.2'!H14</f>
        <v>20.56</v>
      </c>
      <c r="F8" s="95">
        <f>'Table 4.2'!I14</f>
        <v>26.080000000000002</v>
      </c>
      <c r="G8" s="95">
        <f>'Table 4.2'!J14</f>
        <v>21.28</v>
      </c>
      <c r="H8" s="95">
        <f>'Table 4.2'!K14</f>
        <v>24.8</v>
      </c>
      <c r="I8" s="95">
        <f>'Table 4.2'!L14</f>
        <v>27.28</v>
      </c>
      <c r="J8" s="95">
        <f>'Table 4.2'!M14</f>
        <v>26.96</v>
      </c>
      <c r="K8" s="95">
        <f>'Table 4.2'!N14</f>
        <v>28.64</v>
      </c>
      <c r="L8" s="95">
        <f>'Table 4.2'!O14</f>
        <v>26.8</v>
      </c>
      <c r="M8" s="95">
        <f>'Table 4.2'!P14</f>
        <v>28.8</v>
      </c>
      <c r="N8" s="95">
        <f>'Table 4.2'!Q14</f>
        <v>12</v>
      </c>
      <c r="O8" s="95" t="str">
        <f>'Table 4.2'!R14</f>
        <v>NO</v>
      </c>
      <c r="P8" s="95" t="str">
        <f>'Table 4.2'!S14</f>
        <v>NO</v>
      </c>
      <c r="Q8" s="95" t="str">
        <f>'Table 4.2'!T14</f>
        <v>NO</v>
      </c>
      <c r="R8" s="95" t="str">
        <f>'Table 4.2'!U14</f>
        <v>NO</v>
      </c>
      <c r="S8" s="95" t="str">
        <f>'Table 4.2'!V14</f>
        <v>NO</v>
      </c>
      <c r="T8" s="95" t="str">
        <f>'Table 4.2'!W14</f>
        <v>NO</v>
      </c>
      <c r="U8" s="95" t="str">
        <f>'Table 4.2'!X14</f>
        <v>NO</v>
      </c>
      <c r="V8" s="95" t="str">
        <f>'Table 4.2'!Y14</f>
        <v>NO</v>
      </c>
      <c r="W8" s="95" t="str">
        <f>'Table 4.2'!Z14</f>
        <v>NO</v>
      </c>
      <c r="X8" s="95" t="str">
        <f>'Table 4.2'!AA14</f>
        <v>NO</v>
      </c>
      <c r="Y8" s="95" t="str">
        <f>'Table 4.2'!AB14</f>
        <v>NO</v>
      </c>
      <c r="Z8" s="95" t="str">
        <f>'Table 4.2'!AC14</f>
        <v>NO</v>
      </c>
      <c r="AA8" s="95" t="str">
        <f>'Table 4.2'!AD14</f>
        <v>NO</v>
      </c>
      <c r="AB8" s="95" t="str">
        <f>'Table 4.2'!AE14</f>
        <v>NO</v>
      </c>
      <c r="AC8" s="95" t="str">
        <f>'Table 4.2'!AF14</f>
        <v>NO</v>
      </c>
      <c r="AD8" s="95" t="str">
        <f>'Table 4.2'!AG14</f>
        <v>NO</v>
      </c>
      <c r="AE8" s="95" t="str">
        <f>'Table 4.2'!AH14</f>
        <v>NO</v>
      </c>
    </row>
    <row r="9" spans="2:31" x14ac:dyDescent="0.25">
      <c r="B9" s="94" t="s">
        <v>176</v>
      </c>
      <c r="C9" s="95">
        <f>'Table 4.2'!F16</f>
        <v>35.971886133333335</v>
      </c>
      <c r="D9" s="95">
        <f>'Table 4.2'!G16</f>
        <v>24.808197333333332</v>
      </c>
      <c r="E9" s="95">
        <f>'Table 4.2'!H16</f>
        <v>24.808197333333332</v>
      </c>
      <c r="F9" s="95">
        <f>'Table 4.2'!I16</f>
        <v>22.947582533333335</v>
      </c>
      <c r="G9" s="95">
        <f>'Table 4.2'!J16</f>
        <v>23.567787466666669</v>
      </c>
      <c r="H9" s="95">
        <f>'Table 4.2'!K16</f>
        <v>11.783893733333334</v>
      </c>
      <c r="I9" s="95">
        <f>'Table 4.2'!L16</f>
        <v>27.28901706666667</v>
      </c>
      <c r="J9" s="95">
        <f>'Table 4.2'!M16</f>
        <v>19.226352933333335</v>
      </c>
      <c r="K9" s="95">
        <f>'Table 4.2'!N16</f>
        <v>16.745533199999997</v>
      </c>
      <c r="L9" s="95">
        <f>'Table 4.2'!O16</f>
        <v>16.745533199999997</v>
      </c>
      <c r="M9" s="95">
        <f>'Table 4.2'!P16</f>
        <v>70.083157466666691</v>
      </c>
      <c r="N9" s="95">
        <f>'Table 4.2'!Q16</f>
        <v>19.846557866666664</v>
      </c>
      <c r="O9" s="95">
        <f>'Table 4.2'!R16</f>
        <v>11.783893733333334</v>
      </c>
      <c r="P9" s="95">
        <f>'Table 4.2'!S16</f>
        <v>14.884918400000002</v>
      </c>
      <c r="Q9" s="95">
        <f>'Table 4.2'!T16</f>
        <v>17.365738133333338</v>
      </c>
      <c r="R9" s="95">
        <f>'Table 4.2'!U16</f>
        <v>59.539673600000008</v>
      </c>
      <c r="S9" s="95">
        <f>'Table 4.2'!V16</f>
        <v>19.226352933333335</v>
      </c>
      <c r="T9" s="95">
        <f>'Table 4.2'!W16</f>
        <v>23.567787466666669</v>
      </c>
      <c r="U9" s="95">
        <f>'Table 4.2'!X16</f>
        <v>20.466762800000005</v>
      </c>
      <c r="V9" s="95">
        <f>'Table 4.2'!Y16</f>
        <v>22.387537478533332</v>
      </c>
      <c r="W9" s="95">
        <f>'Table 4.2'!Z16</f>
        <v>16.816236562399997</v>
      </c>
      <c r="X9" s="95">
        <f>'Table 4.2'!AA16</f>
        <v>18.732049601466663</v>
      </c>
      <c r="Y9" s="95">
        <f>'Table 4.2'!AB16</f>
        <v>18.282520669209713</v>
      </c>
      <c r="Z9" s="95">
        <f>'Table 4.2'!AC16</f>
        <v>19.0765237671073</v>
      </c>
      <c r="AA9" s="95">
        <f>'Table 4.2'!AD16</f>
        <v>19.838320667375339</v>
      </c>
      <c r="AB9" s="95">
        <f>'Table 4.2'!AE16</f>
        <v>20.348670644302445</v>
      </c>
      <c r="AC9" s="95">
        <f>'Table 4.2'!AF16</f>
        <v>20.089334297342493</v>
      </c>
      <c r="AD9" s="95">
        <f>'Table 4.2'!AG16</f>
        <v>22.219743345339293</v>
      </c>
      <c r="AE9" s="95">
        <f>'Table 4.2'!AH16</f>
        <v>21.805168243812037</v>
      </c>
    </row>
    <row r="10" spans="2:31" x14ac:dyDescent="0.25">
      <c r="B10" s="94" t="s">
        <v>177</v>
      </c>
      <c r="C10" s="95">
        <f>'Table 4.2'!F17</f>
        <v>6.2605202000000011</v>
      </c>
      <c r="D10" s="95">
        <f>'Table 4.2'!G17</f>
        <v>5.7564122000000006</v>
      </c>
      <c r="E10" s="95">
        <f>'Table 4.2'!H17</f>
        <v>5.8035802000000007</v>
      </c>
      <c r="F10" s="95">
        <f>'Table 4.2'!I17</f>
        <v>6.2417638465688015</v>
      </c>
      <c r="G10" s="95">
        <f>'Table 4.2'!J17</f>
        <v>6.3174431325896006</v>
      </c>
      <c r="H10" s="95">
        <f>'Table 4.2'!K17</f>
        <v>8.5969281205896007</v>
      </c>
      <c r="I10" s="95">
        <f>'Table 4.2'!L17</f>
        <v>8.8529943479999993</v>
      </c>
      <c r="J10" s="95">
        <f>'Table 4.2'!M17</f>
        <v>8.9161516172113622</v>
      </c>
      <c r="K10" s="95">
        <f>'Table 4.2'!N17</f>
        <v>9.729267891200001</v>
      </c>
      <c r="L10" s="95">
        <f>'Table 4.2'!O17</f>
        <v>13.931355525894967</v>
      </c>
      <c r="M10" s="95">
        <f>'Table 4.2'!P17</f>
        <v>15.727833590166837</v>
      </c>
      <c r="N10" s="95">
        <f>'Table 4.2'!Q17</f>
        <v>18.784694234789391</v>
      </c>
      <c r="O10" s="95">
        <f>'Table 4.2'!R17</f>
        <v>22.805116097278038</v>
      </c>
      <c r="P10" s="95">
        <f>'Table 4.2'!S17</f>
        <v>24.100105770400003</v>
      </c>
      <c r="Q10" s="95">
        <f>'Table 4.2'!T17</f>
        <v>25.900289505343299</v>
      </c>
      <c r="R10" s="95">
        <f>'Table 4.2'!U17</f>
        <v>35.27125977220927</v>
      </c>
      <c r="S10" s="95">
        <f>'Table 4.2'!V17</f>
        <v>28.191463603730728</v>
      </c>
      <c r="T10" s="95">
        <f>'Table 4.2'!W17</f>
        <v>32.647660196799997</v>
      </c>
      <c r="U10" s="95">
        <f>'Table 4.2'!X17</f>
        <v>23.763914266754451</v>
      </c>
      <c r="V10" s="95">
        <f>'Table 4.2'!Y17</f>
        <v>24.040361602400004</v>
      </c>
      <c r="W10" s="95">
        <f>'Table 4.2'!Z17</f>
        <v>21.821478723778668</v>
      </c>
      <c r="X10" s="95">
        <f>'Table 4.2'!AA17</f>
        <v>21.53822005021858</v>
      </c>
      <c r="Y10" s="95">
        <f>'Table 4.2'!AB17</f>
        <v>20.096192899200002</v>
      </c>
      <c r="Z10" s="95">
        <f>'Table 4.2'!AC17</f>
        <v>22.679070980003843</v>
      </c>
      <c r="AA10" s="95">
        <f>'Table 4.2'!AD17</f>
        <v>20.448130050268485</v>
      </c>
      <c r="AB10" s="95">
        <f>'Table 4.2'!AE17</f>
        <v>24.485869826640563</v>
      </c>
      <c r="AC10" s="95">
        <f>'Table 4.2'!AF17</f>
        <v>23.709092122673074</v>
      </c>
      <c r="AD10" s="95">
        <f>'Table 4.2'!AG17</f>
        <v>56.89726626673113</v>
      </c>
      <c r="AE10" s="95">
        <f>'Table 4.2'!AH17</f>
        <v>46.514274123319083</v>
      </c>
    </row>
    <row r="11" spans="2:31" x14ac:dyDescent="0.25">
      <c r="B11" s="94" t="s">
        <v>178</v>
      </c>
      <c r="C11" s="95">
        <f>SUM('Table 4.2'!F18,'Table 4.2'!F19)</f>
        <v>51.404631784737106</v>
      </c>
      <c r="D11" s="95">
        <f>SUM('Table 4.2'!G18,'Table 4.2'!G19)</f>
        <v>51.128472096403371</v>
      </c>
      <c r="E11" s="95">
        <f>SUM('Table 4.2'!H18,'Table 4.2'!H19)</f>
        <v>51.18522785371816</v>
      </c>
      <c r="F11" s="95">
        <f>SUM('Table 4.2'!I18,'Table 4.2'!I19)</f>
        <v>51.295144615206652</v>
      </c>
      <c r="G11" s="95">
        <f>SUM('Table 4.2'!J18,'Table 4.2'!J19)</f>
        <v>52.290623598129258</v>
      </c>
      <c r="H11" s="95">
        <f>SUM('Table 4.2'!K18,'Table 4.2'!K19)</f>
        <v>52.398056652537804</v>
      </c>
      <c r="I11" s="95">
        <f>SUM('Table 4.2'!L18,'Table 4.2'!L19)</f>
        <v>53.221091773686261</v>
      </c>
      <c r="J11" s="95">
        <f>SUM('Table 4.2'!M18,'Table 4.2'!M19)</f>
        <v>55.032037791514469</v>
      </c>
      <c r="K11" s="95">
        <f>SUM('Table 4.2'!N18,'Table 4.2'!N19)</f>
        <v>53.994986135296742</v>
      </c>
      <c r="L11" s="95">
        <f>SUM('Table 4.2'!O18,'Table 4.2'!O19)</f>
        <v>50.310995437092302</v>
      </c>
      <c r="M11" s="95">
        <f>SUM('Table 4.2'!P18,'Table 4.2'!P19)</f>
        <v>47.539430517609873</v>
      </c>
      <c r="N11" s="95">
        <f>SUM('Table 4.2'!Q18,'Table 4.2'!Q19)</f>
        <v>51.592173007550812</v>
      </c>
      <c r="O11" s="95">
        <f>SUM('Table 4.2'!R18,'Table 4.2'!R19)</f>
        <v>51.060021873635819</v>
      </c>
      <c r="P11" s="95">
        <f>SUM('Table 4.2'!S18,'Table 4.2'!S19)</f>
        <v>47.191059981172131</v>
      </c>
      <c r="Q11" s="95">
        <f>SUM('Table 4.2'!T18,'Table 4.2'!T19)</f>
        <v>51.312768018837005</v>
      </c>
      <c r="R11" s="95">
        <f>SUM('Table 4.2'!U18,'Table 4.2'!U19)</f>
        <v>50.809565520913395</v>
      </c>
      <c r="S11" s="95">
        <f>SUM('Table 4.2'!V18,'Table 4.2'!V19)</f>
        <v>57.169146547938212</v>
      </c>
      <c r="T11" s="95">
        <f>SUM('Table 4.2'!W18,'Table 4.2'!W19)</f>
        <v>61.79210005606884</v>
      </c>
      <c r="U11" s="95">
        <f>SUM('Table 4.2'!X18,'Table 4.2'!X19)</f>
        <v>54.740816828213809</v>
      </c>
      <c r="V11" s="95">
        <f>SUM('Table 4.2'!Y18,'Table 4.2'!Y19)</f>
        <v>50.91925389597823</v>
      </c>
      <c r="W11" s="95">
        <f>SUM('Table 4.2'!Z18,'Table 4.2'!Z19)</f>
        <v>45.719637222340268</v>
      </c>
      <c r="X11" s="95">
        <f>SUM('Table 4.2'!AA18,'Table 4.2'!AA19)</f>
        <v>45.304421502210353</v>
      </c>
      <c r="Y11" s="95">
        <f>SUM('Table 4.2'!AB18,'Table 4.2'!AB19)</f>
        <v>43.94758764523344</v>
      </c>
      <c r="Z11" s="95">
        <f>SUM('Table 4.2'!AC18,'Table 4.2'!AC19)</f>
        <v>44.382018551196623</v>
      </c>
      <c r="AA11" s="95">
        <f>SUM('Table 4.2'!AD18,'Table 4.2'!AD19)</f>
        <v>46.474050301554612</v>
      </c>
      <c r="AB11" s="95">
        <f>SUM('Table 4.2'!AE18,'Table 4.2'!AE19)</f>
        <v>46.485605350728747</v>
      </c>
      <c r="AC11" s="95">
        <f>SUM('Table 4.2'!AF18,'Table 4.2'!AF19)</f>
        <v>48.567285012106247</v>
      </c>
      <c r="AD11" s="95">
        <f>SUM('Table 4.2'!AG18,'Table 4.2'!AG19)</f>
        <v>49.713076458482732</v>
      </c>
      <c r="AE11" s="95">
        <f>SUM('Table 4.2'!AH18,'Table 4.2'!AH19)</f>
        <v>51.203431420228952</v>
      </c>
    </row>
    <row r="12" spans="2:31" x14ac:dyDescent="0.25">
      <c r="B12" s="94" t="s">
        <v>179</v>
      </c>
      <c r="C12" s="95">
        <f>'Table 4.2'!F21</f>
        <v>1.16777</v>
      </c>
      <c r="D12" s="95">
        <f>'Table 4.2'!G21</f>
        <v>15.146597</v>
      </c>
      <c r="E12" s="95">
        <f>'Table 4.2'!H21</f>
        <v>29.125423999999999</v>
      </c>
      <c r="F12" s="95">
        <f>'Table 4.2'!I21</f>
        <v>57.083078</v>
      </c>
      <c r="G12" s="95">
        <f>'Table 4.2'!J21</f>
        <v>85.040732000000006</v>
      </c>
      <c r="H12" s="95">
        <f>'Table 4.2'!K21</f>
        <v>145.33037333333331</v>
      </c>
      <c r="I12" s="95">
        <f>'Table 4.2'!L21</f>
        <v>201.00265999999999</v>
      </c>
      <c r="J12" s="95">
        <f>'Table 4.2'!M21</f>
        <v>258.20570666666669</v>
      </c>
      <c r="K12" s="95">
        <f>'Table 4.2'!N21</f>
        <v>138.04508900000002</v>
      </c>
      <c r="L12" s="95">
        <f>'Table 4.2'!O21</f>
        <v>286.00757666666664</v>
      </c>
      <c r="M12" s="95">
        <f>'Table 4.2'!P21</f>
        <v>491.70421899999997</v>
      </c>
      <c r="N12" s="95">
        <f>'Table 4.2'!Q21</f>
        <v>424.70519000000007</v>
      </c>
      <c r="O12" s="95">
        <f>'Table 4.2'!R21</f>
        <v>344.12408999999997</v>
      </c>
      <c r="P12" s="95">
        <f>'Table 4.2'!S21</f>
        <v>393.08417280000003</v>
      </c>
      <c r="Q12" s="95">
        <f>'Table 4.2'!T21</f>
        <v>285.75225999999998</v>
      </c>
      <c r="R12" s="95">
        <f>'Table 4.2'!U21</f>
        <v>310.11704599999996</v>
      </c>
      <c r="S12" s="95">
        <f>'Table 4.2'!V21</f>
        <v>249.41018457142857</v>
      </c>
      <c r="T12" s="95">
        <f>'Table 4.2'!W21</f>
        <v>238.86941142857145</v>
      </c>
      <c r="U12" s="95">
        <f>'Table 4.2'!X21</f>
        <v>179.86143714285714</v>
      </c>
      <c r="V12" s="95">
        <f>'Table 4.2'!Y21</f>
        <v>107.30033857142855</v>
      </c>
      <c r="W12" s="95">
        <f>'Table 4.2'!Z21</f>
        <v>68.187282857142861</v>
      </c>
      <c r="X12" s="95">
        <f>'Table 4.2'!AA21</f>
        <v>41.132805714285709</v>
      </c>
      <c r="Y12" s="95">
        <f>'Table 4.2'!AB21</f>
        <v>31.546020317460314</v>
      </c>
      <c r="Z12" s="95">
        <f>'Table 4.2'!AC21</f>
        <v>34.625410793650794</v>
      </c>
      <c r="AA12" s="95">
        <f>'Table 4.2'!AD21</f>
        <v>20.2695574025974</v>
      </c>
      <c r="AB12" s="95">
        <f>'Table 4.2'!AE21</f>
        <v>46.844311948051946</v>
      </c>
      <c r="AC12" s="95">
        <f>'Table 4.2'!AF21</f>
        <v>57.042272756132753</v>
      </c>
      <c r="AD12" s="95">
        <f>'Table 4.2'!AG21</f>
        <v>67.077574487734495</v>
      </c>
      <c r="AE12" s="95">
        <f>'Table 4.2'!AH21</f>
        <v>77.721928989898998</v>
      </c>
    </row>
    <row r="13" spans="2:31" x14ac:dyDescent="0.25">
      <c r="B13" s="94" t="s">
        <v>180</v>
      </c>
      <c r="C13" s="95">
        <f>SUM('Table 4.2'!F23:F26)</f>
        <v>0</v>
      </c>
      <c r="D13" s="95">
        <f>SUM('Table 4.2'!G23:G26)</f>
        <v>0</v>
      </c>
      <c r="E13" s="95">
        <f>SUM('Table 4.2'!H23:H26)</f>
        <v>0</v>
      </c>
      <c r="F13" s="95">
        <f>SUM('Table 4.2'!I23:I26)</f>
        <v>13.136695631615979</v>
      </c>
      <c r="G13" s="95">
        <f>SUM('Table 4.2'!J23:J26)</f>
        <v>27.394222652927468</v>
      </c>
      <c r="H13" s="95">
        <f>SUM('Table 4.2'!K23:K26)</f>
        <v>42.984429577249287</v>
      </c>
      <c r="I13" s="95">
        <f>SUM('Table 4.2'!L23:L26)</f>
        <v>87.112464359549875</v>
      </c>
      <c r="J13" s="95">
        <f>SUM('Table 4.2'!M23:M26)</f>
        <v>153.12294885454773</v>
      </c>
      <c r="K13" s="95">
        <f>SUM('Table 4.2'!N23:N26)</f>
        <v>196.9929903944975</v>
      </c>
      <c r="L13" s="95">
        <f>SUM('Table 4.2'!O23:O26)</f>
        <v>198.11408200794824</v>
      </c>
      <c r="M13" s="95">
        <f>SUM('Table 4.2'!P23:P26)</f>
        <v>255.20250558831216</v>
      </c>
      <c r="N13" s="95">
        <f>SUM('Table 4.2'!Q23:Q26)</f>
        <v>312.12449239051813</v>
      </c>
      <c r="O13" s="95">
        <f>SUM('Table 4.2'!R23:R26)</f>
        <v>392.02719047366958</v>
      </c>
      <c r="P13" s="95">
        <f>SUM('Table 4.2'!S23:S26)</f>
        <v>542.44898165693496</v>
      </c>
      <c r="Q13" s="95">
        <f>SUM('Table 4.2'!T23:T26)</f>
        <v>682.9406744563405</v>
      </c>
      <c r="R13" s="95">
        <f>SUM('Table 4.2'!U23:U26)</f>
        <v>858.32094799548622</v>
      </c>
      <c r="S13" s="95">
        <f>SUM('Table 4.2'!V23:V26)</f>
        <v>896.10494930920095</v>
      </c>
      <c r="T13" s="95">
        <f>SUM('Table 4.2'!W23:W26)</f>
        <v>901.49496730262456</v>
      </c>
      <c r="U13" s="95">
        <f>SUM('Table 4.2'!X23:X26)</f>
        <v>986.8412356691199</v>
      </c>
      <c r="V13" s="95">
        <f>SUM('Table 4.2'!Y23:Y26)</f>
        <v>1015.3209758764391</v>
      </c>
      <c r="W13" s="95">
        <f>SUM('Table 4.2'!Z23:Z26)</f>
        <v>1030.0381378537686</v>
      </c>
      <c r="X13" s="95">
        <f>SUM('Table 4.2'!AA23:AA26)</f>
        <v>1063.9324057106298</v>
      </c>
      <c r="Y13" s="95">
        <f>SUM('Table 4.2'!AB23:AB26)</f>
        <v>1057.7331928131955</v>
      </c>
      <c r="Z13" s="95">
        <f>SUM('Table 4.2'!AC23:AC26)</f>
        <v>1088.5800390932156</v>
      </c>
      <c r="AA13" s="95">
        <f>SUM('Table 4.2'!AD23:AD26)</f>
        <v>1174.3233494137451</v>
      </c>
      <c r="AB13" s="95">
        <f>SUM('Table 4.2'!AE23:AE26)</f>
        <v>1155.6785044724668</v>
      </c>
      <c r="AC13" s="95">
        <f>SUM('Table 4.2'!AF23:AF26)</f>
        <v>1237.6168933688991</v>
      </c>
      <c r="AD13" s="95">
        <f>SUM('Table 4.2'!AG23:AG26)</f>
        <v>1263.6261969362833</v>
      </c>
      <c r="AE13" s="95">
        <f>SUM('Table 4.2'!AH23:AH26)</f>
        <v>1095.3768898639432</v>
      </c>
    </row>
    <row r="14" spans="2:31" x14ac:dyDescent="0.25">
      <c r="B14" s="94" t="s">
        <v>181</v>
      </c>
      <c r="C14" s="95">
        <f>SUM('Table 4.2'!F28:F31)</f>
        <v>64.839722865754581</v>
      </c>
      <c r="D14" s="95">
        <f>SUM('Table 4.2'!G28:G31)</f>
        <v>65.954031601311428</v>
      </c>
      <c r="E14" s="95">
        <f>SUM('Table 4.2'!H28:H31)</f>
        <v>67.138128795737401</v>
      </c>
      <c r="F14" s="95">
        <f>SUM('Table 4.2'!I28:I31)</f>
        <v>68.240380328258198</v>
      </c>
      <c r="G14" s="95">
        <f>SUM('Table 4.2'!J28:J31)</f>
        <v>69.278422113436605</v>
      </c>
      <c r="H14" s="95">
        <f>SUM('Table 4.2'!K28:K31)</f>
        <v>70.350951105659931</v>
      </c>
      <c r="I14" s="95">
        <f>SUM('Table 4.2'!L28:L31)</f>
        <v>70.678307080079463</v>
      </c>
      <c r="J14" s="95">
        <f>SUM('Table 4.2'!M28:M31)</f>
        <v>81.435828470261953</v>
      </c>
      <c r="K14" s="95">
        <f>SUM('Table 4.2'!N28:N31)</f>
        <v>71.762812246055887</v>
      </c>
      <c r="L14" s="95">
        <f>SUM('Table 4.2'!O28:O31)</f>
        <v>81.763920169646383</v>
      </c>
      <c r="M14" s="95">
        <f>SUM('Table 4.2'!P28:P31)</f>
        <v>56.081969219379587</v>
      </c>
      <c r="N14" s="95">
        <f>SUM('Table 4.2'!Q28:Q31)</f>
        <v>79.612868990345703</v>
      </c>
      <c r="O14" s="95">
        <f>SUM('Table 4.2'!R28:R31)</f>
        <v>72.321990322926894</v>
      </c>
      <c r="P14" s="95">
        <f>SUM('Table 4.2'!S28:S31)</f>
        <v>88.453857312182834</v>
      </c>
      <c r="Q14" s="95">
        <f>SUM('Table 4.2'!T28:T31)</f>
        <v>70.428827926785502</v>
      </c>
      <c r="R14" s="95">
        <f>SUM('Table 4.2'!U28:U31)</f>
        <v>71.270043878217479</v>
      </c>
      <c r="S14" s="95">
        <f>SUM('Table 4.2'!V28:V31)</f>
        <v>71.869536624350516</v>
      </c>
      <c r="T14" s="95">
        <f>SUM('Table 4.2'!W28:W31)</f>
        <v>73.317561897528833</v>
      </c>
      <c r="U14" s="95">
        <f>SUM('Table 4.2'!X28:X31)</f>
        <v>55.709974499786732</v>
      </c>
      <c r="V14" s="95">
        <f>SUM('Table 4.2'!Y28:Y31)</f>
        <v>59.796210958525364</v>
      </c>
      <c r="W14" s="95">
        <f>SUM('Table 4.2'!Z28:Z31)</f>
        <v>56.455039604191285</v>
      </c>
      <c r="X14" s="95">
        <f>SUM('Table 4.2'!AA28:AA31)</f>
        <v>64.291593205564951</v>
      </c>
      <c r="Y14" s="95">
        <f>SUM('Table 4.2'!AB28:AB31)</f>
        <v>60.046803378819142</v>
      </c>
      <c r="Z14" s="95">
        <f>SUM('Table 4.2'!AC28:AC31)</f>
        <v>62.645815392615923</v>
      </c>
      <c r="AA14" s="95">
        <f>SUM('Table 4.2'!AD28:AD31)</f>
        <v>63.488056627794627</v>
      </c>
      <c r="AB14" s="95">
        <f>SUM('Table 4.2'!AE28:AE31)</f>
        <v>64.419499175825251</v>
      </c>
      <c r="AC14" s="95">
        <f>SUM('Table 4.2'!AF28:AF31)</f>
        <v>64.909627985198227</v>
      </c>
      <c r="AD14" s="95">
        <f>SUM('Table 4.2'!AG28:AG31)</f>
        <v>65.930153712343539</v>
      </c>
      <c r="AE14" s="95">
        <f>SUM('Table 4.2'!AH28:AH31)</f>
        <v>62.365420069201051</v>
      </c>
    </row>
    <row r="15" spans="2:31" x14ac:dyDescent="0.25">
      <c r="B15" s="94" t="s">
        <v>182</v>
      </c>
      <c r="C15" s="95">
        <f>'Table 4.2'!F32</f>
        <v>21.15786479151668</v>
      </c>
      <c r="D15" s="95">
        <f>'Table 4.2'!G32</f>
        <v>21.476153046341857</v>
      </c>
      <c r="E15" s="95">
        <f>'Table 4.2'!H32</f>
        <v>21.79524462028472</v>
      </c>
      <c r="F15" s="95">
        <f>'Table 4.2'!I32</f>
        <v>22.090169926290539</v>
      </c>
      <c r="G15" s="95">
        <f>'Table 4.2'!J32</f>
        <v>22.396533283439894</v>
      </c>
      <c r="H15" s="95">
        <f>'Table 4.2'!K32</f>
        <v>22.474619698001753</v>
      </c>
      <c r="I15" s="95">
        <f>'Table 4.2'!L32</f>
        <v>21.735030476698924</v>
      </c>
      <c r="J15" s="95">
        <f>'Table 4.2'!M32</f>
        <v>20.686204336632123</v>
      </c>
      <c r="K15" s="95">
        <f>'Table 4.2'!N32</f>
        <v>22.459423734190704</v>
      </c>
      <c r="L15" s="95">
        <f>'Table 4.2'!O32</f>
        <v>23.383249452690983</v>
      </c>
      <c r="M15" s="95">
        <f>'Table 4.2'!P32</f>
        <v>21.303151601658175</v>
      </c>
      <c r="N15" s="95">
        <f>'Table 4.2'!Q32</f>
        <v>20.731262283472425</v>
      </c>
      <c r="O15" s="95">
        <f>'Table 4.2'!R32</f>
        <v>27.568795861021552</v>
      </c>
      <c r="P15" s="95">
        <f>'Table 4.2'!S32</f>
        <v>32.211870603335782</v>
      </c>
      <c r="Q15" s="95">
        <f>'Table 4.2'!T32</f>
        <v>30.372849825585984</v>
      </c>
      <c r="R15" s="95">
        <f>'Table 4.2'!U32</f>
        <v>29.250868580466687</v>
      </c>
      <c r="S15" s="95">
        <f>'Table 4.2'!V32</f>
        <v>29.74754118737582</v>
      </c>
      <c r="T15" s="95">
        <f>'Table 4.2'!W32</f>
        <v>29.725857884455898</v>
      </c>
      <c r="U15" s="95">
        <f>'Table 4.2'!X32</f>
        <v>31.530614392883265</v>
      </c>
      <c r="V15" s="95">
        <f>'Table 4.2'!Y32</f>
        <v>34.188122889259667</v>
      </c>
      <c r="W15" s="95">
        <f>'Table 4.2'!Z32</f>
        <v>39.71471059252675</v>
      </c>
      <c r="X15" s="95">
        <f>'Table 4.2'!AA32</f>
        <v>40.005117225035129</v>
      </c>
      <c r="Y15" s="95">
        <f>'Table 4.2'!AB32</f>
        <v>44.906789216878131</v>
      </c>
      <c r="Z15" s="95">
        <f>'Table 4.2'!AC32</f>
        <v>49.481440813420001</v>
      </c>
      <c r="AA15" s="95">
        <f>'Table 4.2'!AD32</f>
        <v>41.869239089919994</v>
      </c>
      <c r="AB15" s="95">
        <f>'Table 4.2'!AE32</f>
        <v>44.089854892217168</v>
      </c>
      <c r="AC15" s="95">
        <f>'Table 4.2'!AF32</f>
        <v>46.729548357459059</v>
      </c>
      <c r="AD15" s="95">
        <f>'Table 4.2'!AG32</f>
        <v>58.463980733284515</v>
      </c>
      <c r="AE15" s="95">
        <f>'Table 4.2'!AH32</f>
        <v>58.96340694136827</v>
      </c>
    </row>
    <row r="16" spans="2:31" x14ac:dyDescent="0.25">
      <c r="B16" s="94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</row>
    <row r="17" spans="2:31" x14ac:dyDescent="0.25">
      <c r="B17" s="94" t="s">
        <v>6</v>
      </c>
      <c r="C17" s="95">
        <f>SUM(C2:C15)</f>
        <v>3309.1613021159696</v>
      </c>
      <c r="D17" s="95">
        <f t="shared" ref="D17:AE17" si="0">SUM(D2:D15)</f>
        <v>3011.4141608236582</v>
      </c>
      <c r="E17" s="95">
        <f t="shared" si="0"/>
        <v>2937.9437558338118</v>
      </c>
      <c r="F17" s="95">
        <f t="shared" si="0"/>
        <v>2945.4259385520509</v>
      </c>
      <c r="G17" s="95">
        <f t="shared" si="0"/>
        <v>3226.892046449485</v>
      </c>
      <c r="H17" s="95">
        <f t="shared" si="0"/>
        <v>3217.3359676469408</v>
      </c>
      <c r="I17" s="95">
        <f t="shared" si="0"/>
        <v>3399.4075001341057</v>
      </c>
      <c r="J17" s="95">
        <f t="shared" si="0"/>
        <v>3862.6330325354511</v>
      </c>
      <c r="K17" s="95">
        <f t="shared" si="0"/>
        <v>3666.3002306336771</v>
      </c>
      <c r="L17" s="95">
        <f t="shared" si="0"/>
        <v>3774.5823808903438</v>
      </c>
      <c r="M17" s="95">
        <f t="shared" si="0"/>
        <v>4558.5247618578833</v>
      </c>
      <c r="N17" s="95">
        <f t="shared" si="0"/>
        <v>4603.7486190087966</v>
      </c>
      <c r="O17" s="95">
        <f t="shared" si="0"/>
        <v>4076.8357851594806</v>
      </c>
      <c r="P17" s="95">
        <f t="shared" si="0"/>
        <v>3484.9905501353769</v>
      </c>
      <c r="Q17" s="95">
        <f t="shared" si="0"/>
        <v>3671.1360671675425</v>
      </c>
      <c r="R17" s="95">
        <f t="shared" si="0"/>
        <v>3967.3747518164805</v>
      </c>
      <c r="S17" s="95">
        <f t="shared" si="0"/>
        <v>3890.4625853683651</v>
      </c>
      <c r="T17" s="95">
        <f t="shared" si="0"/>
        <v>3941.8494675947677</v>
      </c>
      <c r="U17" s="95">
        <f t="shared" si="0"/>
        <v>3654.4985009871675</v>
      </c>
      <c r="V17" s="95">
        <f t="shared" si="0"/>
        <v>2799.2754707539675</v>
      </c>
      <c r="W17" s="95">
        <f t="shared" si="0"/>
        <v>2577.8009381627116</v>
      </c>
      <c r="X17" s="95">
        <f t="shared" si="0"/>
        <v>2462.2071519788865</v>
      </c>
      <c r="Y17" s="95">
        <f t="shared" si="0"/>
        <v>2668.5269060324131</v>
      </c>
      <c r="Z17" s="95">
        <f t="shared" si="0"/>
        <v>2623.1653209218671</v>
      </c>
      <c r="AA17" s="95">
        <f t="shared" si="0"/>
        <v>3037.1638565990265</v>
      </c>
      <c r="AB17" s="95">
        <f t="shared" si="0"/>
        <v>3232.7158377226669</v>
      </c>
      <c r="AC17" s="95">
        <f t="shared" si="0"/>
        <v>3467.0654059330341</v>
      </c>
      <c r="AD17" s="95">
        <f t="shared" si="0"/>
        <v>3623.7842479632882</v>
      </c>
      <c r="AE17" s="95">
        <f t="shared" si="0"/>
        <v>3508.4994994136964</v>
      </c>
    </row>
    <row r="18" spans="2:31" x14ac:dyDescent="0.25">
      <c r="B18" s="96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</row>
    <row r="19" spans="2:31" x14ac:dyDescent="0.25">
      <c r="B19" s="96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</row>
    <row r="20" spans="2:31" x14ac:dyDescent="0.25">
      <c r="B20" s="93" t="s">
        <v>183</v>
      </c>
      <c r="C20" s="214">
        <f>C1</f>
        <v>1990</v>
      </c>
      <c r="D20" s="214">
        <f t="shared" ref="D20:AE20" si="1">D1</f>
        <v>1991</v>
      </c>
      <c r="E20" s="214">
        <f t="shared" si="1"/>
        <v>1992</v>
      </c>
      <c r="F20" s="214">
        <f t="shared" si="1"/>
        <v>1993</v>
      </c>
      <c r="G20" s="214">
        <f t="shared" si="1"/>
        <v>1994</v>
      </c>
      <c r="H20" s="214">
        <f t="shared" si="1"/>
        <v>1995</v>
      </c>
      <c r="I20" s="214">
        <f t="shared" si="1"/>
        <v>1996</v>
      </c>
      <c r="J20" s="214">
        <f t="shared" si="1"/>
        <v>1997</v>
      </c>
      <c r="K20" s="214">
        <f t="shared" si="1"/>
        <v>1998</v>
      </c>
      <c r="L20" s="214">
        <f t="shared" si="1"/>
        <v>1999</v>
      </c>
      <c r="M20" s="214">
        <f t="shared" si="1"/>
        <v>2000</v>
      </c>
      <c r="N20" s="214">
        <f t="shared" si="1"/>
        <v>2001</v>
      </c>
      <c r="O20" s="214">
        <f t="shared" si="1"/>
        <v>2002</v>
      </c>
      <c r="P20" s="214">
        <f t="shared" si="1"/>
        <v>2003</v>
      </c>
      <c r="Q20" s="214">
        <f t="shared" si="1"/>
        <v>2004</v>
      </c>
      <c r="R20" s="214">
        <f t="shared" si="1"/>
        <v>2005</v>
      </c>
      <c r="S20" s="214">
        <f t="shared" si="1"/>
        <v>2006</v>
      </c>
      <c r="T20" s="214">
        <f t="shared" si="1"/>
        <v>2007</v>
      </c>
      <c r="U20" s="214">
        <f t="shared" si="1"/>
        <v>2008</v>
      </c>
      <c r="V20" s="214">
        <f t="shared" si="1"/>
        <v>2009</v>
      </c>
      <c r="W20" s="214">
        <f t="shared" si="1"/>
        <v>2010</v>
      </c>
      <c r="X20" s="214">
        <f t="shared" si="1"/>
        <v>2011</v>
      </c>
      <c r="Y20" s="214">
        <f t="shared" si="1"/>
        <v>2012</v>
      </c>
      <c r="Z20" s="214">
        <f t="shared" si="1"/>
        <v>2013</v>
      </c>
      <c r="AA20" s="214">
        <f t="shared" si="1"/>
        <v>2014</v>
      </c>
      <c r="AB20" s="214">
        <f t="shared" si="1"/>
        <v>2015</v>
      </c>
      <c r="AC20" s="214">
        <f t="shared" si="1"/>
        <v>2016</v>
      </c>
      <c r="AD20" s="214">
        <f t="shared" si="1"/>
        <v>2017</v>
      </c>
      <c r="AE20" s="214">
        <f t="shared" si="1"/>
        <v>2018</v>
      </c>
    </row>
    <row r="21" spans="2:31" x14ac:dyDescent="0.25">
      <c r="B21" s="94" t="s">
        <v>211</v>
      </c>
      <c r="C21" s="95">
        <f>SUM('Table 4.2'!F4:F11,'Table 4.2'!F14,'Table 4.2'!F16:F19,'Table 4.2'!F31:F32)</f>
        <v>2247.9083382448957</v>
      </c>
      <c r="D21" s="95">
        <f>SUM('Table 4.2'!G4:G11,'Table 4.2'!G14,'Table 4.2'!G16:G19,'Table 4.2'!G31:G32)</f>
        <v>2149.3955053712953</v>
      </c>
      <c r="E21" s="95">
        <f>SUM('Table 4.2'!H4:H11,'Table 4.2'!H14,'Table 4.2'!H16:H19,'Table 4.2'!H31:H32)</f>
        <v>2060.7584283859724</v>
      </c>
      <c r="F21" s="95">
        <f>SUM('Table 4.2'!I4:I11,'Table 4.2'!I14,'Table 4.2'!I16:I19,'Table 4.2'!I31:I32)</f>
        <v>2026.0408482070741</v>
      </c>
      <c r="G21" s="95">
        <f>SUM('Table 4.2'!J4:J11,'Table 4.2'!J14,'Table 4.2'!J16:J19,'Table 4.2'!J31:J32)</f>
        <v>2264.2562757103301</v>
      </c>
      <c r="H21" s="95">
        <f>SUM('Table 4.2'!K4:K11,'Table 4.2'!K14,'Table 4.2'!K16:K19,'Table 4.2'!K31:K32)</f>
        <v>2177.7528453509935</v>
      </c>
      <c r="I21" s="95">
        <f>SUM('Table 4.2'!L4:L11,'Table 4.2'!L14,'Table 4.2'!L16:L19,'Table 4.2'!L31:L32)</f>
        <v>2259.6934953630443</v>
      </c>
      <c r="J21" s="95">
        <f>SUM('Table 4.2'!M4:M11,'Table 4.2'!M14,'Table 4.2'!M16:M19,'Table 4.2'!M31:M32)</f>
        <v>2588.9497160668402</v>
      </c>
      <c r="K21" s="95">
        <f>SUM('Table 4.2'!N4:N11,'Table 4.2'!N14,'Table 4.2'!N16:N19,'Table 4.2'!N31:N32)</f>
        <v>2478.5824113819631</v>
      </c>
      <c r="L21" s="95">
        <f>SUM('Table 4.2'!O4:O11,'Table 4.2'!O14,'Table 4.2'!O16:O19,'Table 4.2'!O31:O32)</f>
        <v>2427.785400127208</v>
      </c>
      <c r="M21" s="95">
        <f>SUM('Table 4.2'!P4:P11,'Table 4.2'!P14,'Table 4.2'!P16:P19,'Table 4.2'!P31:P32)</f>
        <v>2974.6243596930572</v>
      </c>
      <c r="N21" s="95">
        <f>SUM('Table 4.2'!Q4:Q11,'Table 4.2'!Q14,'Table 4.2'!Q16:Q19,'Table 4.2'!Q31:Q32)</f>
        <v>3225.6620810602826</v>
      </c>
      <c r="O21" s="95">
        <f>SUM('Table 4.2'!R4:R11,'Table 4.2'!R14,'Table 4.2'!R16:R19,'Table 4.2'!R31:R32)</f>
        <v>2987.5862686702926</v>
      </c>
      <c r="P21" s="95">
        <f>SUM('Table 4.2'!S4:S11,'Table 4.2'!S14,'Table 4.2'!S16:S19,'Table 4.2'!S31:S32)</f>
        <v>2461.0820625794508</v>
      </c>
      <c r="Q21" s="95">
        <f>SUM('Table 4.2'!T4:T11,'Table 4.2'!T14,'Table 4.2'!T16:T19,'Table 4.2'!T31:T32)</f>
        <v>2632.0817859727804</v>
      </c>
      <c r="R21" s="95">
        <f>SUM('Table 4.2'!U4:U11,'Table 4.2'!U14,'Table 4.2'!U16:U19,'Table 4.2'!U31:U32)</f>
        <v>2727.7362214482023</v>
      </c>
      <c r="S21" s="95">
        <f>SUM('Table 4.2'!V4:V11,'Table 4.2'!V14,'Table 4.2'!V16:V19,'Table 4.2'!V31:V32)</f>
        <v>2673.1485757324863</v>
      </c>
      <c r="T21" s="95">
        <f>SUM('Table 4.2'!W4:W11,'Table 4.2'!W14,'Table 4.2'!W16:W19,'Table 4.2'!W31:W32)</f>
        <v>2728.2358212713571</v>
      </c>
      <c r="U21" s="95">
        <f>SUM('Table 4.2'!X4:X11,'Table 4.2'!X14,'Table 4.2'!X16:X19,'Table 4.2'!X31:X32)</f>
        <v>2432.1484683348563</v>
      </c>
      <c r="V21" s="95">
        <f>SUM('Table 4.2'!Y4:Y11,'Table 4.2'!Y14,'Table 4.2'!Y16:Y19,'Table 4.2'!Y31:Y32)</f>
        <v>1616.9178940173276</v>
      </c>
      <c r="W21" s="95">
        <f>SUM('Table 4.2'!Z4:Z11,'Table 4.2'!Z14,'Table 4.2'!Z16:Z19,'Table 4.2'!Z31:Z32)</f>
        <v>1423.1741224433911</v>
      </c>
      <c r="X21" s="95">
        <f>SUM('Table 4.2'!AA4:AA11,'Table 4.2'!AA14,'Table 4.2'!AA16:AA19,'Table 4.2'!AA31:AA32)</f>
        <v>1292.9045137047076</v>
      </c>
      <c r="Y21" s="95">
        <f>SUM('Table 4.2'!AB4:AB11,'Table 4.2'!AB14,'Table 4.2'!AB16:AB19,'Table 4.2'!AB31:AB32)</f>
        <v>1519.2505819531618</v>
      </c>
      <c r="Z21" s="95">
        <f>SUM('Table 4.2'!AC4:AC11,'Table 4.2'!AC14,'Table 4.2'!AC16:AC19,'Table 4.2'!AC31:AC32)</f>
        <v>1437.3573626721959</v>
      </c>
      <c r="AA21" s="95">
        <f>SUM('Table 4.2'!AD4:AD11,'Table 4.2'!AD14,'Table 4.2'!AD16:AD19,'Table 4.2'!AD31:AD32)</f>
        <v>1779.1240860519852</v>
      </c>
      <c r="AB21" s="95">
        <f>SUM('Table 4.2'!AE4:AE11,'Table 4.2'!AE14,'Table 4.2'!AE16:AE19,'Table 4.2'!AE31:AE32)</f>
        <v>1965.8179636174791</v>
      </c>
      <c r="AC21" s="95">
        <f>SUM('Table 4.2'!AF4:AF11,'Table 4.2'!AF14,'Table 4.2'!AF16:AF19,'Table 4.2'!AF31:AF32)</f>
        <v>2107.5340783739302</v>
      </c>
      <c r="AD21" s="95">
        <f>SUM('Table 4.2'!AG4:AG11,'Table 4.2'!AG14,'Table 4.2'!AG16:AG19,'Table 4.2'!AG31:AG32)</f>
        <v>2227.1987264729573</v>
      </c>
      <c r="AE21" s="95">
        <f>SUM('Table 4.2'!AH4:AH11,'Table 4.2'!AH14,'Table 4.2'!AH16:AH19,'Table 4.2'!AH31:AH32)</f>
        <v>2273.0598055327814</v>
      </c>
    </row>
    <row r="22" spans="2:31" x14ac:dyDescent="0.25">
      <c r="B22" s="94" t="s">
        <v>217</v>
      </c>
      <c r="C22" s="98">
        <v>0</v>
      </c>
      <c r="D22" s="98">
        <v>0</v>
      </c>
      <c r="E22" s="98">
        <v>0</v>
      </c>
      <c r="F22" s="98">
        <v>0</v>
      </c>
      <c r="G22" s="98">
        <v>0</v>
      </c>
      <c r="H22" s="98">
        <v>0</v>
      </c>
      <c r="I22" s="98">
        <v>0</v>
      </c>
      <c r="J22" s="98">
        <v>0</v>
      </c>
      <c r="K22" s="98">
        <v>0</v>
      </c>
      <c r="L22" s="98">
        <v>0</v>
      </c>
      <c r="M22" s="98">
        <v>0</v>
      </c>
      <c r="N22" s="98">
        <v>0</v>
      </c>
      <c r="O22" s="98">
        <v>0</v>
      </c>
      <c r="P22" s="98">
        <v>0</v>
      </c>
      <c r="Q22" s="98">
        <v>0</v>
      </c>
      <c r="R22" s="98">
        <v>0</v>
      </c>
      <c r="S22" s="98">
        <v>0</v>
      </c>
      <c r="T22" s="98">
        <v>0</v>
      </c>
      <c r="U22" s="98">
        <v>0</v>
      </c>
      <c r="V22" s="98">
        <v>0</v>
      </c>
      <c r="W22" s="98">
        <v>0</v>
      </c>
      <c r="X22" s="98">
        <v>0</v>
      </c>
      <c r="Y22" s="98">
        <v>0</v>
      </c>
      <c r="Z22" s="98">
        <v>0</v>
      </c>
      <c r="AA22" s="98">
        <v>0</v>
      </c>
      <c r="AB22" s="98">
        <v>0</v>
      </c>
      <c r="AC22" s="98">
        <v>0</v>
      </c>
      <c r="AD22" s="98">
        <v>0</v>
      </c>
      <c r="AE22" s="98">
        <v>0</v>
      </c>
    </row>
    <row r="23" spans="2:31" x14ac:dyDescent="0.25">
      <c r="B23" s="94" t="s">
        <v>212</v>
      </c>
      <c r="C23" s="95">
        <f>SUM('Table 4.2'!F12,'Table 4.2'!F30)</f>
        <v>1026.661852</v>
      </c>
      <c r="D23" s="95">
        <f>SUM('Table 4.2'!G12,'Table 4.2'!G30)</f>
        <v>812.51815800000008</v>
      </c>
      <c r="E23" s="95">
        <f>SUM('Table 4.2'!H12,'Table 4.2'!H30)</f>
        <v>812.77563000000009</v>
      </c>
      <c r="F23" s="95">
        <f>SUM('Table 4.2'!I12,'Table 4.2'!I30)</f>
        <v>812.95085400000005</v>
      </c>
      <c r="G23" s="95">
        <f>SUM('Table 4.2'!J12,'Table 4.2'!J30)</f>
        <v>813.05634600000008</v>
      </c>
      <c r="H23" s="95">
        <f>SUM('Table 4.2'!K12,'Table 4.2'!K30)</f>
        <v>813.19402200000002</v>
      </c>
      <c r="I23" s="95">
        <f>SUM('Table 4.2'!L12,'Table 4.2'!L30)</f>
        <v>813.41573400000004</v>
      </c>
      <c r="J23" s="95">
        <f>SUM('Table 4.2'!M12,'Table 4.2'!M30)</f>
        <v>813.75724200000002</v>
      </c>
      <c r="K23" s="95">
        <f>SUM('Table 4.2'!N12,'Table 4.2'!N30)</f>
        <v>814.1041140000001</v>
      </c>
      <c r="L23" s="95">
        <f>SUM('Table 4.2'!O12,'Table 4.2'!O30)</f>
        <v>814.44830400000001</v>
      </c>
      <c r="M23" s="95">
        <f>SUM('Table 4.2'!P12,'Table 4.2'!P30)</f>
        <v>814.87653000000012</v>
      </c>
      <c r="N23" s="95">
        <f>SUM('Table 4.2'!Q12,'Table 4.2'!Q30)</f>
        <v>596.12396799999999</v>
      </c>
      <c r="O23" s="95">
        <f>SUM('Table 4.2'!R12,'Table 4.2'!R30)</f>
        <v>315.88476800000001</v>
      </c>
      <c r="P23" s="95">
        <f>SUM('Table 4.2'!S12,'Table 4.2'!S30)</f>
        <v>35.580306</v>
      </c>
      <c r="Q23" s="95">
        <f>SUM('Table 4.2'!T12,'Table 4.2'!T30)</f>
        <v>36.164088</v>
      </c>
      <c r="R23" s="95">
        <f>SUM('Table 4.2'!U12,'Table 4.2'!U30)</f>
        <v>36.956172000000002</v>
      </c>
      <c r="S23" s="95">
        <f>SUM('Table 4.2'!V12,'Table 4.2'!V30)</f>
        <v>37.842125999999993</v>
      </c>
      <c r="T23" s="95">
        <f>SUM('Table 4.2'!W12,'Table 4.2'!W30)</f>
        <v>39.119652000000002</v>
      </c>
      <c r="U23" s="95">
        <f>SUM('Table 4.2'!X12,'Table 4.2'!X30)</f>
        <v>40.096794000000003</v>
      </c>
      <c r="V23" s="95">
        <f>SUM('Table 4.2'!Y12,'Table 4.2'!Y30)</f>
        <v>40.528595999999993</v>
      </c>
      <c r="W23" s="95">
        <f>SUM('Table 4.2'!Z12,'Table 4.2'!Z30)</f>
        <v>40.719912000000008</v>
      </c>
      <c r="X23" s="95">
        <f>SUM('Table 4.2'!AA12,'Table 4.2'!AA30)</f>
        <v>40.899605999999991</v>
      </c>
      <c r="Y23" s="95">
        <f>SUM('Table 4.2'!AB12,'Table 4.2'!AB30)</f>
        <v>40.993475999999994</v>
      </c>
      <c r="Z23" s="95">
        <f>SUM('Table 4.2'!AC12,'Table 4.2'!AC30)</f>
        <v>41.062314000000001</v>
      </c>
      <c r="AA23" s="95">
        <f>SUM('Table 4.2'!AD12,'Table 4.2'!AD30)</f>
        <v>41.209824000000005</v>
      </c>
      <c r="AB23" s="95">
        <f>SUM('Table 4.2'!AE12,'Table 4.2'!AE30)</f>
        <v>41.440475999999997</v>
      </c>
      <c r="AC23" s="95">
        <f>SUM('Table 4.2'!AF12,'Table 4.2'!AF30)</f>
        <v>42.571073099999992</v>
      </c>
      <c r="AD23" s="95">
        <f>SUM('Table 4.2'!AG12,'Table 4.2'!AG30)</f>
        <v>42.774073680000001</v>
      </c>
      <c r="AE23" s="95">
        <f>SUM('Table 4.2'!AH12,'Table 4.2'!AH30)</f>
        <v>42.977074260000002</v>
      </c>
    </row>
    <row r="24" spans="2:31" x14ac:dyDescent="0.25">
      <c r="B24" s="94" t="s">
        <v>55</v>
      </c>
      <c r="C24" s="95">
        <v>0.59199999999999997</v>
      </c>
      <c r="D24" s="95">
        <v>0.76367999999999991</v>
      </c>
      <c r="E24" s="95">
        <v>0.93536000000000008</v>
      </c>
      <c r="F24" s="95">
        <v>14.415415631615978</v>
      </c>
      <c r="G24" s="95">
        <v>29.016302652927468</v>
      </c>
      <c r="H24" s="95">
        <v>45.293229577249285</v>
      </c>
      <c r="I24" s="95">
        <v>90.827264359549872</v>
      </c>
      <c r="J24" s="95">
        <v>158.68774885454772</v>
      </c>
      <c r="K24" s="95">
        <v>201.4700793944975</v>
      </c>
      <c r="L24" s="95">
        <v>209.55161100794825</v>
      </c>
      <c r="M24" s="95">
        <v>270.33559458831218</v>
      </c>
      <c r="N24" s="95">
        <v>316.04649239051815</v>
      </c>
      <c r="O24" s="95">
        <v>394.40999047366955</v>
      </c>
      <c r="P24" s="95">
        <v>545.79378165693493</v>
      </c>
      <c r="Q24" s="95">
        <v>684.65747445634054</v>
      </c>
      <c r="R24" s="95">
        <v>861.13590799548626</v>
      </c>
      <c r="S24" s="95">
        <v>900.10094930920093</v>
      </c>
      <c r="T24" s="95">
        <v>905.78696730262459</v>
      </c>
      <c r="U24" s="95">
        <v>991.42923566911986</v>
      </c>
      <c r="V24" s="95">
        <v>1019.0209758764391</v>
      </c>
      <c r="W24" s="95">
        <v>1034.2302378537686</v>
      </c>
      <c r="X24" s="95">
        <v>1067.0404057106298</v>
      </c>
      <c r="Y24" s="95">
        <v>1060.5303928131955</v>
      </c>
      <c r="Z24" s="95">
        <v>1091.9692390932157</v>
      </c>
      <c r="AA24" s="95">
        <v>1174.900549413745</v>
      </c>
      <c r="AB24" s="95">
        <v>1159.5117044724668</v>
      </c>
      <c r="AC24" s="95">
        <v>1239.3484933688992</v>
      </c>
      <c r="AD24" s="95">
        <v>1266.1421969362834</v>
      </c>
      <c r="AE24" s="95">
        <v>1100.3644898639432</v>
      </c>
    </row>
    <row r="25" spans="2:31" x14ac:dyDescent="0.25">
      <c r="B25" s="94" t="s">
        <v>56</v>
      </c>
      <c r="C25" s="95">
        <v>0.11977000000000002</v>
      </c>
      <c r="D25" s="95">
        <v>9.8685170000000006</v>
      </c>
      <c r="E25" s="95">
        <v>19.617263999999999</v>
      </c>
      <c r="F25" s="95">
        <v>39.114758000000002</v>
      </c>
      <c r="G25" s="95">
        <v>58.612252000000012</v>
      </c>
      <c r="H25" s="95">
        <v>97.60723999999999</v>
      </c>
      <c r="I25" s="95">
        <v>133.28886</v>
      </c>
      <c r="J25" s="95">
        <v>169.01223999999999</v>
      </c>
      <c r="K25" s="95">
        <v>79.216999999999985</v>
      </c>
      <c r="L25" s="95">
        <v>254.82238099999998</v>
      </c>
      <c r="M25" s="95">
        <v>397.75632999999999</v>
      </c>
      <c r="N25" s="95">
        <v>379.51399000000004</v>
      </c>
      <c r="O25" s="95">
        <v>267.89488999999998</v>
      </c>
      <c r="P25" s="95">
        <v>285.95057279999997</v>
      </c>
      <c r="Q25" s="95">
        <v>234.81346000000002</v>
      </c>
      <c r="R25" s="95">
        <v>216.38502999999997</v>
      </c>
      <c r="S25" s="95">
        <v>190.95674</v>
      </c>
      <c r="T25" s="95">
        <v>168.10020000000003</v>
      </c>
      <c r="U25" s="95">
        <v>136.13625999999999</v>
      </c>
      <c r="V25" s="95">
        <v>83.632749999999987</v>
      </c>
      <c r="W25" s="95">
        <v>46.583800000000004</v>
      </c>
      <c r="X25" s="95">
        <v>15.875800000000002</v>
      </c>
      <c r="Y25" s="95">
        <v>9.5590577777777774</v>
      </c>
      <c r="Z25" s="95">
        <v>8.324355555555556</v>
      </c>
      <c r="AA25" s="95">
        <v>3.5626101010101006</v>
      </c>
      <c r="AB25" s="95">
        <v>20.497364646464646</v>
      </c>
      <c r="AC25" s="95">
        <v>37.356925454545454</v>
      </c>
      <c r="AD25" s="95">
        <v>47.195406868686867</v>
      </c>
      <c r="AE25" s="95">
        <v>49.858897878787879</v>
      </c>
    </row>
    <row r="26" spans="2:31" x14ac:dyDescent="0.25">
      <c r="B26" s="94" t="s">
        <v>214</v>
      </c>
      <c r="C26" s="95">
        <v>33.879341871073777</v>
      </c>
      <c r="D26" s="95">
        <v>38.868300452363037</v>
      </c>
      <c r="E26" s="95">
        <v>43.857073447839404</v>
      </c>
      <c r="F26" s="95">
        <v>52.904062713361007</v>
      </c>
      <c r="G26" s="95">
        <v>61.950870086227397</v>
      </c>
      <c r="H26" s="95">
        <v>79.11429738536512</v>
      </c>
      <c r="I26" s="95">
        <v>97.463146411511474</v>
      </c>
      <c r="J26" s="95">
        <v>126.11741894739635</v>
      </c>
      <c r="K26" s="95">
        <v>88.735625857216306</v>
      </c>
      <c r="L26" s="95">
        <v>64.187018088520389</v>
      </c>
      <c r="M26" s="95">
        <v>51.757147576513191</v>
      </c>
      <c r="N26" s="95">
        <v>64.626887557996895</v>
      </c>
      <c r="O26" s="95">
        <v>64.482268015518088</v>
      </c>
      <c r="P26" s="95">
        <v>109.95462709899121</v>
      </c>
      <c r="Q26" s="95">
        <v>65.342058738421912</v>
      </c>
      <c r="R26" s="95">
        <v>96.781420372791871</v>
      </c>
      <c r="S26" s="95">
        <v>60.206194326678286</v>
      </c>
      <c r="T26" s="95">
        <v>62.938827020785865</v>
      </c>
      <c r="U26" s="95">
        <v>54.687742983191484</v>
      </c>
      <c r="V26" s="95">
        <v>39.175254860200667</v>
      </c>
      <c r="W26" s="95">
        <v>33.092865865551332</v>
      </c>
      <c r="X26" s="95">
        <v>45.486826563549485</v>
      </c>
      <c r="Y26" s="95">
        <v>37.412572091452361</v>
      </c>
      <c r="Z26" s="95">
        <v>43.551097219947899</v>
      </c>
      <c r="AA26" s="95">
        <v>37.405771159270373</v>
      </c>
      <c r="AB26" s="95">
        <v>44.487313113240198</v>
      </c>
      <c r="AC26" s="95">
        <v>39.293819762643253</v>
      </c>
      <c r="AD26" s="95">
        <v>39.212510672027733</v>
      </c>
      <c r="AE26" s="95">
        <v>40.917835052786693</v>
      </c>
    </row>
    <row r="27" spans="2:31" x14ac:dyDescent="0.25">
      <c r="B27" s="94" t="s">
        <v>218</v>
      </c>
      <c r="C27" s="98">
        <v>0</v>
      </c>
      <c r="D27" s="98">
        <v>0</v>
      </c>
      <c r="E27" s="98">
        <v>0</v>
      </c>
      <c r="F27" s="98">
        <v>0</v>
      </c>
      <c r="G27" s="98">
        <v>0</v>
      </c>
      <c r="H27" s="98">
        <v>4.3743333333333334</v>
      </c>
      <c r="I27" s="98">
        <v>4.7190000000000003</v>
      </c>
      <c r="J27" s="98">
        <v>6.1086666666666671</v>
      </c>
      <c r="K27" s="98">
        <v>4.1909999999999998</v>
      </c>
      <c r="L27" s="98">
        <v>3.7876666666666665</v>
      </c>
      <c r="M27" s="98">
        <v>49.174800000000005</v>
      </c>
      <c r="N27" s="98">
        <v>21.775200000000002</v>
      </c>
      <c r="O27" s="98">
        <v>46.577600000000004</v>
      </c>
      <c r="P27" s="98">
        <v>46.629200000000004</v>
      </c>
      <c r="Q27" s="98">
        <v>18.077199999999998</v>
      </c>
      <c r="R27" s="98">
        <v>28.38</v>
      </c>
      <c r="S27" s="98">
        <v>28.207999999999998</v>
      </c>
      <c r="T27" s="98">
        <v>37.667999999999999</v>
      </c>
      <c r="U27" s="98">
        <v>0</v>
      </c>
      <c r="V27" s="98">
        <v>0</v>
      </c>
      <c r="W27" s="98">
        <v>0</v>
      </c>
      <c r="X27" s="98">
        <v>0</v>
      </c>
      <c r="Y27" s="98">
        <v>0.78082539682539676</v>
      </c>
      <c r="Z27" s="98">
        <v>0.90095238095238095</v>
      </c>
      <c r="AA27" s="98">
        <v>0.96101587301587288</v>
      </c>
      <c r="AB27" s="98">
        <v>0.96101587301587288</v>
      </c>
      <c r="AC27" s="98">
        <v>0.96101587301587288</v>
      </c>
      <c r="AD27" s="98">
        <v>1.2613333333333332</v>
      </c>
      <c r="AE27" s="98">
        <v>1.3213968253968253</v>
      </c>
    </row>
    <row r="28" spans="2:31" x14ac:dyDescent="0.25">
      <c r="B28" s="99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</row>
    <row r="29" spans="2:31" x14ac:dyDescent="0.25">
      <c r="B29" s="99" t="s">
        <v>6</v>
      </c>
      <c r="C29" s="98">
        <f>SUM(C21:C27)</f>
        <v>3309.1613021159692</v>
      </c>
      <c r="D29" s="98">
        <f t="shared" ref="D29:AE29" si="2">SUM(D21:D27)</f>
        <v>3011.4141608236582</v>
      </c>
      <c r="E29" s="98">
        <f t="shared" si="2"/>
        <v>2937.9437558338118</v>
      </c>
      <c r="F29" s="98">
        <f t="shared" si="2"/>
        <v>2945.4259385520509</v>
      </c>
      <c r="G29" s="98">
        <f t="shared" si="2"/>
        <v>3226.892046449485</v>
      </c>
      <c r="H29" s="98">
        <f t="shared" si="2"/>
        <v>3217.3359676469413</v>
      </c>
      <c r="I29" s="98">
        <f t="shared" si="2"/>
        <v>3399.4075001341062</v>
      </c>
      <c r="J29" s="98">
        <f t="shared" si="2"/>
        <v>3862.6330325354511</v>
      </c>
      <c r="K29" s="98">
        <f t="shared" si="2"/>
        <v>3666.3002306336771</v>
      </c>
      <c r="L29" s="98">
        <f t="shared" si="2"/>
        <v>3774.5823808903433</v>
      </c>
      <c r="M29" s="98">
        <f t="shared" si="2"/>
        <v>4558.5247618578824</v>
      </c>
      <c r="N29" s="98">
        <f t="shared" si="2"/>
        <v>4603.7486190087984</v>
      </c>
      <c r="O29" s="98">
        <f t="shared" si="2"/>
        <v>4076.8357851594801</v>
      </c>
      <c r="P29" s="98">
        <f t="shared" si="2"/>
        <v>3484.9905501353769</v>
      </c>
      <c r="Q29" s="98">
        <f t="shared" si="2"/>
        <v>3671.1360671675429</v>
      </c>
      <c r="R29" s="98">
        <f t="shared" si="2"/>
        <v>3967.3747518164805</v>
      </c>
      <c r="S29" s="98">
        <f t="shared" si="2"/>
        <v>3890.4625853683656</v>
      </c>
      <c r="T29" s="98">
        <f t="shared" si="2"/>
        <v>3941.8494675947677</v>
      </c>
      <c r="U29" s="98">
        <f t="shared" si="2"/>
        <v>3654.4985009871675</v>
      </c>
      <c r="V29" s="98">
        <f t="shared" si="2"/>
        <v>2799.2754707539671</v>
      </c>
      <c r="W29" s="98">
        <f t="shared" si="2"/>
        <v>2577.8009381627107</v>
      </c>
      <c r="X29" s="98">
        <f t="shared" si="2"/>
        <v>2462.2071519788869</v>
      </c>
      <c r="Y29" s="98">
        <f t="shared" si="2"/>
        <v>2668.5269060324131</v>
      </c>
      <c r="Z29" s="98">
        <f t="shared" si="2"/>
        <v>2623.1653209218671</v>
      </c>
      <c r="AA29" s="98">
        <f t="shared" si="2"/>
        <v>3037.163856599027</v>
      </c>
      <c r="AB29" s="98">
        <f t="shared" si="2"/>
        <v>3232.7158377226669</v>
      </c>
      <c r="AC29" s="98">
        <f t="shared" si="2"/>
        <v>3467.0654059330341</v>
      </c>
      <c r="AD29" s="98">
        <f t="shared" si="2"/>
        <v>3623.7842479632891</v>
      </c>
      <c r="AE29" s="98">
        <f t="shared" si="2"/>
        <v>3508.499499413696</v>
      </c>
    </row>
    <row r="30" spans="2:31" x14ac:dyDescent="0.25"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</row>
    <row r="31" spans="2:31" x14ac:dyDescent="0.25">
      <c r="D31" s="101"/>
      <c r="E31" s="101"/>
      <c r="F31" s="101"/>
      <c r="G31" s="101"/>
      <c r="H31" s="101"/>
      <c r="I31" s="101"/>
      <c r="J31" s="101"/>
      <c r="K31" s="101"/>
    </row>
    <row r="32" spans="2:31" x14ac:dyDescent="0.25">
      <c r="J32" s="101"/>
      <c r="K32" s="101"/>
    </row>
    <row r="33" spans="4:11" x14ac:dyDescent="0.25">
      <c r="D33" s="101"/>
      <c r="E33" s="101"/>
      <c r="F33" s="101"/>
      <c r="G33" s="101"/>
      <c r="H33" s="101"/>
      <c r="I33" s="101"/>
      <c r="J33" s="101"/>
      <c r="K33" s="101"/>
    </row>
    <row r="34" spans="4:11" x14ac:dyDescent="0.25">
      <c r="D34" s="101"/>
      <c r="E34" s="101"/>
      <c r="F34" s="101"/>
      <c r="G34" s="101"/>
      <c r="H34" s="101"/>
      <c r="I34" s="101"/>
      <c r="J34" s="101"/>
      <c r="K34" s="101"/>
    </row>
    <row r="35" spans="4:11" x14ac:dyDescent="0.25">
      <c r="D35" s="101"/>
      <c r="E35" s="101"/>
      <c r="F35" s="101"/>
      <c r="G35" s="101"/>
      <c r="H35" s="101"/>
      <c r="I35" s="101"/>
      <c r="J35" s="101"/>
      <c r="K35" s="101"/>
    </row>
    <row r="36" spans="4:11" x14ac:dyDescent="0.25">
      <c r="D36" s="101"/>
      <c r="E36" s="101"/>
      <c r="F36" s="101"/>
      <c r="G36" s="101"/>
      <c r="H36" s="101"/>
      <c r="I36" s="101"/>
      <c r="J36" s="101"/>
      <c r="K36" s="101"/>
    </row>
    <row r="37" spans="4:11" x14ac:dyDescent="0.25">
      <c r="D37" s="101"/>
      <c r="E37" s="101"/>
      <c r="F37" s="101"/>
      <c r="G37" s="101"/>
      <c r="H37" s="101"/>
      <c r="I37" s="101"/>
      <c r="J37" s="101"/>
      <c r="K37" s="101"/>
    </row>
    <row r="38" spans="4:11" x14ac:dyDescent="0.25">
      <c r="D38" s="101"/>
      <c r="E38" s="101"/>
      <c r="F38" s="101"/>
      <c r="G38" s="101"/>
      <c r="H38" s="101"/>
      <c r="I38" s="101"/>
      <c r="J38" s="101"/>
      <c r="K38" s="101"/>
    </row>
    <row r="39" spans="4:11" x14ac:dyDescent="0.25">
      <c r="D39" s="101"/>
      <c r="E39" s="101"/>
      <c r="F39" s="101"/>
      <c r="G39" s="101"/>
      <c r="H39" s="101"/>
      <c r="I39" s="101"/>
      <c r="J39" s="101"/>
      <c r="K39" s="101"/>
    </row>
    <row r="40" spans="4:11" x14ac:dyDescent="0.25">
      <c r="D40" s="101"/>
      <c r="E40" s="101"/>
      <c r="F40" s="101"/>
      <c r="G40" s="101"/>
      <c r="H40" s="101"/>
      <c r="I40" s="101"/>
      <c r="J40" s="101"/>
      <c r="K40" s="101"/>
    </row>
    <row r="41" spans="4:11" x14ac:dyDescent="0.25">
      <c r="D41" s="101"/>
      <c r="E41" s="101"/>
      <c r="F41" s="101"/>
      <c r="G41" s="101"/>
      <c r="H41" s="101"/>
      <c r="I41" s="101"/>
      <c r="J41" s="101"/>
      <c r="K41" s="101"/>
    </row>
    <row r="42" spans="4:11" x14ac:dyDescent="0.25">
      <c r="D42" s="101"/>
      <c r="E42" s="101"/>
      <c r="F42" s="101"/>
      <c r="G42" s="101"/>
      <c r="H42" s="101"/>
      <c r="I42" s="101"/>
      <c r="J42" s="101"/>
      <c r="K42" s="101"/>
    </row>
    <row r="43" spans="4:11" x14ac:dyDescent="0.25">
      <c r="D43" s="101"/>
      <c r="E43" s="101"/>
      <c r="F43" s="101"/>
      <c r="G43" s="101"/>
      <c r="H43" s="101"/>
      <c r="I43" s="101"/>
      <c r="J43" s="101"/>
      <c r="K43" s="101"/>
    </row>
    <row r="44" spans="4:11" x14ac:dyDescent="0.25">
      <c r="D44" s="101"/>
      <c r="E44" s="101"/>
      <c r="F44" s="101"/>
      <c r="G44" s="101"/>
      <c r="H44" s="101"/>
      <c r="I44" s="101"/>
      <c r="J44" s="101"/>
      <c r="K44" s="101"/>
    </row>
    <row r="45" spans="4:11" x14ac:dyDescent="0.25">
      <c r="D45" s="101"/>
      <c r="E45" s="101"/>
      <c r="F45" s="101"/>
      <c r="G45" s="101"/>
      <c r="H45" s="101"/>
      <c r="I45" s="101"/>
      <c r="J45" s="101"/>
      <c r="K45" s="101"/>
    </row>
    <row r="46" spans="4:11" x14ac:dyDescent="0.25">
      <c r="D46" s="101"/>
      <c r="E46" s="101"/>
      <c r="F46" s="101"/>
      <c r="G46" s="101"/>
      <c r="H46" s="101"/>
      <c r="I46" s="101"/>
      <c r="J46" s="101"/>
      <c r="K46" s="101"/>
    </row>
    <row r="47" spans="4:11" x14ac:dyDescent="0.25">
      <c r="D47" s="101"/>
      <c r="E47" s="101"/>
      <c r="F47" s="101"/>
      <c r="G47" s="101"/>
      <c r="H47" s="101"/>
      <c r="I47" s="101"/>
      <c r="J47" s="101"/>
      <c r="K47" s="101"/>
    </row>
    <row r="48" spans="4:11" x14ac:dyDescent="0.25">
      <c r="D48" s="101"/>
      <c r="E48" s="101"/>
      <c r="F48" s="101"/>
      <c r="G48" s="101"/>
      <c r="H48" s="101"/>
      <c r="I48" s="101"/>
      <c r="J48" s="101"/>
      <c r="K48" s="101"/>
    </row>
    <row r="49" spans="4:11" x14ac:dyDescent="0.25">
      <c r="D49" s="101"/>
      <c r="E49" s="101"/>
      <c r="F49" s="101"/>
      <c r="G49" s="101"/>
      <c r="H49" s="101"/>
      <c r="I49" s="101"/>
      <c r="J49" s="101"/>
      <c r="K49" s="101"/>
    </row>
    <row r="50" spans="4:11" x14ac:dyDescent="0.25">
      <c r="D50" s="101"/>
      <c r="E50" s="101"/>
      <c r="F50" s="101"/>
      <c r="G50" s="101"/>
      <c r="H50" s="101"/>
      <c r="I50" s="101"/>
      <c r="J50" s="101"/>
      <c r="K50" s="101"/>
    </row>
    <row r="51" spans="4:11" x14ac:dyDescent="0.25">
      <c r="D51" s="101"/>
      <c r="E51" s="101"/>
      <c r="F51" s="101"/>
      <c r="G51" s="101"/>
      <c r="H51" s="101"/>
      <c r="I51" s="101"/>
      <c r="J51" s="101"/>
      <c r="K51" s="101"/>
    </row>
    <row r="52" spans="4:11" x14ac:dyDescent="0.25">
      <c r="D52" s="101"/>
      <c r="E52" s="101"/>
      <c r="F52" s="101"/>
      <c r="G52" s="101"/>
      <c r="H52" s="101"/>
      <c r="I52" s="101"/>
      <c r="J52" s="101"/>
      <c r="K52" s="101"/>
    </row>
    <row r="53" spans="4:11" x14ac:dyDescent="0.25">
      <c r="D53" s="101"/>
      <c r="E53" s="101"/>
      <c r="F53" s="101"/>
      <c r="G53" s="101"/>
      <c r="H53" s="101"/>
      <c r="I53" s="101"/>
      <c r="J53" s="101"/>
      <c r="K53" s="101"/>
    </row>
    <row r="54" spans="4:11" x14ac:dyDescent="0.25">
      <c r="D54" s="101"/>
      <c r="E54" s="101"/>
      <c r="F54" s="101"/>
      <c r="G54" s="101"/>
      <c r="H54" s="101"/>
      <c r="I54" s="101"/>
      <c r="J54" s="101"/>
      <c r="K54" s="101"/>
    </row>
    <row r="55" spans="4:11" x14ac:dyDescent="0.25">
      <c r="D55" s="101"/>
      <c r="E55" s="101"/>
      <c r="F55" s="101"/>
      <c r="G55" s="101"/>
      <c r="H55" s="101"/>
      <c r="I55" s="101"/>
      <c r="J55" s="101"/>
      <c r="K55" s="101"/>
    </row>
    <row r="56" spans="4:11" x14ac:dyDescent="0.25">
      <c r="D56" s="101"/>
      <c r="E56" s="101"/>
      <c r="F56" s="101"/>
      <c r="G56" s="101"/>
      <c r="H56" s="101"/>
      <c r="I56" s="101"/>
      <c r="J56" s="101"/>
      <c r="K56" s="101"/>
    </row>
    <row r="57" spans="4:11" x14ac:dyDescent="0.25">
      <c r="D57" s="101"/>
      <c r="E57" s="101"/>
      <c r="F57" s="101"/>
      <c r="G57" s="101"/>
      <c r="H57" s="101"/>
      <c r="I57" s="101"/>
      <c r="J57" s="101"/>
      <c r="K57" s="101"/>
    </row>
    <row r="58" spans="4:11" x14ac:dyDescent="0.25">
      <c r="D58" s="101"/>
      <c r="E58" s="101"/>
      <c r="F58" s="101"/>
      <c r="G58" s="101"/>
      <c r="H58" s="101"/>
      <c r="I58" s="101"/>
      <c r="J58" s="101"/>
      <c r="K58" s="101"/>
    </row>
    <row r="59" spans="4:11" x14ac:dyDescent="0.25">
      <c r="D59" s="101"/>
      <c r="E59" s="101"/>
      <c r="F59" s="101"/>
      <c r="G59" s="101"/>
      <c r="H59" s="101"/>
      <c r="I59" s="101"/>
      <c r="J59" s="101"/>
      <c r="K59" s="101"/>
    </row>
    <row r="60" spans="4:11" x14ac:dyDescent="0.25">
      <c r="D60" s="101"/>
      <c r="E60" s="101"/>
      <c r="F60" s="101"/>
      <c r="G60" s="101"/>
      <c r="H60" s="101"/>
      <c r="I60" s="101"/>
      <c r="J60" s="101"/>
      <c r="K60" s="101"/>
    </row>
    <row r="61" spans="4:11" x14ac:dyDescent="0.25">
      <c r="D61" s="101"/>
      <c r="E61" s="101"/>
      <c r="F61" s="101"/>
      <c r="G61" s="101"/>
      <c r="H61" s="101"/>
      <c r="I61" s="101"/>
      <c r="J61" s="101"/>
      <c r="K61" s="101"/>
    </row>
    <row r="62" spans="4:11" x14ac:dyDescent="0.25">
      <c r="D62" s="101"/>
      <c r="E62" s="101"/>
      <c r="F62" s="101"/>
      <c r="G62" s="101"/>
      <c r="H62" s="101"/>
      <c r="I62" s="101"/>
      <c r="J62" s="101"/>
      <c r="K62" s="101"/>
    </row>
    <row r="63" spans="4:11" x14ac:dyDescent="0.25">
      <c r="D63" s="101"/>
      <c r="E63" s="101"/>
      <c r="F63" s="101"/>
      <c r="G63" s="101"/>
      <c r="H63" s="101"/>
      <c r="I63" s="101"/>
      <c r="J63" s="101"/>
      <c r="K63" s="101"/>
    </row>
    <row r="64" spans="4:11" x14ac:dyDescent="0.25">
      <c r="D64" s="101"/>
      <c r="E64" s="101"/>
      <c r="F64" s="101"/>
      <c r="G64" s="101"/>
      <c r="H64" s="101"/>
      <c r="I64" s="101"/>
      <c r="J64" s="101"/>
      <c r="K64" s="101"/>
    </row>
    <row r="65" spans="4:11" x14ac:dyDescent="0.25">
      <c r="D65" s="101"/>
      <c r="E65" s="101"/>
      <c r="F65" s="101"/>
      <c r="G65" s="101"/>
      <c r="H65" s="101"/>
      <c r="I65" s="101"/>
      <c r="J65" s="101"/>
      <c r="K65" s="101"/>
    </row>
    <row r="66" spans="4:11" x14ac:dyDescent="0.25">
      <c r="D66" s="101"/>
      <c r="E66" s="101"/>
      <c r="F66" s="101"/>
      <c r="G66" s="101"/>
      <c r="H66" s="101"/>
      <c r="I66" s="101"/>
      <c r="J66" s="101"/>
      <c r="K66" s="101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BC221-92E8-43F7-B9D5-C26C0429E9D0}">
  <sheetPr>
    <tabColor rgb="FF92D050"/>
  </sheetPr>
  <dimension ref="A1:AF66"/>
  <sheetViews>
    <sheetView zoomScale="75" zoomScaleNormal="75" workbookViewId="0">
      <pane ySplit="1" topLeftCell="A2" activePane="bottomLeft" state="frozen"/>
      <selection pane="bottomLeft" activeCell="AG18" sqref="AG18"/>
    </sheetView>
  </sheetViews>
  <sheetFormatPr defaultRowHeight="15" x14ac:dyDescent="0.2"/>
  <cols>
    <col min="1" max="1" width="3.140625" style="104" customWidth="1"/>
    <col min="2" max="2" width="41" style="104" customWidth="1"/>
    <col min="3" max="31" width="9.7109375" style="104" customWidth="1"/>
    <col min="32" max="16384" width="9.140625" style="104"/>
  </cols>
  <sheetData>
    <row r="1" spans="1:32" ht="18" x14ac:dyDescent="0.2">
      <c r="A1" s="102"/>
      <c r="B1" s="103" t="s">
        <v>219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</row>
    <row r="2" spans="1:32" x14ac:dyDescent="0.2">
      <c r="A2" s="102"/>
      <c r="B2" s="105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</row>
    <row r="3" spans="1:32" x14ac:dyDescent="0.2">
      <c r="A3" s="102"/>
      <c r="B3" s="106" t="s">
        <v>184</v>
      </c>
      <c r="C3" s="106">
        <v>1990</v>
      </c>
      <c r="D3" s="106">
        <v>1991</v>
      </c>
      <c r="E3" s="106">
        <v>1992</v>
      </c>
      <c r="F3" s="106">
        <v>1993</v>
      </c>
      <c r="G3" s="106">
        <v>1994</v>
      </c>
      <c r="H3" s="106">
        <v>1995</v>
      </c>
      <c r="I3" s="106">
        <v>1996</v>
      </c>
      <c r="J3" s="106">
        <v>1997</v>
      </c>
      <c r="K3" s="106">
        <v>1998</v>
      </c>
      <c r="L3" s="106">
        <v>1999</v>
      </c>
      <c r="M3" s="106">
        <v>2000</v>
      </c>
      <c r="N3" s="106">
        <v>2001</v>
      </c>
      <c r="O3" s="106">
        <v>2002</v>
      </c>
      <c r="P3" s="106">
        <v>2003</v>
      </c>
      <c r="Q3" s="106">
        <v>2004</v>
      </c>
      <c r="R3" s="106">
        <v>2005</v>
      </c>
      <c r="S3" s="106">
        <v>2006</v>
      </c>
      <c r="T3" s="106">
        <v>2007</v>
      </c>
      <c r="U3" s="106">
        <v>2008</v>
      </c>
      <c r="V3" s="106">
        <v>2009</v>
      </c>
      <c r="W3" s="106">
        <v>2010</v>
      </c>
      <c r="X3" s="106">
        <v>2011</v>
      </c>
      <c r="Y3" s="106">
        <v>2012</v>
      </c>
      <c r="Z3" s="106">
        <v>2013</v>
      </c>
      <c r="AA3" s="106">
        <v>2014</v>
      </c>
      <c r="AB3" s="106">
        <v>2015</v>
      </c>
      <c r="AC3" s="106">
        <v>2016</v>
      </c>
      <c r="AD3" s="106">
        <v>2017</v>
      </c>
      <c r="AE3" s="106">
        <v>2018</v>
      </c>
      <c r="AF3" s="102"/>
    </row>
    <row r="4" spans="1:32" x14ac:dyDescent="0.2">
      <c r="A4" s="102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2"/>
    </row>
    <row r="5" spans="1:32" x14ac:dyDescent="0.2">
      <c r="A5" s="102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102"/>
    </row>
    <row r="6" spans="1:32" x14ac:dyDescent="0.2">
      <c r="A6" s="102"/>
      <c r="B6" s="78" t="s">
        <v>185</v>
      </c>
      <c r="C6" s="108" t="s">
        <v>2</v>
      </c>
      <c r="D6" s="108" t="s">
        <v>2</v>
      </c>
      <c r="E6" s="108" t="s">
        <v>2</v>
      </c>
      <c r="F6" s="108" t="s">
        <v>2</v>
      </c>
      <c r="G6" s="108" t="s">
        <v>2</v>
      </c>
      <c r="H6" s="108">
        <v>0.72452015999999997</v>
      </c>
      <c r="I6" s="108">
        <v>11.423746167901898</v>
      </c>
      <c r="J6" s="108">
        <v>20.026968847922241</v>
      </c>
      <c r="K6" s="108">
        <v>27.893979950826715</v>
      </c>
      <c r="L6" s="108">
        <v>43.029180706935996</v>
      </c>
      <c r="M6" s="108">
        <v>75.434593822026301</v>
      </c>
      <c r="N6" s="108">
        <v>108.92196197401303</v>
      </c>
      <c r="O6" s="108">
        <v>181.7670985127952</v>
      </c>
      <c r="P6" s="108">
        <v>310.13253765970421</v>
      </c>
      <c r="Q6" s="108">
        <v>439.05774432588612</v>
      </c>
      <c r="R6" s="108">
        <v>577.02035757130909</v>
      </c>
      <c r="S6" s="108">
        <v>585.91666422540789</v>
      </c>
      <c r="T6" s="108">
        <v>580.1813526447155</v>
      </c>
      <c r="U6" s="108">
        <v>634.65522344502506</v>
      </c>
      <c r="V6" s="108">
        <v>665.36860129576394</v>
      </c>
      <c r="W6" s="108">
        <v>668.24153015201023</v>
      </c>
      <c r="X6" s="108">
        <v>693.05130660101315</v>
      </c>
      <c r="Y6" s="108">
        <v>696.92438082724937</v>
      </c>
      <c r="Z6" s="108">
        <v>730.84301089822827</v>
      </c>
      <c r="AA6" s="108">
        <v>814.56809100525857</v>
      </c>
      <c r="AB6" s="108">
        <v>789.81798993584005</v>
      </c>
      <c r="AC6" s="108">
        <v>857.72296308134014</v>
      </c>
      <c r="AD6" s="108">
        <v>876.73873451806503</v>
      </c>
      <c r="AE6" s="108">
        <v>703.07256579979492</v>
      </c>
      <c r="AF6" s="102"/>
    </row>
    <row r="7" spans="1:32" x14ac:dyDescent="0.2">
      <c r="A7" s="102"/>
      <c r="B7" s="78" t="s">
        <v>186</v>
      </c>
      <c r="C7" s="108" t="s">
        <v>2</v>
      </c>
      <c r="D7" s="108" t="s">
        <v>2</v>
      </c>
      <c r="E7" s="108" t="s">
        <v>2</v>
      </c>
      <c r="F7" s="108">
        <v>0.50771881874999991</v>
      </c>
      <c r="G7" s="108">
        <v>2.1074186347499997</v>
      </c>
      <c r="H7" s="108">
        <v>4.2515965634999997</v>
      </c>
      <c r="I7" s="108">
        <v>7.2322596417500007</v>
      </c>
      <c r="J7" s="108">
        <v>12.025597298000001</v>
      </c>
      <c r="K7" s="108">
        <v>20.499405498000002</v>
      </c>
      <c r="L7" s="108">
        <v>32.728369477375004</v>
      </c>
      <c r="M7" s="108">
        <v>47.538575602374998</v>
      </c>
      <c r="N7" s="108">
        <v>59.674995898375002</v>
      </c>
      <c r="O7" s="108">
        <v>71.756274750875008</v>
      </c>
      <c r="P7" s="108">
        <v>84.659523108874993</v>
      </c>
      <c r="Q7" s="108">
        <v>100.80038966501709</v>
      </c>
      <c r="R7" s="108">
        <v>122.34360321376369</v>
      </c>
      <c r="S7" s="108">
        <v>142.58276183856958</v>
      </c>
      <c r="T7" s="108">
        <v>167.04646548916179</v>
      </c>
      <c r="U7" s="108">
        <v>188.24615168295142</v>
      </c>
      <c r="V7" s="108">
        <v>199.71814544524722</v>
      </c>
      <c r="W7" s="108">
        <v>208.61386258404588</v>
      </c>
      <c r="X7" s="108">
        <v>212.65237685367592</v>
      </c>
      <c r="Y7" s="108">
        <v>205.83793027558701</v>
      </c>
      <c r="Z7" s="108">
        <v>206.32762268548362</v>
      </c>
      <c r="AA7" s="108">
        <v>210.74482608846739</v>
      </c>
      <c r="AB7" s="108">
        <v>218.85155307248164</v>
      </c>
      <c r="AC7" s="108">
        <v>232.47178465945638</v>
      </c>
      <c r="AD7" s="108">
        <v>241.45500546211306</v>
      </c>
      <c r="AE7" s="108">
        <v>245.44255376572693</v>
      </c>
      <c r="AF7" s="102"/>
    </row>
    <row r="8" spans="1:32" x14ac:dyDescent="0.2">
      <c r="A8" s="102"/>
      <c r="B8" s="78" t="s">
        <v>187</v>
      </c>
      <c r="C8" s="108" t="s">
        <v>2</v>
      </c>
      <c r="D8" s="108" t="s">
        <v>2</v>
      </c>
      <c r="E8" s="108" t="s">
        <v>2</v>
      </c>
      <c r="F8" s="108" t="s">
        <v>2</v>
      </c>
      <c r="G8" s="108" t="s">
        <v>2</v>
      </c>
      <c r="H8" s="108" t="s">
        <v>2</v>
      </c>
      <c r="I8" s="108" t="s">
        <v>2</v>
      </c>
      <c r="J8" s="108" t="s">
        <v>2</v>
      </c>
      <c r="K8" s="108" t="s">
        <v>2</v>
      </c>
      <c r="L8" s="108" t="s">
        <v>2</v>
      </c>
      <c r="M8" s="108" t="s">
        <v>2</v>
      </c>
      <c r="N8" s="108" t="s">
        <v>2</v>
      </c>
      <c r="O8" s="108" t="s">
        <v>2</v>
      </c>
      <c r="P8" s="108" t="s">
        <v>2</v>
      </c>
      <c r="Q8" s="108" t="s">
        <v>2</v>
      </c>
      <c r="R8" s="108" t="s">
        <v>2</v>
      </c>
      <c r="S8" s="108" t="s">
        <v>2</v>
      </c>
      <c r="T8" s="108" t="s">
        <v>2</v>
      </c>
      <c r="U8" s="108" t="s">
        <v>2</v>
      </c>
      <c r="V8" s="108" t="s">
        <v>2</v>
      </c>
      <c r="W8" s="108" t="s">
        <v>2</v>
      </c>
      <c r="X8" s="108" t="s">
        <v>2</v>
      </c>
      <c r="Y8" s="108" t="s">
        <v>2</v>
      </c>
      <c r="Z8" s="108" t="s">
        <v>2</v>
      </c>
      <c r="AA8" s="108" t="s">
        <v>2</v>
      </c>
      <c r="AB8" s="108" t="s">
        <v>2</v>
      </c>
      <c r="AC8" s="108" t="s">
        <v>2</v>
      </c>
      <c r="AD8" s="108" t="s">
        <v>2</v>
      </c>
      <c r="AE8" s="108" t="s">
        <v>2</v>
      </c>
      <c r="AF8" s="102"/>
    </row>
    <row r="9" spans="1:32" x14ac:dyDescent="0.2">
      <c r="A9" s="102"/>
      <c r="B9" s="78" t="s">
        <v>188</v>
      </c>
      <c r="C9" s="108" t="s">
        <v>2</v>
      </c>
      <c r="D9" s="108" t="s">
        <v>2</v>
      </c>
      <c r="E9" s="108" t="s">
        <v>2</v>
      </c>
      <c r="F9" s="108" t="s">
        <v>2</v>
      </c>
      <c r="G9" s="108" t="s">
        <v>2</v>
      </c>
      <c r="H9" s="108" t="s">
        <v>2</v>
      </c>
      <c r="I9" s="108">
        <v>1.4952375899999999</v>
      </c>
      <c r="J9" s="108">
        <v>2.9755228041000001</v>
      </c>
      <c r="K9" s="108">
        <v>4.4410051660590009</v>
      </c>
      <c r="L9" s="108">
        <v>5.8918327043984098</v>
      </c>
      <c r="M9" s="108">
        <v>7.328151967354426</v>
      </c>
      <c r="N9" s="108">
        <v>8.7501080376808815</v>
      </c>
      <c r="O9" s="108">
        <v>10.157844547304073</v>
      </c>
      <c r="P9" s="108">
        <v>11.551503691831032</v>
      </c>
      <c r="Q9" s="108">
        <v>12.931226244912722</v>
      </c>
      <c r="R9" s="108">
        <v>14.297151572463594</v>
      </c>
      <c r="S9" s="108">
        <v>15.649417646738959</v>
      </c>
      <c r="T9" s="108">
        <v>16.988161060271569</v>
      </c>
      <c r="U9" s="108">
        <v>18.313517039668856</v>
      </c>
      <c r="V9" s="108">
        <v>19.625619459272166</v>
      </c>
      <c r="W9" s="108">
        <v>32.363168418179441</v>
      </c>
      <c r="X9" s="108">
        <v>32.378208048132649</v>
      </c>
      <c r="Y9" s="108">
        <v>32.393097281786318</v>
      </c>
      <c r="Z9" s="108">
        <v>32.407837623103454</v>
      </c>
      <c r="AA9" s="108">
        <v>32.422430561007417</v>
      </c>
      <c r="AB9" s="108">
        <v>32.436877569532342</v>
      </c>
      <c r="AC9" s="108">
        <v>32.451180107972014</v>
      </c>
      <c r="AD9" s="108">
        <v>32.46533962102729</v>
      </c>
      <c r="AE9" s="108">
        <v>32.479357538952016</v>
      </c>
      <c r="AF9" s="102"/>
    </row>
    <row r="10" spans="1:32" x14ac:dyDescent="0.2">
      <c r="A10" s="102"/>
      <c r="B10" s="78" t="s">
        <v>189</v>
      </c>
      <c r="C10" s="108" t="s">
        <v>2</v>
      </c>
      <c r="D10" s="108" t="s">
        <v>2</v>
      </c>
      <c r="E10" s="108" t="s">
        <v>2</v>
      </c>
      <c r="F10" s="108">
        <v>12.628976812865979</v>
      </c>
      <c r="G10" s="108">
        <v>25.286804018177467</v>
      </c>
      <c r="H10" s="108">
        <v>38.008312853749288</v>
      </c>
      <c r="I10" s="108">
        <v>49.765109675687469</v>
      </c>
      <c r="J10" s="108">
        <v>83.521480872946526</v>
      </c>
      <c r="K10" s="108">
        <v>109.22006243224338</v>
      </c>
      <c r="L10" s="108">
        <v>81.159580761344102</v>
      </c>
      <c r="M10" s="108">
        <v>88.607179754451167</v>
      </c>
      <c r="N10" s="108">
        <v>95.664603490975537</v>
      </c>
      <c r="O10" s="108">
        <v>86.175105946905845</v>
      </c>
      <c r="P10" s="108">
        <v>92.86909517547214</v>
      </c>
      <c r="Q10" s="108">
        <v>85.745985778419282</v>
      </c>
      <c r="R10" s="108">
        <v>99.55898479584458</v>
      </c>
      <c r="S10" s="108">
        <v>101.60076208269516</v>
      </c>
      <c r="T10" s="108">
        <v>90.274784171633669</v>
      </c>
      <c r="U10" s="108">
        <v>95.850267522527076</v>
      </c>
      <c r="V10" s="108">
        <v>81.137624728787316</v>
      </c>
      <c r="W10" s="108">
        <v>70.684862341638379</v>
      </c>
      <c r="X10" s="108">
        <v>75.10429374465032</v>
      </c>
      <c r="Y10" s="108">
        <v>72.30992910225703</v>
      </c>
      <c r="Z10" s="108">
        <v>69.503972412716237</v>
      </c>
      <c r="AA10" s="108">
        <v>66.758282243222297</v>
      </c>
      <c r="AB10" s="108">
        <v>64.144224420928637</v>
      </c>
      <c r="AC10" s="108">
        <v>62.84861733276211</v>
      </c>
      <c r="AD10" s="108">
        <v>60.296078416762064</v>
      </c>
      <c r="AE10" s="108">
        <v>60.582236311890306</v>
      </c>
      <c r="AF10" s="102"/>
    </row>
    <row r="11" spans="1:32" x14ac:dyDescent="0.2">
      <c r="A11" s="102"/>
      <c r="B11" s="78" t="s">
        <v>190</v>
      </c>
      <c r="C11" s="108" t="s">
        <v>2</v>
      </c>
      <c r="D11" s="108" t="s">
        <v>2</v>
      </c>
      <c r="E11" s="108" t="s">
        <v>2</v>
      </c>
      <c r="F11" s="108" t="s">
        <v>2</v>
      </c>
      <c r="G11" s="108" t="s">
        <v>2</v>
      </c>
      <c r="H11" s="108" t="s">
        <v>2</v>
      </c>
      <c r="I11" s="108">
        <v>17.196111284210524</v>
      </c>
      <c r="J11" s="108">
        <v>34.573379031578952</v>
      </c>
      <c r="K11" s="108">
        <v>34.938537347368424</v>
      </c>
      <c r="L11" s="108">
        <v>35.305118357894742</v>
      </c>
      <c r="M11" s="108">
        <v>36.294004442105269</v>
      </c>
      <c r="N11" s="108">
        <v>39.112822989473685</v>
      </c>
      <c r="O11" s="108">
        <v>42.170866715789479</v>
      </c>
      <c r="P11" s="108">
        <v>43.236322021052636</v>
      </c>
      <c r="Q11" s="108">
        <v>44.405328442105258</v>
      </c>
      <c r="R11" s="108">
        <v>45.100850842105267</v>
      </c>
      <c r="S11" s="108">
        <v>50.355343515789471</v>
      </c>
      <c r="T11" s="108">
        <v>47.004203936842103</v>
      </c>
      <c r="U11" s="108">
        <v>49.776075978947375</v>
      </c>
      <c r="V11" s="108">
        <v>49.470984947368422</v>
      </c>
      <c r="W11" s="108">
        <v>50.134714357894744</v>
      </c>
      <c r="X11" s="108">
        <v>50.746220463157897</v>
      </c>
      <c r="Y11" s="108">
        <v>50.267855326315789</v>
      </c>
      <c r="Z11" s="108">
        <v>49.497595473684221</v>
      </c>
      <c r="AA11" s="108">
        <v>49.829719515789478</v>
      </c>
      <c r="AB11" s="108">
        <v>50.427859473684208</v>
      </c>
      <c r="AC11" s="108">
        <v>52.122348187368424</v>
      </c>
      <c r="AD11" s="108">
        <v>52.671038918315787</v>
      </c>
      <c r="AE11" s="108">
        <v>53.800176447578949</v>
      </c>
      <c r="AF11" s="102"/>
    </row>
    <row r="12" spans="1:32" x14ac:dyDescent="0.2">
      <c r="A12" s="102"/>
      <c r="B12" s="78" t="s">
        <v>191</v>
      </c>
      <c r="C12" s="108">
        <v>0.59199999999999997</v>
      </c>
      <c r="D12" s="108">
        <v>0.76367999999999991</v>
      </c>
      <c r="E12" s="108">
        <v>0.93536000000000008</v>
      </c>
      <c r="F12" s="108">
        <v>1.2787200000000001</v>
      </c>
      <c r="G12" s="108">
        <v>1.6220800000000002</v>
      </c>
      <c r="H12" s="108">
        <v>2.3088000000000002</v>
      </c>
      <c r="I12" s="108">
        <v>3.7148000000000003</v>
      </c>
      <c r="J12" s="108">
        <v>5.5648</v>
      </c>
      <c r="K12" s="108">
        <v>4.4770890000000003</v>
      </c>
      <c r="L12" s="108">
        <v>11.437529</v>
      </c>
      <c r="M12" s="108">
        <v>15.133089</v>
      </c>
      <c r="N12" s="108">
        <v>3.9220000000000002</v>
      </c>
      <c r="O12" s="108">
        <v>2.3828</v>
      </c>
      <c r="P12" s="108">
        <v>3.3448000000000002</v>
      </c>
      <c r="Q12" s="108">
        <v>1.7167999999999999</v>
      </c>
      <c r="R12" s="108">
        <v>2.8149599999999997</v>
      </c>
      <c r="S12" s="108">
        <v>3.9960000000000004</v>
      </c>
      <c r="T12" s="108">
        <v>4.2919999999999998</v>
      </c>
      <c r="U12" s="108">
        <v>4.5880000000000001</v>
      </c>
      <c r="V12" s="108">
        <v>3.7</v>
      </c>
      <c r="W12" s="108">
        <v>4.1920999999999999</v>
      </c>
      <c r="X12" s="108">
        <v>3.1080000000000001</v>
      </c>
      <c r="Y12" s="108">
        <v>2.7971999999999997</v>
      </c>
      <c r="Z12" s="108">
        <v>3.3891999999999998</v>
      </c>
      <c r="AA12" s="108">
        <v>0.57719999999999994</v>
      </c>
      <c r="AB12" s="108">
        <v>3.8332000000000002</v>
      </c>
      <c r="AC12" s="108">
        <v>1.7315999999999998</v>
      </c>
      <c r="AD12" s="108">
        <v>2.5159999999999996</v>
      </c>
      <c r="AE12" s="108">
        <v>4.9875999999999996</v>
      </c>
      <c r="AF12" s="102"/>
    </row>
    <row r="13" spans="1:32" x14ac:dyDescent="0.2">
      <c r="A13" s="102"/>
      <c r="B13" s="109" t="s">
        <v>55</v>
      </c>
      <c r="C13" s="110">
        <v>0.59199999999999997</v>
      </c>
      <c r="D13" s="110">
        <v>0.76367999999999991</v>
      </c>
      <c r="E13" s="110">
        <v>0.93536000000000008</v>
      </c>
      <c r="F13" s="110">
        <v>14.415415631615978</v>
      </c>
      <c r="G13" s="110">
        <v>29.016302652927468</v>
      </c>
      <c r="H13" s="110">
        <v>45.293229577249285</v>
      </c>
      <c r="I13" s="110">
        <v>90.827264359549901</v>
      </c>
      <c r="J13" s="110">
        <v>158.68774885454772</v>
      </c>
      <c r="K13" s="110">
        <v>201.47007939449753</v>
      </c>
      <c r="L13" s="110">
        <v>209.55161100794825</v>
      </c>
      <c r="M13" s="110">
        <v>270.33559458831218</v>
      </c>
      <c r="N13" s="110">
        <v>316.04649239051815</v>
      </c>
      <c r="O13" s="110">
        <v>394.40999047366955</v>
      </c>
      <c r="P13" s="110">
        <v>545.79378165693493</v>
      </c>
      <c r="Q13" s="110">
        <v>684.65747445634054</v>
      </c>
      <c r="R13" s="110">
        <v>861.13590799548626</v>
      </c>
      <c r="S13" s="110">
        <v>900.10094930920104</v>
      </c>
      <c r="T13" s="110">
        <v>905.78696730262459</v>
      </c>
      <c r="U13" s="110">
        <v>991.42923566911986</v>
      </c>
      <c r="V13" s="110">
        <v>1019.020975876439</v>
      </c>
      <c r="W13" s="110">
        <v>1034.2302378537686</v>
      </c>
      <c r="X13" s="110">
        <v>1067.04040571063</v>
      </c>
      <c r="Y13" s="110">
        <v>1060.5303928131955</v>
      </c>
      <c r="Z13" s="110">
        <v>1091.9692390932157</v>
      </c>
      <c r="AA13" s="110">
        <v>1174.900549413745</v>
      </c>
      <c r="AB13" s="110">
        <v>1159.5117044724668</v>
      </c>
      <c r="AC13" s="110">
        <v>1239.3484933688994</v>
      </c>
      <c r="AD13" s="110">
        <v>1266.1421969362837</v>
      </c>
      <c r="AE13" s="110">
        <v>1100.3644898639432</v>
      </c>
      <c r="AF13" s="102"/>
    </row>
    <row r="14" spans="1:32" x14ac:dyDescent="0.2">
      <c r="A14" s="102"/>
      <c r="B14" s="78"/>
      <c r="C14" s="111"/>
      <c r="D14" s="111"/>
      <c r="E14" s="111"/>
      <c r="F14" s="111"/>
      <c r="G14" s="111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2"/>
    </row>
    <row r="15" spans="1:32" x14ac:dyDescent="0.2">
      <c r="A15" s="102"/>
      <c r="B15" s="78" t="s">
        <v>191</v>
      </c>
      <c r="C15" s="108">
        <v>0.11977000000000002</v>
      </c>
      <c r="D15" s="108">
        <v>9.8685170000000006</v>
      </c>
      <c r="E15" s="108">
        <v>19.617263999999999</v>
      </c>
      <c r="F15" s="108">
        <v>39.114758000000002</v>
      </c>
      <c r="G15" s="108">
        <v>58.612252000000012</v>
      </c>
      <c r="H15" s="108">
        <v>97.60723999999999</v>
      </c>
      <c r="I15" s="108">
        <v>133.28886</v>
      </c>
      <c r="J15" s="108">
        <v>169.01223999999999</v>
      </c>
      <c r="K15" s="108">
        <v>79.216999999999985</v>
      </c>
      <c r="L15" s="108">
        <v>254.82238099999998</v>
      </c>
      <c r="M15" s="108">
        <v>397.75632999999999</v>
      </c>
      <c r="N15" s="108">
        <v>379.51399000000004</v>
      </c>
      <c r="O15" s="108">
        <v>267.89488999999998</v>
      </c>
      <c r="P15" s="108">
        <v>285.95057279999997</v>
      </c>
      <c r="Q15" s="108">
        <v>234.81346000000002</v>
      </c>
      <c r="R15" s="108">
        <v>216.38502999999997</v>
      </c>
      <c r="S15" s="108">
        <v>190.95674</v>
      </c>
      <c r="T15" s="108">
        <v>168.10020000000003</v>
      </c>
      <c r="U15" s="108">
        <v>136.13625999999999</v>
      </c>
      <c r="V15" s="108">
        <v>83.632749999999987</v>
      </c>
      <c r="W15" s="108">
        <v>46.583800000000004</v>
      </c>
      <c r="X15" s="108">
        <v>15.875800000000002</v>
      </c>
      <c r="Y15" s="108">
        <v>9.5590577777777774</v>
      </c>
      <c r="Z15" s="108">
        <v>8.324355555555556</v>
      </c>
      <c r="AA15" s="108">
        <v>3.5626101010101006</v>
      </c>
      <c r="AB15" s="108">
        <v>20.497364646464646</v>
      </c>
      <c r="AC15" s="108">
        <v>37.356925454545454</v>
      </c>
      <c r="AD15" s="108">
        <v>47.195406868686867</v>
      </c>
      <c r="AE15" s="108">
        <v>49.858897878787879</v>
      </c>
      <c r="AF15" s="102"/>
    </row>
    <row r="16" spans="1:32" x14ac:dyDescent="0.2">
      <c r="A16" s="102"/>
      <c r="B16" s="109" t="s">
        <v>56</v>
      </c>
      <c r="C16" s="110">
        <v>0.11977000000000002</v>
      </c>
      <c r="D16" s="110">
        <v>9.8685170000000006</v>
      </c>
      <c r="E16" s="110">
        <v>19.617263999999999</v>
      </c>
      <c r="F16" s="110">
        <v>39.114758000000002</v>
      </c>
      <c r="G16" s="110">
        <v>58.612252000000012</v>
      </c>
      <c r="H16" s="110">
        <v>97.60723999999999</v>
      </c>
      <c r="I16" s="110">
        <v>133.28886</v>
      </c>
      <c r="J16" s="110">
        <v>169.01223999999999</v>
      </c>
      <c r="K16" s="110">
        <v>79.216999999999985</v>
      </c>
      <c r="L16" s="110">
        <v>254.82238099999998</v>
      </c>
      <c r="M16" s="110">
        <v>397.75632999999999</v>
      </c>
      <c r="N16" s="110">
        <v>379.51399000000004</v>
      </c>
      <c r="O16" s="110">
        <v>267.89488999999998</v>
      </c>
      <c r="P16" s="110">
        <v>285.95057279999997</v>
      </c>
      <c r="Q16" s="110">
        <v>234.81346000000002</v>
      </c>
      <c r="R16" s="110">
        <v>216.38502999999997</v>
      </c>
      <c r="S16" s="110">
        <v>190.95674</v>
      </c>
      <c r="T16" s="110">
        <v>168.10020000000003</v>
      </c>
      <c r="U16" s="110">
        <v>136.13625999999999</v>
      </c>
      <c r="V16" s="110">
        <v>83.632749999999987</v>
      </c>
      <c r="W16" s="110">
        <v>46.583800000000004</v>
      </c>
      <c r="X16" s="110">
        <v>15.875800000000002</v>
      </c>
      <c r="Y16" s="110">
        <v>9.5590577777777774</v>
      </c>
      <c r="Z16" s="110">
        <v>8.324355555555556</v>
      </c>
      <c r="AA16" s="110">
        <v>3.5626101010101006</v>
      </c>
      <c r="AB16" s="110">
        <v>20.497364646464646</v>
      </c>
      <c r="AC16" s="110">
        <v>37.356925454545454</v>
      </c>
      <c r="AD16" s="110">
        <v>47.195406868686867</v>
      </c>
      <c r="AE16" s="110">
        <v>49.858897878787879</v>
      </c>
      <c r="AF16" s="102"/>
    </row>
    <row r="17" spans="1:32" x14ac:dyDescent="0.2">
      <c r="A17" s="102"/>
      <c r="B17" s="78"/>
      <c r="C17" s="111"/>
      <c r="D17" s="111"/>
      <c r="E17" s="111"/>
      <c r="F17" s="111"/>
      <c r="G17" s="111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2"/>
    </row>
    <row r="18" spans="1:32" x14ac:dyDescent="0.2">
      <c r="A18" s="102"/>
      <c r="B18" s="78" t="s">
        <v>191</v>
      </c>
      <c r="C18" s="108">
        <v>0.45600000000000002</v>
      </c>
      <c r="D18" s="108">
        <v>4.5143999999999993</v>
      </c>
      <c r="E18" s="108">
        <v>8.5727999999999991</v>
      </c>
      <c r="F18" s="108">
        <v>16.689599999999999</v>
      </c>
      <c r="G18" s="108">
        <v>24.8064</v>
      </c>
      <c r="H18" s="108">
        <v>41.04</v>
      </c>
      <c r="I18" s="108">
        <v>59.28</v>
      </c>
      <c r="J18" s="108">
        <v>77.52</v>
      </c>
      <c r="K18" s="108">
        <v>50.160000000000011</v>
      </c>
      <c r="L18" s="108">
        <v>15.959999999999997</v>
      </c>
      <c r="M18" s="108">
        <v>29.64</v>
      </c>
      <c r="N18" s="108">
        <v>19.494</v>
      </c>
      <c r="O18" s="108">
        <v>27.268799999999999</v>
      </c>
      <c r="P18" s="108">
        <v>57.15959999999999</v>
      </c>
      <c r="Q18" s="108">
        <v>31.144799999999996</v>
      </c>
      <c r="R18" s="108">
        <v>62.537056</v>
      </c>
      <c r="S18" s="108">
        <v>26.249444571428572</v>
      </c>
      <c r="T18" s="108">
        <v>28.809211428571427</v>
      </c>
      <c r="U18" s="108">
        <v>39.137177142857148</v>
      </c>
      <c r="V18" s="108">
        <v>19.967588571428571</v>
      </c>
      <c r="W18" s="108">
        <v>17.411382857142858</v>
      </c>
      <c r="X18" s="108">
        <v>22.14900571428571</v>
      </c>
      <c r="Y18" s="108">
        <v>18.408937142857141</v>
      </c>
      <c r="Z18" s="108">
        <v>22.010902857142856</v>
      </c>
      <c r="AA18" s="108">
        <v>15.168731428571425</v>
      </c>
      <c r="AB18" s="108">
        <v>21.552731428571427</v>
      </c>
      <c r="AC18" s="108">
        <v>16.992731428571425</v>
      </c>
      <c r="AD18" s="108">
        <v>16.104834285714283</v>
      </c>
      <c r="AE18" s="108">
        <v>21.554034285714287</v>
      </c>
      <c r="AF18" s="102"/>
    </row>
    <row r="19" spans="1:32" x14ac:dyDescent="0.2">
      <c r="A19" s="102"/>
      <c r="B19" s="78" t="s">
        <v>192</v>
      </c>
      <c r="C19" s="108">
        <v>20.52</v>
      </c>
      <c r="D19" s="108">
        <v>21.431999999999999</v>
      </c>
      <c r="E19" s="108">
        <v>22.343999999999998</v>
      </c>
      <c r="F19" s="108">
        <v>23.256</v>
      </c>
      <c r="G19" s="108">
        <v>24.167999999999999</v>
      </c>
      <c r="H19" s="108">
        <v>25.080000000000002</v>
      </c>
      <c r="I19" s="108">
        <v>25.171199999999999</v>
      </c>
      <c r="J19" s="108">
        <v>35.567999999999998</v>
      </c>
      <c r="K19" s="108">
        <v>24.076800000000002</v>
      </c>
      <c r="L19" s="108">
        <v>33.379199999999997</v>
      </c>
      <c r="M19" s="108">
        <v>7.4282399999999997</v>
      </c>
      <c r="N19" s="108">
        <v>30.5748</v>
      </c>
      <c r="O19" s="108">
        <v>21.73752</v>
      </c>
      <c r="P19" s="108">
        <v>36.676079999999999</v>
      </c>
      <c r="Q19" s="108">
        <v>20.561039999999998</v>
      </c>
      <c r="R19" s="108">
        <v>22.435200000000002</v>
      </c>
      <c r="S19" s="108">
        <v>26.812799999999999</v>
      </c>
      <c r="T19" s="108">
        <v>28.4544</v>
      </c>
      <c r="U19" s="108">
        <v>10.396800000000001</v>
      </c>
      <c r="V19" s="108">
        <v>13.338000000000001</v>
      </c>
      <c r="W19" s="108">
        <v>12.3291</v>
      </c>
      <c r="X19" s="108">
        <v>20.697839999999999</v>
      </c>
      <c r="Y19" s="108">
        <v>16.217639999999999</v>
      </c>
      <c r="Z19" s="108">
        <v>18.604800000000001</v>
      </c>
      <c r="AA19" s="108">
        <v>19.152000000000001</v>
      </c>
      <c r="AB19" s="108">
        <v>19.699199999999998</v>
      </c>
      <c r="AC19" s="108">
        <v>19.0608</v>
      </c>
      <c r="AD19" s="108">
        <v>19.870200000000001</v>
      </c>
      <c r="AE19" s="108">
        <v>16.129632000000001</v>
      </c>
      <c r="AF19" s="102"/>
    </row>
    <row r="20" spans="1:32" x14ac:dyDescent="0.2">
      <c r="A20" s="102"/>
      <c r="B20" s="78" t="s">
        <v>193</v>
      </c>
      <c r="C20" s="108">
        <v>0.51534187107377216</v>
      </c>
      <c r="D20" s="108">
        <v>0.53390045236303452</v>
      </c>
      <c r="E20" s="108">
        <v>0.55227344783940402</v>
      </c>
      <c r="F20" s="108">
        <v>0.57046271336101007</v>
      </c>
      <c r="G20" s="108">
        <v>0.58847008622739994</v>
      </c>
      <c r="H20" s="108">
        <v>0.60629738536512601</v>
      </c>
      <c r="I20" s="108">
        <v>0.62394641151147479</v>
      </c>
      <c r="J20" s="108">
        <v>0.64141894739636007</v>
      </c>
      <c r="K20" s="108">
        <v>0.65871675792239648</v>
      </c>
      <c r="L20" s="108">
        <v>0.53882575034317259</v>
      </c>
      <c r="M20" s="108">
        <v>0.41222965283974078</v>
      </c>
      <c r="N20" s="108">
        <v>0.27899551631134334</v>
      </c>
      <c r="O20" s="108">
        <v>0.27620556114822997</v>
      </c>
      <c r="P20" s="108">
        <v>0.27344350553674762</v>
      </c>
      <c r="Q20" s="108">
        <v>0.42440657109865143</v>
      </c>
      <c r="R20" s="108">
        <v>0.57539698101110903</v>
      </c>
      <c r="S20" s="108">
        <v>0.72641446183061464</v>
      </c>
      <c r="T20" s="108">
        <v>0.87745874284809788</v>
      </c>
      <c r="U20" s="108">
        <v>1.028529556061579</v>
      </c>
      <c r="V20" s="108">
        <v>1.1796266361490981</v>
      </c>
      <c r="W20" s="108">
        <v>1.3307497204419148</v>
      </c>
      <c r="X20" s="108">
        <v>1.4818985488979763</v>
      </c>
      <c r="Y20" s="108">
        <v>1.6330728640756496</v>
      </c>
      <c r="Z20" s="108">
        <v>1.7842724111077186</v>
      </c>
      <c r="AA20" s="108">
        <v>1.9354969376756401</v>
      </c>
      <c r="AB20" s="108">
        <v>2.0867461939840548</v>
      </c>
      <c r="AC20" s="108">
        <v>2.0843224321182872</v>
      </c>
      <c r="AD20" s="108">
        <v>2.0819229078711765</v>
      </c>
      <c r="AE20" s="108">
        <v>2.0795473788665371</v>
      </c>
      <c r="AF20" s="102"/>
    </row>
    <row r="21" spans="1:32" x14ac:dyDescent="0.2">
      <c r="A21" s="102"/>
      <c r="B21" s="78" t="s">
        <v>194</v>
      </c>
      <c r="C21" s="108">
        <v>0.76</v>
      </c>
      <c r="D21" s="108">
        <v>0.76</v>
      </c>
      <c r="E21" s="108">
        <v>0.76</v>
      </c>
      <c r="F21" s="108">
        <v>0.76</v>
      </c>
      <c r="G21" s="108">
        <v>0.76</v>
      </c>
      <c r="H21" s="108">
        <v>0.76</v>
      </c>
      <c r="I21" s="108">
        <v>0.76</v>
      </c>
      <c r="J21" s="108">
        <v>0.76</v>
      </c>
      <c r="K21" s="108">
        <v>0.76</v>
      </c>
      <c r="L21" s="108">
        <v>0.76</v>
      </c>
      <c r="M21" s="108">
        <v>0.76</v>
      </c>
      <c r="N21" s="108">
        <v>0.76</v>
      </c>
      <c r="O21" s="108">
        <v>0.76</v>
      </c>
      <c r="P21" s="108">
        <v>0.76</v>
      </c>
      <c r="Q21" s="108">
        <v>0.76</v>
      </c>
      <c r="R21" s="108">
        <v>0.76</v>
      </c>
      <c r="S21" s="108">
        <v>0.76</v>
      </c>
      <c r="T21" s="108">
        <v>0.76</v>
      </c>
      <c r="U21" s="108">
        <v>0.76</v>
      </c>
      <c r="V21" s="108">
        <v>0.76</v>
      </c>
      <c r="W21" s="108">
        <v>0.76</v>
      </c>
      <c r="X21" s="108">
        <v>0.76</v>
      </c>
      <c r="Y21" s="108">
        <v>0.76</v>
      </c>
      <c r="Z21" s="108">
        <v>0.76</v>
      </c>
      <c r="AA21" s="108">
        <v>0.76</v>
      </c>
      <c r="AB21" s="108">
        <v>0.76</v>
      </c>
      <c r="AC21" s="108">
        <v>0.76</v>
      </c>
      <c r="AD21" s="108">
        <v>0.76</v>
      </c>
      <c r="AE21" s="108">
        <v>0.76</v>
      </c>
      <c r="AF21" s="102"/>
    </row>
    <row r="22" spans="1:32" x14ac:dyDescent="0.2">
      <c r="A22" s="102"/>
      <c r="B22" s="78" t="s">
        <v>195</v>
      </c>
      <c r="C22" s="108" t="s">
        <v>2</v>
      </c>
      <c r="D22" s="108" t="s">
        <v>2</v>
      </c>
      <c r="E22" s="108" t="s">
        <v>2</v>
      </c>
      <c r="F22" s="108" t="s">
        <v>2</v>
      </c>
      <c r="G22" s="108" t="s">
        <v>2</v>
      </c>
      <c r="H22" s="108" t="s">
        <v>2</v>
      </c>
      <c r="I22" s="108" t="s">
        <v>2</v>
      </c>
      <c r="J22" s="108" t="s">
        <v>2</v>
      </c>
      <c r="K22" s="108">
        <v>1.4521090992938948</v>
      </c>
      <c r="L22" s="108">
        <v>1.9209923381772183</v>
      </c>
      <c r="M22" s="108">
        <v>1.8886779236734452</v>
      </c>
      <c r="N22" s="108">
        <v>1.8910920416855563</v>
      </c>
      <c r="O22" s="108">
        <v>2.811742454369857</v>
      </c>
      <c r="P22" s="108">
        <v>3.4575035934544855</v>
      </c>
      <c r="Q22" s="108">
        <v>6.6378121673232631</v>
      </c>
      <c r="R22" s="108">
        <v>10.473767391780767</v>
      </c>
      <c r="S22" s="108">
        <v>5.6575352934191026</v>
      </c>
      <c r="T22" s="108">
        <v>4.0377568493663363</v>
      </c>
      <c r="U22" s="108">
        <v>3.3652362842727528</v>
      </c>
      <c r="V22" s="108">
        <v>2.0538276526229926</v>
      </c>
      <c r="W22" s="108">
        <v>1.2616332879665619</v>
      </c>
      <c r="X22" s="108">
        <v>0.39808230036579412</v>
      </c>
      <c r="Y22" s="108">
        <v>0.39292208451957394</v>
      </c>
      <c r="Z22" s="108">
        <v>0.39112195169732178</v>
      </c>
      <c r="AA22" s="108">
        <v>0.38954279302330758</v>
      </c>
      <c r="AB22" s="108">
        <v>0.38863549068471814</v>
      </c>
      <c r="AC22" s="108">
        <v>0.39596590195354353</v>
      </c>
      <c r="AD22" s="108">
        <v>0.39555347844227173</v>
      </c>
      <c r="AE22" s="108">
        <v>0.39462138820586568</v>
      </c>
      <c r="AF22" s="102"/>
    </row>
    <row r="23" spans="1:32" x14ac:dyDescent="0.2">
      <c r="A23" s="102"/>
      <c r="B23" s="78" t="s">
        <v>196</v>
      </c>
      <c r="C23" s="108">
        <v>11.628</v>
      </c>
      <c r="D23" s="108">
        <v>11.628</v>
      </c>
      <c r="E23" s="108">
        <v>11.628</v>
      </c>
      <c r="F23" s="108">
        <v>11.628</v>
      </c>
      <c r="G23" s="108">
        <v>11.628</v>
      </c>
      <c r="H23" s="108">
        <v>11.628</v>
      </c>
      <c r="I23" s="108">
        <v>11.628</v>
      </c>
      <c r="J23" s="108">
        <v>11.628</v>
      </c>
      <c r="K23" s="108">
        <v>11.628</v>
      </c>
      <c r="L23" s="108">
        <v>11.628</v>
      </c>
      <c r="M23" s="108">
        <v>11.628</v>
      </c>
      <c r="N23" s="108">
        <v>11.628</v>
      </c>
      <c r="O23" s="108">
        <v>11.628</v>
      </c>
      <c r="P23" s="108">
        <v>11.628</v>
      </c>
      <c r="Q23" s="108">
        <v>5.8140000000000001</v>
      </c>
      <c r="R23" s="108">
        <v>0</v>
      </c>
      <c r="S23" s="108">
        <v>0</v>
      </c>
      <c r="T23" s="108">
        <v>0</v>
      </c>
      <c r="U23" s="108">
        <v>0</v>
      </c>
      <c r="V23" s="108">
        <v>1.8762119999999998</v>
      </c>
      <c r="W23" s="108">
        <v>0</v>
      </c>
      <c r="X23" s="108">
        <v>0</v>
      </c>
      <c r="Y23" s="108">
        <v>0</v>
      </c>
      <c r="Z23" s="108">
        <v>0</v>
      </c>
      <c r="AA23" s="108">
        <v>0</v>
      </c>
      <c r="AB23" s="108">
        <v>0</v>
      </c>
      <c r="AC23" s="108">
        <v>0</v>
      </c>
      <c r="AD23" s="108">
        <v>0</v>
      </c>
      <c r="AE23" s="108">
        <v>0</v>
      </c>
      <c r="AF23" s="102"/>
    </row>
    <row r="24" spans="1:32" x14ac:dyDescent="0.2">
      <c r="A24" s="102"/>
      <c r="B24" s="109" t="s">
        <v>220</v>
      </c>
      <c r="C24" s="110">
        <v>33.879341871073777</v>
      </c>
      <c r="D24" s="110">
        <v>38.86830045236303</v>
      </c>
      <c r="E24" s="110">
        <v>43.857073447839397</v>
      </c>
      <c r="F24" s="110">
        <v>52.904062713361007</v>
      </c>
      <c r="G24" s="110">
        <v>61.950870086227404</v>
      </c>
      <c r="H24" s="110">
        <v>79.114297385365134</v>
      </c>
      <c r="I24" s="110">
        <v>97.463146411511474</v>
      </c>
      <c r="J24" s="110">
        <v>126.11741894739636</v>
      </c>
      <c r="K24" s="110">
        <v>88.735625857216306</v>
      </c>
      <c r="L24" s="110">
        <v>64.187018088520375</v>
      </c>
      <c r="M24" s="110">
        <v>51.757147576513191</v>
      </c>
      <c r="N24" s="110">
        <v>64.626887557996895</v>
      </c>
      <c r="O24" s="110">
        <v>64.482268015518088</v>
      </c>
      <c r="P24" s="110">
        <v>109.95462709899124</v>
      </c>
      <c r="Q24" s="110">
        <v>65.342058738421912</v>
      </c>
      <c r="R24" s="110">
        <v>96.781420372791885</v>
      </c>
      <c r="S24" s="110">
        <v>60.206194326678286</v>
      </c>
      <c r="T24" s="110">
        <v>62.938827020785858</v>
      </c>
      <c r="U24" s="110">
        <v>54.687742983191477</v>
      </c>
      <c r="V24" s="110">
        <v>39.17525486020066</v>
      </c>
      <c r="W24" s="110">
        <v>33.092865865551339</v>
      </c>
      <c r="X24" s="110">
        <v>45.486826563549471</v>
      </c>
      <c r="Y24" s="110">
        <v>37.412572091452368</v>
      </c>
      <c r="Z24" s="110">
        <v>43.551097219947899</v>
      </c>
      <c r="AA24" s="110">
        <v>37.405771159270373</v>
      </c>
      <c r="AB24" s="110">
        <v>44.487313113240198</v>
      </c>
      <c r="AC24" s="110">
        <v>39.293819762643253</v>
      </c>
      <c r="AD24" s="110">
        <v>39.212510672027733</v>
      </c>
      <c r="AE24" s="110">
        <v>40.917835052786685</v>
      </c>
      <c r="AF24" s="102"/>
    </row>
    <row r="25" spans="1:32" x14ac:dyDescent="0.2">
      <c r="A25" s="102"/>
      <c r="B25" s="78"/>
      <c r="C25" s="111"/>
      <c r="D25" s="111"/>
      <c r="E25" s="111"/>
      <c r="F25" s="111"/>
      <c r="G25" s="111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2"/>
    </row>
    <row r="26" spans="1:32" x14ac:dyDescent="0.2">
      <c r="A26" s="102"/>
      <c r="B26" s="78" t="s">
        <v>191</v>
      </c>
      <c r="C26" s="108" t="s">
        <v>2</v>
      </c>
      <c r="D26" s="108" t="s">
        <v>2</v>
      </c>
      <c r="E26" s="108" t="s">
        <v>2</v>
      </c>
      <c r="F26" s="108" t="s">
        <v>2</v>
      </c>
      <c r="G26" s="108" t="s">
        <v>2</v>
      </c>
      <c r="H26" s="108">
        <v>4.3743333333333334</v>
      </c>
      <c r="I26" s="108">
        <v>4.7190000000000003</v>
      </c>
      <c r="J26" s="108">
        <v>6.1086666666666671</v>
      </c>
      <c r="K26" s="108">
        <v>4.1909999999999998</v>
      </c>
      <c r="L26" s="108">
        <v>3.7876666666666665</v>
      </c>
      <c r="M26" s="108">
        <v>49.174800000000005</v>
      </c>
      <c r="N26" s="108">
        <v>21.775200000000002</v>
      </c>
      <c r="O26" s="108">
        <v>46.577600000000004</v>
      </c>
      <c r="P26" s="108">
        <v>46.629200000000004</v>
      </c>
      <c r="Q26" s="108">
        <v>18.077199999999998</v>
      </c>
      <c r="R26" s="108">
        <v>28.38</v>
      </c>
      <c r="S26" s="108">
        <v>28.207999999999998</v>
      </c>
      <c r="T26" s="108">
        <v>37.667999999999999</v>
      </c>
      <c r="U26" s="108" t="s">
        <v>2</v>
      </c>
      <c r="V26" s="108" t="s">
        <v>2</v>
      </c>
      <c r="W26" s="108" t="s">
        <v>2</v>
      </c>
      <c r="X26" s="108" t="s">
        <v>2</v>
      </c>
      <c r="Y26" s="108">
        <v>0.78082539682539676</v>
      </c>
      <c r="Z26" s="108">
        <v>0.90095238095238095</v>
      </c>
      <c r="AA26" s="108">
        <v>0.96101587301587288</v>
      </c>
      <c r="AB26" s="108">
        <v>0.96101587301587288</v>
      </c>
      <c r="AC26" s="108">
        <v>0.96101587301587288</v>
      </c>
      <c r="AD26" s="108">
        <v>1.2613333333333332</v>
      </c>
      <c r="AE26" s="108">
        <v>1.3213968253968253</v>
      </c>
      <c r="AF26" s="102"/>
    </row>
    <row r="27" spans="1:32" x14ac:dyDescent="0.2">
      <c r="A27" s="102"/>
      <c r="B27" s="109" t="s">
        <v>221</v>
      </c>
      <c r="C27" s="110" t="s">
        <v>2</v>
      </c>
      <c r="D27" s="110" t="s">
        <v>2</v>
      </c>
      <c r="E27" s="110" t="s">
        <v>2</v>
      </c>
      <c r="F27" s="110" t="s">
        <v>2</v>
      </c>
      <c r="G27" s="110" t="s">
        <v>2</v>
      </c>
      <c r="H27" s="110">
        <v>4.3743333333333334</v>
      </c>
      <c r="I27" s="110">
        <v>4.7190000000000003</v>
      </c>
      <c r="J27" s="110">
        <v>6.1086666666666671</v>
      </c>
      <c r="K27" s="110">
        <v>4.1909999999999998</v>
      </c>
      <c r="L27" s="110">
        <v>3.7876666666666665</v>
      </c>
      <c r="M27" s="110">
        <v>49.174800000000005</v>
      </c>
      <c r="N27" s="110">
        <v>21.775200000000002</v>
      </c>
      <c r="O27" s="110">
        <v>46.577600000000004</v>
      </c>
      <c r="P27" s="110">
        <v>46.629200000000004</v>
      </c>
      <c r="Q27" s="110">
        <v>18.077199999999998</v>
      </c>
      <c r="R27" s="110">
        <v>28.38</v>
      </c>
      <c r="S27" s="110">
        <v>28.207999999999998</v>
      </c>
      <c r="T27" s="110">
        <v>37.667999999999999</v>
      </c>
      <c r="U27" s="110" t="s">
        <v>2</v>
      </c>
      <c r="V27" s="110" t="s">
        <v>2</v>
      </c>
      <c r="W27" s="110" t="s">
        <v>2</v>
      </c>
      <c r="X27" s="110" t="s">
        <v>2</v>
      </c>
      <c r="Y27" s="110">
        <v>0.78082539682539676</v>
      </c>
      <c r="Z27" s="110">
        <v>0.90095238095238095</v>
      </c>
      <c r="AA27" s="110">
        <v>0.96101587301587288</v>
      </c>
      <c r="AB27" s="110">
        <v>0.96101587301587288</v>
      </c>
      <c r="AC27" s="110">
        <v>0.96101587301587288</v>
      </c>
      <c r="AD27" s="110">
        <v>1.2613333333333332</v>
      </c>
      <c r="AE27" s="110">
        <v>1.3213968253968253</v>
      </c>
      <c r="AF27" s="102"/>
    </row>
    <row r="28" spans="1:32" ht="15" customHeight="1" x14ac:dyDescent="0.2">
      <c r="A28" s="78"/>
      <c r="B28" s="112" t="s">
        <v>222</v>
      </c>
      <c r="C28" s="113">
        <v>34.591111871073778</v>
      </c>
      <c r="D28" s="113">
        <v>49.500497452363035</v>
      </c>
      <c r="E28" s="113">
        <v>64.409697447839392</v>
      </c>
      <c r="F28" s="113">
        <v>106.43423634497699</v>
      </c>
      <c r="G28" s="113">
        <v>149.57942473915489</v>
      </c>
      <c r="H28" s="113">
        <v>226.38910029594777</v>
      </c>
      <c r="I28" s="113">
        <v>326.29827077106137</v>
      </c>
      <c r="J28" s="113">
        <v>459.92607446861075</v>
      </c>
      <c r="K28" s="113">
        <v>373.61370525171378</v>
      </c>
      <c r="L28" s="113">
        <v>532.34867676313524</v>
      </c>
      <c r="M28" s="113">
        <v>769.02387216482532</v>
      </c>
      <c r="N28" s="113">
        <v>781.96256994851524</v>
      </c>
      <c r="O28" s="113">
        <v>773.3647484891876</v>
      </c>
      <c r="P28" s="113">
        <v>988.32818155592611</v>
      </c>
      <c r="Q28" s="113">
        <v>1002.8901931947623</v>
      </c>
      <c r="R28" s="113">
        <v>1202.6823583682783</v>
      </c>
      <c r="S28" s="113">
        <v>1179.4718836358795</v>
      </c>
      <c r="T28" s="113">
        <v>1174.4939943234103</v>
      </c>
      <c r="U28" s="113">
        <v>1182.2532386523114</v>
      </c>
      <c r="V28" s="113">
        <v>1141.8289807366398</v>
      </c>
      <c r="W28" s="113">
        <v>1113.9069037193201</v>
      </c>
      <c r="X28" s="113">
        <v>1128.4030322741796</v>
      </c>
      <c r="Y28" s="113">
        <v>1108.2828480792509</v>
      </c>
      <c r="Z28" s="113">
        <v>1144.7456442496714</v>
      </c>
      <c r="AA28" s="113">
        <v>1216.8299465470413</v>
      </c>
      <c r="AB28" s="113">
        <v>1225.4573981051874</v>
      </c>
      <c r="AC28" s="113">
        <v>1316.9602544591041</v>
      </c>
      <c r="AD28" s="113">
        <v>1353.8114478103316</v>
      </c>
      <c r="AE28" s="113">
        <v>1192.4626196209144</v>
      </c>
      <c r="AF28" s="102"/>
    </row>
    <row r="29" spans="1:32" x14ac:dyDescent="0.2">
      <c r="A29" s="78"/>
      <c r="B29" s="90"/>
      <c r="C29" s="114"/>
      <c r="D29" s="115"/>
      <c r="E29" s="115"/>
      <c r="F29" s="115"/>
      <c r="G29" s="115"/>
      <c r="H29" s="114"/>
      <c r="I29" s="115"/>
      <c r="J29" s="115"/>
      <c r="K29" s="115"/>
      <c r="L29" s="115"/>
      <c r="M29" s="114"/>
      <c r="N29" s="115"/>
      <c r="O29" s="115"/>
      <c r="P29" s="115"/>
      <c r="Q29" s="115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02"/>
    </row>
    <row r="30" spans="1:32" x14ac:dyDescent="0.2">
      <c r="A30" s="102"/>
      <c r="B30" s="116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02"/>
    </row>
    <row r="31" spans="1:32" x14ac:dyDescent="0.2">
      <c r="A31" s="102"/>
      <c r="B31" s="102"/>
      <c r="C31" s="118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02"/>
      <c r="AC31" s="102"/>
      <c r="AD31" s="102"/>
      <c r="AE31" s="102"/>
      <c r="AF31" s="102"/>
    </row>
    <row r="32" spans="1:32" x14ac:dyDescent="0.25">
      <c r="A32" s="102"/>
      <c r="B32" s="78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02"/>
      <c r="AC32" s="102"/>
      <c r="AD32" s="102"/>
      <c r="AE32" s="102"/>
      <c r="AF32" s="102"/>
    </row>
    <row r="33" spans="1:32" x14ac:dyDescent="0.2">
      <c r="A33" s="102"/>
      <c r="B33" s="78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02"/>
      <c r="AC33" s="102"/>
      <c r="AD33" s="102"/>
      <c r="AE33" s="102"/>
      <c r="AF33" s="102"/>
    </row>
    <row r="34" spans="1:32" x14ac:dyDescent="0.2">
      <c r="A34" s="102"/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21"/>
      <c r="Z34" s="121"/>
      <c r="AA34" s="121"/>
      <c r="AB34" s="102"/>
      <c r="AC34" s="102"/>
      <c r="AD34" s="102"/>
      <c r="AE34" s="102"/>
      <c r="AF34" s="102"/>
    </row>
    <row r="35" spans="1:32" x14ac:dyDescent="0.2">
      <c r="Y35" s="122"/>
      <c r="Z35" s="122"/>
      <c r="AA35" s="122"/>
    </row>
    <row r="36" spans="1:32" x14ac:dyDescent="0.2">
      <c r="Y36" s="122"/>
      <c r="Z36" s="122"/>
      <c r="AA36" s="122"/>
    </row>
    <row r="37" spans="1:32" x14ac:dyDescent="0.2"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</row>
    <row r="38" spans="1:32" x14ac:dyDescent="0.2"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23"/>
      <c r="X38" s="123"/>
      <c r="Y38" s="122"/>
      <c r="Z38" s="122"/>
      <c r="AA38" s="122"/>
    </row>
    <row r="39" spans="1:32" x14ac:dyDescent="0.2">
      <c r="Y39" s="122"/>
      <c r="Z39" s="122"/>
      <c r="AA39" s="122"/>
    </row>
    <row r="40" spans="1:32" x14ac:dyDescent="0.2">
      <c r="Y40" s="122"/>
      <c r="Z40" s="122"/>
      <c r="AA40" s="122"/>
    </row>
    <row r="41" spans="1:32" x14ac:dyDescent="0.2">
      <c r="Y41" s="122"/>
      <c r="Z41" s="122"/>
      <c r="AA41" s="122"/>
    </row>
    <row r="42" spans="1:32" x14ac:dyDescent="0.2">
      <c r="Y42" s="122"/>
      <c r="Z42" s="122"/>
      <c r="AA42" s="122"/>
    </row>
    <row r="43" spans="1:32" x14ac:dyDescent="0.2">
      <c r="Y43" s="122"/>
      <c r="Z43" s="122"/>
      <c r="AA43" s="122"/>
    </row>
    <row r="44" spans="1:32" x14ac:dyDescent="0.2"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  <c r="Z44" s="124"/>
      <c r="AA44" s="124"/>
    </row>
    <row r="45" spans="1:32" x14ac:dyDescent="0.2">
      <c r="Y45" s="122"/>
      <c r="Z45" s="122"/>
      <c r="AA45" s="122"/>
    </row>
    <row r="46" spans="1:32" x14ac:dyDescent="0.2">
      <c r="Y46" s="122"/>
      <c r="Z46" s="122"/>
      <c r="AA46" s="122"/>
    </row>
    <row r="48" spans="1:32" x14ac:dyDescent="0.2">
      <c r="C48" s="124"/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24"/>
      <c r="AA48" s="124"/>
    </row>
    <row r="49" spans="8:27" x14ac:dyDescent="0.2">
      <c r="Y49" s="122"/>
      <c r="Z49" s="122"/>
      <c r="AA49" s="122"/>
    </row>
    <row r="50" spans="8:27" x14ac:dyDescent="0.2">
      <c r="Y50" s="122"/>
      <c r="Z50" s="122"/>
      <c r="AA50" s="122"/>
    </row>
    <row r="51" spans="8:27" x14ac:dyDescent="0.2">
      <c r="X51" s="122"/>
      <c r="Y51" s="122"/>
      <c r="Z51" s="122"/>
      <c r="AA51" s="122"/>
    </row>
    <row r="52" spans="8:27" x14ac:dyDescent="0.2">
      <c r="Y52" s="122"/>
      <c r="Z52" s="122"/>
      <c r="AA52" s="122"/>
    </row>
    <row r="53" spans="8:27" x14ac:dyDescent="0.2">
      <c r="Y53" s="122"/>
      <c r="Z53" s="122"/>
      <c r="AA53" s="122"/>
    </row>
    <row r="54" spans="8:27" x14ac:dyDescent="0.2">
      <c r="Y54" s="122"/>
      <c r="Z54" s="122"/>
      <c r="AA54" s="122"/>
    </row>
    <row r="55" spans="8:27" x14ac:dyDescent="0.2">
      <c r="Y55" s="122"/>
      <c r="Z55" s="122"/>
      <c r="AA55" s="122"/>
    </row>
    <row r="56" spans="8:27" x14ac:dyDescent="0.2">
      <c r="Y56" s="122"/>
      <c r="Z56" s="122"/>
      <c r="AA56" s="122"/>
    </row>
    <row r="57" spans="8:27" x14ac:dyDescent="0.2">
      <c r="Y57" s="122"/>
      <c r="Z57" s="122"/>
      <c r="AA57" s="122"/>
    </row>
    <row r="58" spans="8:27" x14ac:dyDescent="0.2">
      <c r="Y58" s="122"/>
      <c r="Z58" s="122"/>
      <c r="AA58" s="122"/>
    </row>
    <row r="59" spans="8:27" x14ac:dyDescent="0.2">
      <c r="Y59" s="122"/>
      <c r="Z59" s="122"/>
      <c r="AA59" s="122"/>
    </row>
    <row r="60" spans="8:27" x14ac:dyDescent="0.2">
      <c r="H60" s="125"/>
      <c r="I60" s="125"/>
      <c r="J60" s="125"/>
      <c r="K60" s="125"/>
      <c r="L60" s="125"/>
      <c r="Y60" s="122"/>
      <c r="Z60" s="122"/>
      <c r="AA60" s="122"/>
    </row>
    <row r="61" spans="8:27" x14ac:dyDescent="0.2">
      <c r="Y61" s="122"/>
      <c r="Z61" s="122"/>
      <c r="AA61" s="122"/>
    </row>
    <row r="62" spans="8:27" x14ac:dyDescent="0.2">
      <c r="Y62" s="122"/>
      <c r="Z62" s="122"/>
      <c r="AA62" s="122"/>
    </row>
    <row r="63" spans="8:27" x14ac:dyDescent="0.2">
      <c r="Y63" s="122"/>
      <c r="Z63" s="122"/>
      <c r="AA63" s="122"/>
    </row>
    <row r="64" spans="8:27" x14ac:dyDescent="0.2">
      <c r="Y64" s="124"/>
      <c r="Z64" s="124"/>
      <c r="AA64" s="124"/>
    </row>
    <row r="65" spans="25:27" x14ac:dyDescent="0.2">
      <c r="Y65" s="122"/>
      <c r="Z65" s="122"/>
      <c r="AA65" s="122"/>
    </row>
    <row r="66" spans="25:27" x14ac:dyDescent="0.2">
      <c r="Y66" s="122"/>
      <c r="Z66" s="122"/>
      <c r="AA66" s="122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C2391-27B7-40EC-B9ED-D74811E0A188}">
  <sheetPr>
    <tabColor rgb="FF92D050"/>
  </sheetPr>
  <dimension ref="B1:AG105"/>
  <sheetViews>
    <sheetView zoomScale="75" zoomScaleNormal="75" workbookViewId="0">
      <pane ySplit="1" topLeftCell="A2" activePane="bottomLeft" state="frozen"/>
      <selection pane="bottomLeft" activeCell="I37" sqref="I37"/>
    </sheetView>
  </sheetViews>
  <sheetFormatPr defaultRowHeight="15" x14ac:dyDescent="0.25"/>
  <cols>
    <col min="1" max="1" width="3.85546875" style="102" customWidth="1"/>
    <col min="2" max="2" width="6.7109375" style="102" customWidth="1"/>
    <col min="3" max="3" width="35.5703125" style="102" bestFit="1" customWidth="1"/>
    <col min="4" max="4" width="18.7109375" style="127" bestFit="1" customWidth="1"/>
    <col min="5" max="5" width="11.85546875" style="128" customWidth="1"/>
    <col min="6" max="6" width="9.28515625" style="129" bestFit="1" customWidth="1"/>
    <col min="7" max="10" width="9.28515625" style="129" customWidth="1"/>
    <col min="11" max="11" width="9.28515625" style="129" bestFit="1" customWidth="1"/>
    <col min="12" max="15" width="9.28515625" style="129" customWidth="1"/>
    <col min="16" max="16" width="9.28515625" style="129" bestFit="1" customWidth="1"/>
    <col min="17" max="20" width="9.28515625" style="129" customWidth="1"/>
    <col min="21" max="32" width="9.28515625" style="129" bestFit="1" customWidth="1"/>
    <col min="33" max="16384" width="9.140625" style="102"/>
  </cols>
  <sheetData>
    <row r="1" spans="2:33" x14ac:dyDescent="0.25">
      <c r="B1" s="126" t="s">
        <v>223</v>
      </c>
    </row>
    <row r="3" spans="2:33" s="134" customFormat="1" x14ac:dyDescent="0.25">
      <c r="B3" s="130"/>
      <c r="C3" s="130" t="str">
        <f>Recalculations!C1</f>
        <v>2019 Submission</v>
      </c>
      <c r="D3" s="131" t="str">
        <f>Recalculations!D1</f>
        <v>Gases</v>
      </c>
      <c r="E3" s="132" t="str">
        <f>Recalculations!E1</f>
        <v>Units</v>
      </c>
      <c r="F3" s="133">
        <f>Recalculations!F1</f>
        <v>1990</v>
      </c>
      <c r="G3" s="133">
        <f>Recalculations!G1</f>
        <v>1991</v>
      </c>
      <c r="H3" s="133">
        <f>Recalculations!H1</f>
        <v>1992</v>
      </c>
      <c r="I3" s="133">
        <f>Recalculations!I1</f>
        <v>1993</v>
      </c>
      <c r="J3" s="133">
        <f>Recalculations!J1</f>
        <v>1994</v>
      </c>
      <c r="K3" s="133">
        <f>Recalculations!K1</f>
        <v>1995</v>
      </c>
      <c r="L3" s="133">
        <f>Recalculations!L1</f>
        <v>1996</v>
      </c>
      <c r="M3" s="133">
        <f>Recalculations!M1</f>
        <v>1997</v>
      </c>
      <c r="N3" s="133">
        <f>Recalculations!N1</f>
        <v>1998</v>
      </c>
      <c r="O3" s="133">
        <f>Recalculations!O1</f>
        <v>1999</v>
      </c>
      <c r="P3" s="133">
        <f>Recalculations!P1</f>
        <v>2000</v>
      </c>
      <c r="Q3" s="133">
        <f>Recalculations!Q1</f>
        <v>2001</v>
      </c>
      <c r="R3" s="133">
        <f>Recalculations!R1</f>
        <v>2002</v>
      </c>
      <c r="S3" s="133">
        <f>Recalculations!S1</f>
        <v>2003</v>
      </c>
      <c r="T3" s="133">
        <f>Recalculations!T1</f>
        <v>2004</v>
      </c>
      <c r="U3" s="133">
        <f>Recalculations!U1</f>
        <v>2005</v>
      </c>
      <c r="V3" s="133">
        <f>Recalculations!V1</f>
        <v>2006</v>
      </c>
      <c r="W3" s="133">
        <f>Recalculations!W1</f>
        <v>2007</v>
      </c>
      <c r="X3" s="133">
        <f>Recalculations!X1</f>
        <v>2008</v>
      </c>
      <c r="Y3" s="133">
        <f>Recalculations!Y1</f>
        <v>2009</v>
      </c>
      <c r="Z3" s="133">
        <f>Recalculations!Z1</f>
        <v>2010</v>
      </c>
      <c r="AA3" s="133">
        <f>Recalculations!AA1</f>
        <v>2011</v>
      </c>
      <c r="AB3" s="133">
        <f>Recalculations!AB1</f>
        <v>2012</v>
      </c>
      <c r="AC3" s="133">
        <f>Recalculations!AC1</f>
        <v>2013</v>
      </c>
      <c r="AD3" s="133">
        <f>Recalculations!AD1</f>
        <v>2014</v>
      </c>
      <c r="AE3" s="133">
        <f>Recalculations!AE1</f>
        <v>2015</v>
      </c>
      <c r="AF3" s="133">
        <f>Recalculations!AF1</f>
        <v>2016</v>
      </c>
      <c r="AG3" s="133">
        <f>Recalculations!AG1</f>
        <v>2017</v>
      </c>
    </row>
    <row r="4" spans="2:33" x14ac:dyDescent="0.25">
      <c r="B4" s="135" t="str">
        <f>Recalculations!B2</f>
        <v>2.A.1</v>
      </c>
      <c r="C4" s="136" t="str">
        <f>Recalculations!C2</f>
        <v>Cement Production</v>
      </c>
      <c r="D4" s="137" t="str">
        <f>Recalculations!D2</f>
        <v>CO₂</v>
      </c>
      <c r="E4" s="138" t="str">
        <f>Recalculations!E2</f>
        <v>kt CO₂eq</v>
      </c>
      <c r="F4" s="139">
        <f>Recalculations!F2</f>
        <v>884</v>
      </c>
      <c r="G4" s="139">
        <f>Recalculations!G2</f>
        <v>782</v>
      </c>
      <c r="H4" s="139">
        <f>Recalculations!H2</f>
        <v>753</v>
      </c>
      <c r="I4" s="139">
        <f>Recalculations!I2</f>
        <v>729</v>
      </c>
      <c r="J4" s="139">
        <f>Recalculations!J2</f>
        <v>859</v>
      </c>
      <c r="K4" s="139">
        <f>Recalculations!K2</f>
        <v>879</v>
      </c>
      <c r="L4" s="139">
        <f>Recalculations!L2</f>
        <v>983</v>
      </c>
      <c r="M4" s="139">
        <f>Recalculations!M2</f>
        <v>1145</v>
      </c>
      <c r="N4" s="139">
        <f>Recalculations!N2</f>
        <v>1059</v>
      </c>
      <c r="O4" s="139">
        <f>Recalculations!O2</f>
        <v>1166</v>
      </c>
      <c r="P4" s="139">
        <f>Recalculations!P2</f>
        <v>1700.904</v>
      </c>
      <c r="Q4" s="139">
        <f>Recalculations!Q2</f>
        <v>1851.19</v>
      </c>
      <c r="R4" s="139">
        <f>Recalculations!R2</f>
        <v>1859.797</v>
      </c>
      <c r="S4" s="139">
        <f>Recalculations!S2</f>
        <v>2126.951</v>
      </c>
      <c r="T4" s="139">
        <f>Recalculations!T2</f>
        <v>2295.0809999999997</v>
      </c>
      <c r="U4" s="139">
        <f>Recalculations!U2</f>
        <v>2357.0552201099999</v>
      </c>
      <c r="V4" s="139">
        <f>Recalculations!V2</f>
        <v>2347.8511709678573</v>
      </c>
      <c r="W4" s="139">
        <f>Recalculations!W2</f>
        <v>2374.056297236792</v>
      </c>
      <c r="X4" s="139">
        <f>Recalculations!X2</f>
        <v>2106.7332656066992</v>
      </c>
      <c r="Y4" s="139">
        <f>Recalculations!Y2</f>
        <v>1326.7757675435184</v>
      </c>
      <c r="Z4" s="139">
        <f>Recalculations!Z2</f>
        <v>1105.1089530878239</v>
      </c>
      <c r="AA4" s="139">
        <f>Recalculations!AA2</f>
        <v>966.27348057556696</v>
      </c>
      <c r="AB4" s="139">
        <f>Recalculations!AB2</f>
        <v>1177.0215551174631</v>
      </c>
      <c r="AC4" s="139">
        <f>Recalculations!AC2</f>
        <v>1111.7464175453952</v>
      </c>
      <c r="AD4" s="139">
        <f>Recalculations!AD2</f>
        <v>1461.1216449441433</v>
      </c>
      <c r="AE4" s="139">
        <f>Recalculations!AE2</f>
        <v>1652.0144764257484</v>
      </c>
      <c r="AF4" s="139">
        <f>Recalculations!AF2</f>
        <v>1793.5241301100293</v>
      </c>
      <c r="AG4" s="139">
        <f>Recalculations!AG2</f>
        <v>1839.6054226101226</v>
      </c>
    </row>
    <row r="5" spans="2:33" x14ac:dyDescent="0.25">
      <c r="B5" s="135" t="str">
        <f>Recalculations!B3</f>
        <v>2.A.2</v>
      </c>
      <c r="C5" s="136" t="str">
        <f>Recalculations!C3</f>
        <v>Lime Production</v>
      </c>
      <c r="D5" s="137" t="str">
        <f>Recalculations!D3</f>
        <v>CO₂</v>
      </c>
      <c r="E5" s="138" t="str">
        <f>Recalculations!E3</f>
        <v>kt CO₂eq</v>
      </c>
      <c r="F5" s="139">
        <f>Recalculations!F3</f>
        <v>214.077</v>
      </c>
      <c r="G5" s="139">
        <f>Recalculations!G3</f>
        <v>192.22800000000001</v>
      </c>
      <c r="H5" s="139">
        <f>Recalculations!H3</f>
        <v>162.39499999999998</v>
      </c>
      <c r="I5" s="139">
        <f>Recalculations!I3</f>
        <v>204.893</v>
      </c>
      <c r="J5" s="139">
        <f>Recalculations!J3</f>
        <v>205.428</v>
      </c>
      <c r="K5" s="139">
        <f>Recalculations!K3</f>
        <v>187.506</v>
      </c>
      <c r="L5" s="139">
        <f>Recalculations!L3</f>
        <v>198.23699999999999</v>
      </c>
      <c r="M5" s="139">
        <f>Recalculations!M3</f>
        <v>221.89099999999999</v>
      </c>
      <c r="N5" s="139">
        <f>Recalculations!N3</f>
        <v>211.65699999999998</v>
      </c>
      <c r="O5" s="139">
        <f>Recalculations!O3</f>
        <v>170.07400000000001</v>
      </c>
      <c r="P5" s="139">
        <f>Recalculations!P3</f>
        <v>190.43099999999998</v>
      </c>
      <c r="Q5" s="139">
        <f>Recalculations!Q3</f>
        <v>189.39499999999998</v>
      </c>
      <c r="R5" s="139">
        <f>Recalculations!R3</f>
        <v>190.31400000000002</v>
      </c>
      <c r="S5" s="139">
        <f>Recalculations!S3</f>
        <v>206.256</v>
      </c>
      <c r="T5" s="139">
        <f>Recalculations!T3</f>
        <v>201.53888677452051</v>
      </c>
      <c r="U5" s="139">
        <f>Recalculations!U3</f>
        <v>183.477</v>
      </c>
      <c r="V5" s="139">
        <f>Recalculations!V3</f>
        <v>180.30419999999998</v>
      </c>
      <c r="W5" s="139">
        <f>Recalculations!W3</f>
        <v>199.08444221940002</v>
      </c>
      <c r="X5" s="139">
        <f>Recalculations!X3</f>
        <v>187.79567664091581</v>
      </c>
      <c r="Y5" s="139">
        <f>Recalculations!Y3</f>
        <v>157.22228968787877</v>
      </c>
      <c r="Z5" s="139">
        <f>Recalculations!Z3</f>
        <v>193.37732417402327</v>
      </c>
      <c r="AA5" s="139">
        <f>Recalculations!AA3</f>
        <v>200.53891946083914</v>
      </c>
      <c r="AB5" s="139">
        <f>Recalculations!AB3</f>
        <v>215.86213548646023</v>
      </c>
      <c r="AC5" s="139">
        <f>Recalculations!AC3</f>
        <v>189.63811440146912</v>
      </c>
      <c r="AD5" s="139">
        <f>Recalculations!AD3</f>
        <v>188.98297537871338</v>
      </c>
      <c r="AE5" s="139">
        <f>Recalculations!AE3</f>
        <v>177.34721139514085</v>
      </c>
      <c r="AF5" s="139">
        <f>Recalculations!AF3</f>
        <v>173.89695660360397</v>
      </c>
      <c r="AG5" s="139">
        <f>Recalculations!AG3</f>
        <v>198.94328821295068</v>
      </c>
    </row>
    <row r="6" spans="2:33" x14ac:dyDescent="0.25">
      <c r="B6" s="135" t="str">
        <f>Recalculations!B4</f>
        <v>2.A.3</v>
      </c>
      <c r="C6" s="136" t="str">
        <f>Recalculations!C4</f>
        <v>Glass Production</v>
      </c>
      <c r="D6" s="137" t="str">
        <f>Recalculations!D4</f>
        <v>CO₂</v>
      </c>
      <c r="E6" s="138" t="str">
        <f>Recalculations!E4</f>
        <v>kt CO₂eq</v>
      </c>
      <c r="F6" s="139">
        <f>Recalculations!F4</f>
        <v>13.325180000000001</v>
      </c>
      <c r="G6" s="139">
        <f>Recalculations!G4</f>
        <v>13.055679999999997</v>
      </c>
      <c r="H6" s="139">
        <f>Recalculations!H4</f>
        <v>12.587179999999998</v>
      </c>
      <c r="I6" s="139">
        <f>Recalculations!I4</f>
        <v>12.519679999999999</v>
      </c>
      <c r="J6" s="139">
        <f>Recalculations!J4</f>
        <v>12.307179999999999</v>
      </c>
      <c r="K6" s="139">
        <f>Recalculations!K4</f>
        <v>11.965680000000001</v>
      </c>
      <c r="L6" s="139">
        <f>Recalculations!L4</f>
        <v>11.62518</v>
      </c>
      <c r="M6" s="139">
        <f>Recalculations!M4</f>
        <v>11.46468</v>
      </c>
      <c r="N6" s="139">
        <f>Recalculations!N4</f>
        <v>11.04918</v>
      </c>
      <c r="O6" s="139">
        <f>Recalculations!O4</f>
        <v>10.95668</v>
      </c>
      <c r="P6" s="139">
        <f>Recalculations!P4</f>
        <v>10.714383917999999</v>
      </c>
      <c r="Q6" s="139">
        <f>Recalculations!Q4</f>
        <v>10.136008163600001</v>
      </c>
      <c r="R6" s="139">
        <f>Recalculations!R4</f>
        <v>5.1307460682000006</v>
      </c>
      <c r="S6" s="139">
        <f>Recalculations!S4</f>
        <v>0.55322578880000006</v>
      </c>
      <c r="T6" s="139">
        <f>Recalculations!T4</f>
        <v>0.5801347322</v>
      </c>
      <c r="U6" s="139">
        <f>Recalculations!U4</f>
        <v>0.48087750000000001</v>
      </c>
      <c r="V6" s="139">
        <f>Recalculations!V4</f>
        <v>0.48667499999999997</v>
      </c>
      <c r="W6" s="139">
        <f>Recalculations!W4</f>
        <v>0.45499610000000001</v>
      </c>
      <c r="X6" s="139">
        <f>Recalculations!X4</f>
        <v>0.30708882999999998</v>
      </c>
      <c r="Y6" s="139">
        <f>Recalculations!Y4</f>
        <v>1.7369590000000001E-2</v>
      </c>
      <c r="Z6" s="139" t="str">
        <f>Recalculations!Z4</f>
        <v>NO</v>
      </c>
      <c r="AA6" s="139" t="str">
        <f>Recalculations!AA4</f>
        <v>NO</v>
      </c>
      <c r="AB6" s="139" t="str">
        <f>Recalculations!AB4</f>
        <v>NO</v>
      </c>
      <c r="AC6" s="139" t="str">
        <f>Recalculations!AC4</f>
        <v>NO</v>
      </c>
      <c r="AD6" s="139" t="str">
        <f>Recalculations!AD4</f>
        <v>NO</v>
      </c>
      <c r="AE6" s="139" t="str">
        <f>Recalculations!AE4</f>
        <v>NO</v>
      </c>
      <c r="AF6" s="139" t="str">
        <f>Recalculations!AF4</f>
        <v>NO</v>
      </c>
      <c r="AG6" s="139" t="str">
        <f>Recalculations!AG4</f>
        <v>NO</v>
      </c>
    </row>
    <row r="7" spans="2:33" x14ac:dyDescent="0.25">
      <c r="B7" s="135" t="str">
        <f>Recalculations!B5</f>
        <v>2.A.4</v>
      </c>
      <c r="C7" s="136" t="str">
        <f>Recalculations!C5</f>
        <v>Other Process Uses of Carbonates</v>
      </c>
      <c r="D7" s="137" t="str">
        <f>Recalculations!D5</f>
        <v>CO₂</v>
      </c>
      <c r="E7" s="138" t="str">
        <f>Recalculations!E5</f>
        <v>kt CO₂eq</v>
      </c>
      <c r="F7" s="139">
        <f>Recalculations!F5</f>
        <v>5.323228501433209</v>
      </c>
      <c r="G7" s="139">
        <f>Recalculations!G5</f>
        <v>5.1057166173152817</v>
      </c>
      <c r="H7" s="139">
        <f>Recalculations!H5</f>
        <v>4.9859050665194102</v>
      </c>
      <c r="I7" s="139">
        <f>Recalculations!I5</f>
        <v>4.7132575087088542</v>
      </c>
      <c r="J7" s="139">
        <f>Recalculations!J5</f>
        <v>4.967085524687727</v>
      </c>
      <c r="K7" s="139">
        <f>Recalculations!K5</f>
        <v>5.7093527260132344</v>
      </c>
      <c r="L7" s="139">
        <f>Recalculations!L5</f>
        <v>5.5249031754851305</v>
      </c>
      <c r="M7" s="139">
        <f>Recalculations!M5</f>
        <v>6.5691681927565071</v>
      </c>
      <c r="N7" s="139">
        <f>Recalculations!N5</f>
        <v>6.4198916317765047</v>
      </c>
      <c r="O7" s="139">
        <f>Recalculations!O5</f>
        <v>6.6789545675978959</v>
      </c>
      <c r="P7" s="139">
        <f>Recalculations!P5</f>
        <v>6.7347474946660659</v>
      </c>
      <c r="Q7" s="139">
        <f>Recalculations!Q5</f>
        <v>10.716185182807617</v>
      </c>
      <c r="R7" s="139">
        <f>Recalculations!R5</f>
        <v>8.1373768744014505</v>
      </c>
      <c r="S7" s="139">
        <f>Recalculations!S5</f>
        <v>8.5578902948976783</v>
      </c>
      <c r="T7" s="139">
        <f>Recalculations!T5</f>
        <v>9.8626377945971377</v>
      </c>
      <c r="U7" s="139">
        <f>Recalculations!U5</f>
        <v>11.782248859187511</v>
      </c>
      <c r="V7" s="139">
        <f>Recalculations!V5</f>
        <v>10.101364623150154</v>
      </c>
      <c r="W7" s="139">
        <f>Recalculations!W5</f>
        <v>9.2080258058600002</v>
      </c>
      <c r="X7" s="139">
        <f>Recalculations!X5</f>
        <v>6.7477143099374235</v>
      </c>
      <c r="Y7" s="139">
        <f>Recalculations!Y5</f>
        <v>2.1255118343991999</v>
      </c>
      <c r="Z7" s="139">
        <f>Recalculations!Z5</f>
        <v>1.5249623087156214</v>
      </c>
      <c r="AA7" s="139">
        <f>Recalculations!AA5</f>
        <v>1.936546289069464</v>
      </c>
      <c r="AB7" s="139">
        <f>Recalculations!AB5</f>
        <v>0.55509081209300004</v>
      </c>
      <c r="AC7" s="139">
        <f>Recalculations!AC5</f>
        <v>0.31046958379295009</v>
      </c>
      <c r="AD7" s="139">
        <f>Recalculations!AD5</f>
        <v>0.34853272291445003</v>
      </c>
      <c r="AE7" s="139">
        <f>Recalculations!AE5</f>
        <v>1.0018335915442</v>
      </c>
      <c r="AF7" s="139">
        <f>Recalculations!AF5</f>
        <v>0.98026531958999996</v>
      </c>
      <c r="AG7" s="139">
        <f>Recalculations!AG5</f>
        <v>1.3075452000159999</v>
      </c>
    </row>
    <row r="8" spans="2:33" x14ac:dyDescent="0.25">
      <c r="B8" s="135" t="str">
        <f>Recalculations!B6</f>
        <v>2.B.1</v>
      </c>
      <c r="C8" s="136" t="str">
        <f>Recalculations!C6</f>
        <v>Ammonia Production</v>
      </c>
      <c r="D8" s="137" t="str">
        <f>Recalculations!D6</f>
        <v>CO₂</v>
      </c>
      <c r="E8" s="138" t="str">
        <f>Recalculations!E6</f>
        <v>kt CO₂eq</v>
      </c>
      <c r="F8" s="139">
        <f>Recalculations!F6</f>
        <v>990.23349783919468</v>
      </c>
      <c r="G8" s="139">
        <f>Recalculations!G6</f>
        <v>1030.316500928953</v>
      </c>
      <c r="H8" s="139">
        <f>Recalculations!H6</f>
        <v>1003.5614679642191</v>
      </c>
      <c r="I8" s="139">
        <f>Recalculations!I6</f>
        <v>946.18678616206853</v>
      </c>
      <c r="J8" s="139">
        <f>Recalculations!J6</f>
        <v>1056.6256166776077</v>
      </c>
      <c r="K8" s="139">
        <f>Recalculations!K6</f>
        <v>973.43728270022302</v>
      </c>
      <c r="L8" s="139">
        <f>Recalculations!L6</f>
        <v>922.85045185393983</v>
      </c>
      <c r="M8" s="139">
        <f>Recalculations!M6</f>
        <v>1073.1245536725266</v>
      </c>
      <c r="N8" s="139">
        <f>Recalculations!N6</f>
        <v>1058.8056564006599</v>
      </c>
      <c r="O8" s="139">
        <f>Recalculations!O6</f>
        <v>942.81763386280556</v>
      </c>
      <c r="P8" s="139">
        <f>Recalculations!P6</f>
        <v>882.29996346142264</v>
      </c>
      <c r="Q8" s="139">
        <f>Recalculations!Q6</f>
        <v>1041.1841868890472</v>
      </c>
      <c r="R8" s="139">
        <f>Recalculations!R6</f>
        <v>810.90056385501384</v>
      </c>
      <c r="S8" s="139">
        <f>Recalculations!S6</f>
        <v>0.29746752765364803</v>
      </c>
      <c r="T8" s="139" t="str">
        <f>Recalculations!T6</f>
        <v>NO</v>
      </c>
      <c r="U8" s="139" t="str">
        <f>Recalculations!U6</f>
        <v>NO</v>
      </c>
      <c r="V8" s="139" t="str">
        <f>Recalculations!V6</f>
        <v>NO</v>
      </c>
      <c r="W8" s="139" t="str">
        <f>Recalculations!W6</f>
        <v>NO</v>
      </c>
      <c r="X8" s="139" t="str">
        <f>Recalculations!X6</f>
        <v>NO</v>
      </c>
      <c r="Y8" s="139" t="str">
        <f>Recalculations!Y6</f>
        <v>NO</v>
      </c>
      <c r="Z8" s="139" t="str">
        <f>Recalculations!Z6</f>
        <v>NO</v>
      </c>
      <c r="AA8" s="139" t="str">
        <f>Recalculations!AA6</f>
        <v>NO</v>
      </c>
      <c r="AB8" s="139" t="str">
        <f>Recalculations!AB6</f>
        <v>NO</v>
      </c>
      <c r="AC8" s="139" t="str">
        <f>Recalculations!AC6</f>
        <v>NO</v>
      </c>
      <c r="AD8" s="139" t="str">
        <f>Recalculations!AD6</f>
        <v>NO</v>
      </c>
      <c r="AE8" s="139" t="str">
        <f>Recalculations!AE6</f>
        <v>NO</v>
      </c>
      <c r="AF8" s="139" t="str">
        <f>Recalculations!AF6</f>
        <v>NO</v>
      </c>
      <c r="AG8" s="139" t="str">
        <f>Recalculations!AG6</f>
        <v>NO</v>
      </c>
    </row>
    <row r="9" spans="2:33" x14ac:dyDescent="0.25">
      <c r="B9" s="135" t="str">
        <f>Recalculations!B7</f>
        <v>2.B.2</v>
      </c>
      <c r="C9" s="136" t="str">
        <f>Recalculations!C7</f>
        <v>Nitric Acid Production</v>
      </c>
      <c r="D9" s="137" t="str">
        <f>Recalculations!D7</f>
        <v>N₂O</v>
      </c>
      <c r="E9" s="138" t="str">
        <f>Recalculations!E7</f>
        <v>kt CO₂eq</v>
      </c>
      <c r="F9" s="139">
        <f>Recalculations!F7</f>
        <v>995.31999999999994</v>
      </c>
      <c r="G9" s="139">
        <f>Recalculations!G7</f>
        <v>780.99840000000006</v>
      </c>
      <c r="H9" s="139">
        <f>Recalculations!H7</f>
        <v>780.99840000000006</v>
      </c>
      <c r="I9" s="139">
        <f>Recalculations!I7</f>
        <v>780.99840000000006</v>
      </c>
      <c r="J9" s="139">
        <f>Recalculations!J7</f>
        <v>780.99840000000006</v>
      </c>
      <c r="K9" s="139">
        <f>Recalculations!K7</f>
        <v>780.99840000000006</v>
      </c>
      <c r="L9" s="139">
        <f>Recalculations!L7</f>
        <v>780.99840000000006</v>
      </c>
      <c r="M9" s="139">
        <f>Recalculations!M7</f>
        <v>780.99840000000006</v>
      </c>
      <c r="N9" s="139">
        <f>Recalculations!N7</f>
        <v>780.99840000000006</v>
      </c>
      <c r="O9" s="139">
        <f>Recalculations!O7</f>
        <v>780.99840000000006</v>
      </c>
      <c r="P9" s="139">
        <f>Recalculations!P7</f>
        <v>780.99840000000006</v>
      </c>
      <c r="Q9" s="139">
        <f>Recalculations!Q7</f>
        <v>561.73</v>
      </c>
      <c r="R9" s="139">
        <f>Recalculations!R7</f>
        <v>280.86500000000001</v>
      </c>
      <c r="S9" s="139" t="str">
        <f>Recalculations!S7</f>
        <v>NO</v>
      </c>
      <c r="T9" s="139" t="str">
        <f>Recalculations!T7</f>
        <v>NO</v>
      </c>
      <c r="U9" s="139" t="str">
        <f>Recalculations!U7</f>
        <v>NO</v>
      </c>
      <c r="V9" s="139" t="str">
        <f>Recalculations!V7</f>
        <v>NO</v>
      </c>
      <c r="W9" s="139" t="str">
        <f>Recalculations!W7</f>
        <v>NO</v>
      </c>
      <c r="X9" s="139" t="str">
        <f>Recalculations!X7</f>
        <v>NO</v>
      </c>
      <c r="Y9" s="139" t="str">
        <f>Recalculations!Y7</f>
        <v>NO</v>
      </c>
      <c r="Z9" s="139" t="str">
        <f>Recalculations!Z7</f>
        <v>NO</v>
      </c>
      <c r="AA9" s="139" t="str">
        <f>Recalculations!AA7</f>
        <v>NO</v>
      </c>
      <c r="AB9" s="139" t="str">
        <f>Recalculations!AB7</f>
        <v>NO</v>
      </c>
      <c r="AC9" s="139" t="str">
        <f>Recalculations!AC7</f>
        <v>NO</v>
      </c>
      <c r="AD9" s="139" t="str">
        <f>Recalculations!AD7</f>
        <v>NO</v>
      </c>
      <c r="AE9" s="139" t="str">
        <f>Recalculations!AE7</f>
        <v>NO</v>
      </c>
      <c r="AF9" s="139" t="str">
        <f>Recalculations!AF7</f>
        <v>NO</v>
      </c>
      <c r="AG9" s="139" t="str">
        <f>Recalculations!AG7</f>
        <v>NO</v>
      </c>
    </row>
    <row r="10" spans="2:33" x14ac:dyDescent="0.25">
      <c r="B10" s="135" t="str">
        <f>Recalculations!B8</f>
        <v>2.C.1</v>
      </c>
      <c r="C10" s="136" t="str">
        <f>Recalculations!C8</f>
        <v>Iron and Steel Production</v>
      </c>
      <c r="D10" s="137" t="str">
        <f>Recalculations!D8</f>
        <v>CO₂</v>
      </c>
      <c r="E10" s="138" t="str">
        <f>Recalculations!E8</f>
        <v>kt CO₂eq</v>
      </c>
      <c r="F10" s="139">
        <f>Recalculations!F8</f>
        <v>26.080000000000002</v>
      </c>
      <c r="G10" s="139">
        <f>Recalculations!G8</f>
        <v>23.44</v>
      </c>
      <c r="H10" s="139">
        <f>Recalculations!H8</f>
        <v>20.56</v>
      </c>
      <c r="I10" s="139">
        <f>Recalculations!I8</f>
        <v>26.080000000000002</v>
      </c>
      <c r="J10" s="139">
        <f>Recalculations!J8</f>
        <v>21.28</v>
      </c>
      <c r="K10" s="139">
        <f>Recalculations!K8</f>
        <v>24.8</v>
      </c>
      <c r="L10" s="139">
        <f>Recalculations!L8</f>
        <v>27.28</v>
      </c>
      <c r="M10" s="139">
        <f>Recalculations!M8</f>
        <v>26.96</v>
      </c>
      <c r="N10" s="139">
        <f>Recalculations!N8</f>
        <v>28.64</v>
      </c>
      <c r="O10" s="139">
        <f>Recalculations!O8</f>
        <v>26.8</v>
      </c>
      <c r="P10" s="139">
        <f>Recalculations!P8</f>
        <v>28.8</v>
      </c>
      <c r="Q10" s="139">
        <f>Recalculations!Q8</f>
        <v>12</v>
      </c>
      <c r="R10" s="139" t="str">
        <f>Recalculations!R8</f>
        <v>NO</v>
      </c>
      <c r="S10" s="139" t="str">
        <f>Recalculations!S8</f>
        <v>NO</v>
      </c>
      <c r="T10" s="139" t="str">
        <f>Recalculations!T8</f>
        <v>NO</v>
      </c>
      <c r="U10" s="139" t="str">
        <f>Recalculations!U8</f>
        <v>NO</v>
      </c>
      <c r="V10" s="139" t="str">
        <f>Recalculations!V8</f>
        <v>NO</v>
      </c>
      <c r="W10" s="139" t="str">
        <f>Recalculations!W8</f>
        <v>NO</v>
      </c>
      <c r="X10" s="139" t="str">
        <f>Recalculations!X8</f>
        <v>NO</v>
      </c>
      <c r="Y10" s="139" t="str">
        <f>Recalculations!Y8</f>
        <v>NO</v>
      </c>
      <c r="Z10" s="139" t="str">
        <f>Recalculations!Z8</f>
        <v>NO</v>
      </c>
      <c r="AA10" s="139" t="str">
        <f>Recalculations!AA8</f>
        <v>NO</v>
      </c>
      <c r="AB10" s="139" t="str">
        <f>Recalculations!AB8</f>
        <v>NO</v>
      </c>
      <c r="AC10" s="139" t="str">
        <f>Recalculations!AC8</f>
        <v>NO</v>
      </c>
      <c r="AD10" s="139" t="str">
        <f>Recalculations!AD8</f>
        <v>NO</v>
      </c>
      <c r="AE10" s="139" t="str">
        <f>Recalculations!AE8</f>
        <v>NO</v>
      </c>
      <c r="AF10" s="139" t="str">
        <f>Recalculations!AF8</f>
        <v>NO</v>
      </c>
      <c r="AG10" s="139" t="str">
        <f>Recalculations!AG8</f>
        <v>NO</v>
      </c>
    </row>
    <row r="11" spans="2:33" x14ac:dyDescent="0.25">
      <c r="B11" s="135" t="str">
        <f>Recalculations!B9</f>
        <v>2.D.1</v>
      </c>
      <c r="C11" s="136" t="str">
        <f>Recalculations!C9</f>
        <v>Lubricant Use</v>
      </c>
      <c r="D11" s="137" t="str">
        <f>Recalculations!D9</f>
        <v>CO₂</v>
      </c>
      <c r="E11" s="138" t="str">
        <f>Recalculations!E9</f>
        <v>kt CO₂eq</v>
      </c>
      <c r="F11" s="139">
        <f>Recalculations!F9</f>
        <v>35.971886133333335</v>
      </c>
      <c r="G11" s="139">
        <f>Recalculations!G9</f>
        <v>24.808197333333332</v>
      </c>
      <c r="H11" s="139">
        <f>Recalculations!H9</f>
        <v>24.808197333333332</v>
      </c>
      <c r="I11" s="139">
        <f>Recalculations!I9</f>
        <v>22.947582533333335</v>
      </c>
      <c r="J11" s="139">
        <f>Recalculations!J9</f>
        <v>23.567787466666669</v>
      </c>
      <c r="K11" s="139">
        <f>Recalculations!K9</f>
        <v>11.783893733333334</v>
      </c>
      <c r="L11" s="139">
        <f>Recalculations!L9</f>
        <v>27.28901706666667</v>
      </c>
      <c r="M11" s="139">
        <f>Recalculations!M9</f>
        <v>19.226352933333335</v>
      </c>
      <c r="N11" s="139">
        <f>Recalculations!N9</f>
        <v>16.745533199999997</v>
      </c>
      <c r="O11" s="139">
        <f>Recalculations!O9</f>
        <v>16.745533199999997</v>
      </c>
      <c r="P11" s="139">
        <f>Recalculations!P9</f>
        <v>70.083157466666691</v>
      </c>
      <c r="Q11" s="139">
        <f>Recalculations!Q9</f>
        <v>19.846557866666664</v>
      </c>
      <c r="R11" s="139">
        <f>Recalculations!R9</f>
        <v>11.783893733333334</v>
      </c>
      <c r="S11" s="139">
        <f>Recalculations!S9</f>
        <v>14.884918400000002</v>
      </c>
      <c r="T11" s="139">
        <f>Recalculations!T9</f>
        <v>17.365738133333338</v>
      </c>
      <c r="U11" s="139">
        <f>Recalculations!U9</f>
        <v>59.539673600000008</v>
      </c>
      <c r="V11" s="139">
        <f>Recalculations!V9</f>
        <v>19.226352933333335</v>
      </c>
      <c r="W11" s="139">
        <f>Recalculations!W9</f>
        <v>23.567787466666669</v>
      </c>
      <c r="X11" s="139">
        <f>Recalculations!X9</f>
        <v>20.466762800000005</v>
      </c>
      <c r="Y11" s="139">
        <f>Recalculations!Y9</f>
        <v>22.387537478533332</v>
      </c>
      <c r="Z11" s="139">
        <f>Recalculations!Z9</f>
        <v>16.816236562399997</v>
      </c>
      <c r="AA11" s="139">
        <f>Recalculations!AA9</f>
        <v>18.732049601466663</v>
      </c>
      <c r="AB11" s="139">
        <f>Recalculations!AB9</f>
        <v>18.282520669209713</v>
      </c>
      <c r="AC11" s="139">
        <f>Recalculations!AC9</f>
        <v>19.0765237671073</v>
      </c>
      <c r="AD11" s="139">
        <f>Recalculations!AD9</f>
        <v>19.838320667375339</v>
      </c>
      <c r="AE11" s="139">
        <f>Recalculations!AE9</f>
        <v>20.348670644302445</v>
      </c>
      <c r="AF11" s="139">
        <f>Recalculations!AF9</f>
        <v>20.089334297342493</v>
      </c>
      <c r="AG11" s="139">
        <f>Recalculations!AG9</f>
        <v>22.219743345339293</v>
      </c>
    </row>
    <row r="12" spans="2:33" x14ac:dyDescent="0.25">
      <c r="B12" s="135" t="str">
        <f>Recalculations!B10</f>
        <v>2.D.2</v>
      </c>
      <c r="C12" s="136" t="str">
        <f>Recalculations!C10</f>
        <v>Paraffin Wax Use</v>
      </c>
      <c r="D12" s="137" t="str">
        <f>Recalculations!D10</f>
        <v>CO₂</v>
      </c>
      <c r="E12" s="138" t="str">
        <f>Recalculations!E10</f>
        <v>kt CO₂eq</v>
      </c>
      <c r="F12" s="139">
        <f>Recalculations!F10</f>
        <v>5.8703081800000012</v>
      </c>
      <c r="G12" s="139">
        <f>Recalculations!G10</f>
        <v>5.3576509800000016</v>
      </c>
      <c r="H12" s="139">
        <f>Recalculations!H10</f>
        <v>5.4001021800000002</v>
      </c>
      <c r="I12" s="139">
        <f>Recalculations!I10</f>
        <v>5.8486038265688016</v>
      </c>
      <c r="J12" s="139">
        <f>Recalculations!J10</f>
        <v>5.9389199325896005</v>
      </c>
      <c r="K12" s="139">
        <f>Recalculations!K10</f>
        <v>8.1942313205896014</v>
      </c>
      <c r="L12" s="139">
        <f>Recalculations!L10</f>
        <v>8.432904348000001</v>
      </c>
      <c r="M12" s="139">
        <f>Recalculations!M10</f>
        <v>8.4347432172113628</v>
      </c>
      <c r="N12" s="139">
        <f>Recalculations!N10</f>
        <v>9.1219798912000005</v>
      </c>
      <c r="O12" s="139">
        <f>Recalculations!O10</f>
        <v>13.011579525894966</v>
      </c>
      <c r="P12" s="139">
        <f>Recalculations!P10</f>
        <v>14.705172390166835</v>
      </c>
      <c r="Q12" s="139">
        <f>Recalculations!Q10</f>
        <v>17.521181434789398</v>
      </c>
      <c r="R12" s="139">
        <f>Recalculations!R10</f>
        <v>21.192854897278036</v>
      </c>
      <c r="S12" s="139">
        <f>Recalculations!S10</f>
        <v>22.234021770400002</v>
      </c>
      <c r="T12" s="139">
        <f>Recalculations!T10</f>
        <v>23.8838575053433</v>
      </c>
      <c r="U12" s="139">
        <f>Recalculations!U10</f>
        <v>32.367184972209273</v>
      </c>
      <c r="V12" s="139">
        <f>Recalculations!V10</f>
        <v>26.074504803730736</v>
      </c>
      <c r="W12" s="139">
        <f>Recalculations!W10</f>
        <v>30.178120596799999</v>
      </c>
      <c r="X12" s="139">
        <f>Recalculations!X10</f>
        <v>22.163445066754452</v>
      </c>
      <c r="Y12" s="139">
        <f>Recalculations!Y10</f>
        <v>22.3160764024</v>
      </c>
      <c r="Z12" s="139">
        <f>Recalculations!Z10</f>
        <v>20.36457712377867</v>
      </c>
      <c r="AA12" s="139">
        <f>Recalculations!AA10</f>
        <v>19.936276850218587</v>
      </c>
      <c r="AB12" s="139">
        <f>Recalculations!AB10</f>
        <v>18.481573299200001</v>
      </c>
      <c r="AC12" s="139">
        <f>Recalculations!AC10</f>
        <v>20.802963780003839</v>
      </c>
      <c r="AD12" s="139">
        <f>Recalculations!AD10</f>
        <v>18.823192450268486</v>
      </c>
      <c r="AE12" s="139">
        <f>Recalculations!AE10</f>
        <v>22.505108626640567</v>
      </c>
      <c r="AF12" s="139">
        <f>Recalculations!AF10</f>
        <v>21.554104122673074</v>
      </c>
      <c r="AG12" s="139">
        <f>Recalculations!AG10</f>
        <v>22.343168666731131</v>
      </c>
    </row>
    <row r="13" spans="2:33" x14ac:dyDescent="0.25">
      <c r="B13" s="135" t="str">
        <f>Recalculations!B11</f>
        <v>2.D.3</v>
      </c>
      <c r="C13" s="136" t="str">
        <f>Recalculations!C11</f>
        <v>Other Solvent Use</v>
      </c>
      <c r="D13" s="137" t="str">
        <f>Recalculations!D11</f>
        <v>Indirect CO₂</v>
      </c>
      <c r="E13" s="138" t="str">
        <f>Recalculations!E11</f>
        <v>kt CO₂eq</v>
      </c>
      <c r="F13" s="139">
        <f>Recalculations!F11</f>
        <v>51.404631784737106</v>
      </c>
      <c r="G13" s="139">
        <f>Recalculations!G11</f>
        <v>51.128472096403371</v>
      </c>
      <c r="H13" s="139">
        <f>Recalculations!H11</f>
        <v>51.18522785371816</v>
      </c>
      <c r="I13" s="139">
        <f>Recalculations!I11</f>
        <v>51.295144615206652</v>
      </c>
      <c r="J13" s="139">
        <f>Recalculations!J11</f>
        <v>52.290623598129258</v>
      </c>
      <c r="K13" s="139">
        <f>Recalculations!K11</f>
        <v>52.398056652537804</v>
      </c>
      <c r="L13" s="139">
        <f>Recalculations!L11</f>
        <v>53.221091773686261</v>
      </c>
      <c r="M13" s="139">
        <f>Recalculations!M11</f>
        <v>55.032037791514469</v>
      </c>
      <c r="N13" s="139">
        <f>Recalculations!N11</f>
        <v>53.994986135296742</v>
      </c>
      <c r="O13" s="139">
        <f>Recalculations!O11</f>
        <v>50.310995437092302</v>
      </c>
      <c r="P13" s="139">
        <f>Recalculations!P11</f>
        <v>47.539430517609873</v>
      </c>
      <c r="Q13" s="139">
        <f>Recalculations!Q11</f>
        <v>51.592173007550812</v>
      </c>
      <c r="R13" s="139">
        <f>Recalculations!R11</f>
        <v>51.060021873635819</v>
      </c>
      <c r="S13" s="139">
        <f>Recalculations!S11</f>
        <v>47.191059981172131</v>
      </c>
      <c r="T13" s="139">
        <f>Recalculations!T11</f>
        <v>51.312768018837005</v>
      </c>
      <c r="U13" s="139">
        <f>Recalculations!U11</f>
        <v>50.809565520913395</v>
      </c>
      <c r="V13" s="139">
        <f>Recalculations!V11</f>
        <v>56.073156453592787</v>
      </c>
      <c r="W13" s="139">
        <f>Recalculations!W11</f>
        <v>59.242546882299884</v>
      </c>
      <c r="X13" s="139">
        <f>Recalculations!X11</f>
        <v>51.628263096140891</v>
      </c>
      <c r="Y13" s="139">
        <f>Recalculations!Y11</f>
        <v>48.09107253660472</v>
      </c>
      <c r="Z13" s="139">
        <f>Recalculations!Z11</f>
        <v>43.069733130134047</v>
      </c>
      <c r="AA13" s="139">
        <f>Recalculations!AA11</f>
        <v>42.476186703886782</v>
      </c>
      <c r="AB13" s="139">
        <f>Recalculations!AB11</f>
        <v>41.091671596945844</v>
      </c>
      <c r="AC13" s="139">
        <f>Recalculations!AC11</f>
        <v>40.305140883427157</v>
      </c>
      <c r="AD13" s="139">
        <f>Recalculations!AD11</f>
        <v>41.947977406603997</v>
      </c>
      <c r="AE13" s="139">
        <f>Recalculations!AE11</f>
        <v>40.653456851993838</v>
      </c>
      <c r="AF13" s="139">
        <f>Recalculations!AF11</f>
        <v>40.836138638147411</v>
      </c>
      <c r="AG13" s="139">
        <f>Recalculations!AG11</f>
        <v>41.037502391899579</v>
      </c>
    </row>
    <row r="14" spans="2:33" x14ac:dyDescent="0.25">
      <c r="B14" s="135" t="str">
        <f>Recalculations!B12</f>
        <v>2.D.3</v>
      </c>
      <c r="C14" s="136" t="str">
        <f>Recalculations!C12</f>
        <v>Urea as Catalyst</v>
      </c>
      <c r="D14" s="137" t="str">
        <f>Recalculations!D12</f>
        <v>CO₂</v>
      </c>
      <c r="E14" s="138" t="str">
        <f>Recalculations!E12</f>
        <v>kt CO₂eq</v>
      </c>
      <c r="F14" s="139">
        <f>Recalculations!F12</f>
        <v>0</v>
      </c>
      <c r="G14" s="139">
        <f>Recalculations!G12</f>
        <v>0</v>
      </c>
      <c r="H14" s="139">
        <f>Recalculations!H12</f>
        <v>0</v>
      </c>
      <c r="I14" s="139">
        <f>Recalculations!I12</f>
        <v>0</v>
      </c>
      <c r="J14" s="139">
        <f>Recalculations!J12</f>
        <v>0</v>
      </c>
      <c r="K14" s="139">
        <f>Recalculations!K12</f>
        <v>0</v>
      </c>
      <c r="L14" s="139">
        <f>Recalculations!L12</f>
        <v>0</v>
      </c>
      <c r="M14" s="139">
        <f>Recalculations!M12</f>
        <v>0</v>
      </c>
      <c r="N14" s="139">
        <f>Recalculations!N12</f>
        <v>0</v>
      </c>
      <c r="O14" s="139">
        <f>Recalculations!O12</f>
        <v>0</v>
      </c>
      <c r="P14" s="139">
        <f>Recalculations!P12</f>
        <v>0</v>
      </c>
      <c r="Q14" s="139">
        <f>Recalculations!Q12</f>
        <v>0</v>
      </c>
      <c r="R14" s="139">
        <f>Recalculations!R12</f>
        <v>0</v>
      </c>
      <c r="S14" s="139">
        <f>Recalculations!S12</f>
        <v>0</v>
      </c>
      <c r="T14" s="139">
        <f>Recalculations!T12</f>
        <v>0</v>
      </c>
      <c r="U14" s="139">
        <f>Recalculations!U12</f>
        <v>0</v>
      </c>
      <c r="V14" s="139">
        <f>Recalculations!V12</f>
        <v>1.0496416062228244</v>
      </c>
      <c r="W14" s="139">
        <f>Recalculations!W12</f>
        <v>2.6176394500828257</v>
      </c>
      <c r="X14" s="139">
        <f>Recalculations!X12</f>
        <v>3.1221514659467302</v>
      </c>
      <c r="Y14" s="139">
        <f>Recalculations!Y12</f>
        <v>2.8183257409376408</v>
      </c>
      <c r="Z14" s="139">
        <f>Recalculations!Z12</f>
        <v>2.6487813529691504</v>
      </c>
      <c r="AA14" s="139">
        <f>Recalculations!AA12</f>
        <v>2.824570700731738</v>
      </c>
      <c r="AB14" s="139">
        <f>Recalculations!AB12</f>
        <v>2.8522491531868535</v>
      </c>
      <c r="AC14" s="139">
        <f>Recalculations!AC12</f>
        <v>3.3844065941337997</v>
      </c>
      <c r="AD14" s="139">
        <f>Recalculations!AD12</f>
        <v>4.5528645748652226</v>
      </c>
      <c r="AE14" s="139">
        <f>Recalculations!AE12</f>
        <v>6.2000615049012309</v>
      </c>
      <c r="AF14" s="139">
        <f>Recalculations!AF12</f>
        <v>7.6302985073681233</v>
      </c>
      <c r="AG14" s="139">
        <f>Recalculations!AG12</f>
        <v>8.8426924295024847</v>
      </c>
    </row>
    <row r="15" spans="2:33" x14ac:dyDescent="0.25">
      <c r="B15" s="135" t="str">
        <f>Recalculations!B13</f>
        <v>2.E.1</v>
      </c>
      <c r="C15" s="136" t="str">
        <f>Recalculations!C13</f>
        <v>Integrated Circuit or Semiconductor</v>
      </c>
      <c r="D15" s="135" t="str">
        <f>Recalculations!D13</f>
        <v>HFCs, PFCS, SF₆, NF₃</v>
      </c>
      <c r="E15" s="140" t="str">
        <f>Recalculations!E13</f>
        <v>kt CO₂eq</v>
      </c>
      <c r="F15" s="139">
        <f>Recalculations!F13</f>
        <v>1.16777</v>
      </c>
      <c r="G15" s="139">
        <f>Recalculations!G13</f>
        <v>15.146597</v>
      </c>
      <c r="H15" s="139">
        <f>Recalculations!H13</f>
        <v>29.125423999999999</v>
      </c>
      <c r="I15" s="139">
        <f>Recalculations!I13</f>
        <v>57.083078</v>
      </c>
      <c r="J15" s="139">
        <f>Recalculations!J13</f>
        <v>85.040732000000006</v>
      </c>
      <c r="K15" s="139">
        <f>Recalculations!K13</f>
        <v>145.33037333333331</v>
      </c>
      <c r="L15" s="139">
        <f>Recalculations!L13</f>
        <v>201.00265999999999</v>
      </c>
      <c r="M15" s="139">
        <f>Recalculations!M13</f>
        <v>258.20570666666669</v>
      </c>
      <c r="N15" s="139">
        <f>Recalculations!N13</f>
        <v>138.04508900000002</v>
      </c>
      <c r="O15" s="139">
        <f>Recalculations!O13</f>
        <v>286.00757666666664</v>
      </c>
      <c r="P15" s="139">
        <f>Recalculations!P13</f>
        <v>491.70421899999997</v>
      </c>
      <c r="Q15" s="139">
        <f>Recalculations!Q13</f>
        <v>424.70519000000007</v>
      </c>
      <c r="R15" s="139">
        <f>Recalculations!R13</f>
        <v>344.12408999999997</v>
      </c>
      <c r="S15" s="139">
        <f>Recalculations!S13</f>
        <v>393.08417280000003</v>
      </c>
      <c r="T15" s="139">
        <f>Recalculations!T13</f>
        <v>285.75225999999998</v>
      </c>
      <c r="U15" s="139">
        <f>Recalculations!U13</f>
        <v>310.11704599999996</v>
      </c>
      <c r="V15" s="139">
        <f>Recalculations!V13</f>
        <v>249.41018457142857</v>
      </c>
      <c r="W15" s="139">
        <f>Recalculations!W13</f>
        <v>238.86941142857145</v>
      </c>
      <c r="X15" s="139">
        <f>Recalculations!X13</f>
        <v>179.86143714285714</v>
      </c>
      <c r="Y15" s="139">
        <f>Recalculations!Y13</f>
        <v>107.30033857142855</v>
      </c>
      <c r="Z15" s="139">
        <f>Recalculations!Z13</f>
        <v>68.187282857142861</v>
      </c>
      <c r="AA15" s="139">
        <f>Recalculations!AA13</f>
        <v>41.132805714285709</v>
      </c>
      <c r="AB15" s="139">
        <f>Recalculations!AB13</f>
        <v>31.546020317460314</v>
      </c>
      <c r="AC15" s="139">
        <f>Recalculations!AC13</f>
        <v>34.625410793650794</v>
      </c>
      <c r="AD15" s="139">
        <f>Recalculations!AD13</f>
        <v>20.2695574025974</v>
      </c>
      <c r="AE15" s="139">
        <f>Recalculations!AE13</f>
        <v>46.844311948051946</v>
      </c>
      <c r="AF15" s="139">
        <f>Recalculations!AF13</f>
        <v>57.042272756132753</v>
      </c>
      <c r="AG15" s="139">
        <f>Recalculations!AG13</f>
        <v>67.077574487734495</v>
      </c>
    </row>
    <row r="16" spans="2:33" x14ac:dyDescent="0.25">
      <c r="B16" s="135" t="str">
        <f>Recalculations!B14</f>
        <v>2.F.1</v>
      </c>
      <c r="C16" s="136" t="str">
        <f>Recalculations!C14</f>
        <v>Refrigeration and Air Conditioning</v>
      </c>
      <c r="D16" s="135" t="str">
        <f>Recalculations!D14</f>
        <v>HFCs</v>
      </c>
      <c r="E16" s="140" t="str">
        <f>Recalculations!E14</f>
        <v>kt CO₂eq</v>
      </c>
      <c r="F16" s="139">
        <f>Recalculations!F14</f>
        <v>0</v>
      </c>
      <c r="G16" s="139">
        <f>Recalculations!G14</f>
        <v>0</v>
      </c>
      <c r="H16" s="139">
        <f>Recalculations!H14</f>
        <v>0</v>
      </c>
      <c r="I16" s="139">
        <f>Recalculations!I14</f>
        <v>0.50771881874999991</v>
      </c>
      <c r="J16" s="139">
        <f>Recalculations!J14</f>
        <v>2.1074186347499997</v>
      </c>
      <c r="K16" s="139">
        <f>Recalculations!K14</f>
        <v>76.703612563499988</v>
      </c>
      <c r="L16" s="139">
        <f>Recalculations!L14</f>
        <v>101.66157429569139</v>
      </c>
      <c r="M16" s="139">
        <f>Recalculations!M14</f>
        <v>164.23416942990772</v>
      </c>
      <c r="N16" s="139">
        <f>Recalculations!N14</f>
        <v>235.68551602731071</v>
      </c>
      <c r="O16" s="139">
        <f>Recalculations!O14</f>
        <v>255.49667690624571</v>
      </c>
      <c r="P16" s="139">
        <f>Recalculations!P14</f>
        <v>322.35073608633769</v>
      </c>
      <c r="Q16" s="139">
        <f>Recalculations!Q14</f>
        <v>452.85046179704023</v>
      </c>
      <c r="R16" s="139">
        <f>Recalculations!R14</f>
        <v>473.81939470361522</v>
      </c>
      <c r="S16" s="139">
        <f>Recalculations!S14</f>
        <v>539.70455049403176</v>
      </c>
      <c r="T16" s="139">
        <f>Recalculations!T14</f>
        <v>540.52640302040504</v>
      </c>
      <c r="U16" s="139">
        <f>Recalculations!U14</f>
        <v>518.13223078978422</v>
      </c>
      <c r="V16" s="139">
        <f>Recalculations!V14</f>
        <v>728.92211644974179</v>
      </c>
      <c r="W16" s="139">
        <f>Recalculations!W14</f>
        <v>747.67351396744493</v>
      </c>
      <c r="X16" s="139">
        <f>Recalculations!X14</f>
        <v>676.70335103483774</v>
      </c>
      <c r="Y16" s="139">
        <f>Recalculations!Y14</f>
        <v>751.66434160022027</v>
      </c>
      <c r="Z16" s="139">
        <f>Recalculations!Z14</f>
        <v>759.02387373581655</v>
      </c>
      <c r="AA16" s="139">
        <f>Recalculations!AA14</f>
        <v>784.55096418647645</v>
      </c>
      <c r="AB16" s="139">
        <f>Recalculations!AB14</f>
        <v>780.17817727686213</v>
      </c>
      <c r="AC16" s="139">
        <f>Recalculations!AC14</f>
        <v>809.32548564453373</v>
      </c>
      <c r="AD16" s="139">
        <f>Recalculations!AD14</f>
        <v>880.6754970117945</v>
      </c>
      <c r="AE16" s="139">
        <f>Recalculations!AE14</f>
        <v>868.73611053785339</v>
      </c>
      <c r="AF16" s="139">
        <f>Recalculations!AF14</f>
        <v>944.81066212252426</v>
      </c>
      <c r="AG16" s="139">
        <f>Recalculations!AG14</f>
        <v>973.78094785026076</v>
      </c>
    </row>
    <row r="17" spans="2:33" x14ac:dyDescent="0.25">
      <c r="B17" s="135" t="str">
        <f>Recalculations!B15</f>
        <v>2.F.3</v>
      </c>
      <c r="C17" s="136" t="str">
        <f>Recalculations!C15</f>
        <v>Fire Protection</v>
      </c>
      <c r="D17" s="135" t="str">
        <f>Recalculations!D15</f>
        <v>HFCs</v>
      </c>
      <c r="E17" s="140" t="str">
        <f>Recalculations!E15</f>
        <v>kt CO₂eq</v>
      </c>
      <c r="F17" s="139" t="str">
        <f>Recalculations!F15</f>
        <v>NO</v>
      </c>
      <c r="G17" s="139" t="str">
        <f>Recalculations!G15</f>
        <v>NO</v>
      </c>
      <c r="H17" s="139" t="str">
        <f>Recalculations!H15</f>
        <v>NO</v>
      </c>
      <c r="I17" s="139" t="str">
        <f>Recalculations!I15</f>
        <v>NO</v>
      </c>
      <c r="J17" s="139" t="str">
        <f>Recalculations!J15</f>
        <v>NO</v>
      </c>
      <c r="K17" s="139" t="str">
        <f>Recalculations!K15</f>
        <v>NO</v>
      </c>
      <c r="L17" s="139">
        <f>Recalculations!L15</f>
        <v>1.4952375899999999</v>
      </c>
      <c r="M17" s="139">
        <f>Recalculations!M15</f>
        <v>2.9755228041000001</v>
      </c>
      <c r="N17" s="139">
        <f>Recalculations!N15</f>
        <v>4.4410051660590009</v>
      </c>
      <c r="O17" s="139">
        <f>Recalculations!O15</f>
        <v>5.8918327043984098</v>
      </c>
      <c r="P17" s="139">
        <f>Recalculations!P15</f>
        <v>7.328151967354426</v>
      </c>
      <c r="Q17" s="139">
        <f>Recalculations!Q15</f>
        <v>8.7501080376808815</v>
      </c>
      <c r="R17" s="139">
        <f>Recalculations!R15</f>
        <v>10.157844547304073</v>
      </c>
      <c r="S17" s="139">
        <f>Recalculations!S15</f>
        <v>11.551503691831032</v>
      </c>
      <c r="T17" s="139">
        <f>Recalculations!T15</f>
        <v>12.931226244912722</v>
      </c>
      <c r="U17" s="139">
        <f>Recalculations!U15</f>
        <v>14.297151572463594</v>
      </c>
      <c r="V17" s="139">
        <f>Recalculations!V15</f>
        <v>15.649417646738959</v>
      </c>
      <c r="W17" s="139">
        <f>Recalculations!W15</f>
        <v>16.988161060271569</v>
      </c>
      <c r="X17" s="139">
        <f>Recalculations!X15</f>
        <v>18.313517039668856</v>
      </c>
      <c r="Y17" s="139">
        <f>Recalculations!Y15</f>
        <v>19.625619459272166</v>
      </c>
      <c r="Z17" s="139">
        <f>Recalculations!Z15</f>
        <v>32.363168418179441</v>
      </c>
      <c r="AA17" s="139">
        <f>Recalculations!AA15</f>
        <v>32.378208048132649</v>
      </c>
      <c r="AB17" s="139">
        <f>Recalculations!AB15</f>
        <v>32.393097281786318</v>
      </c>
      <c r="AC17" s="139">
        <f>Recalculations!AC15</f>
        <v>32.407837623103454</v>
      </c>
      <c r="AD17" s="139">
        <f>Recalculations!AD15</f>
        <v>32.422430561007417</v>
      </c>
      <c r="AE17" s="139">
        <f>Recalculations!AE15</f>
        <v>32.436877569532342</v>
      </c>
      <c r="AF17" s="139">
        <f>Recalculations!AF15</f>
        <v>32.451180107972014</v>
      </c>
      <c r="AG17" s="139">
        <f>Recalculations!AG15</f>
        <v>32.46533962102729</v>
      </c>
    </row>
    <row r="18" spans="2:33" x14ac:dyDescent="0.25">
      <c r="B18" s="135" t="str">
        <f>Recalculations!B16</f>
        <v>2.F.4</v>
      </c>
      <c r="C18" s="136" t="str">
        <f>Recalculations!C16</f>
        <v>Aerosols</v>
      </c>
      <c r="D18" s="135" t="str">
        <f>Recalculations!D16</f>
        <v>HFCs</v>
      </c>
      <c r="E18" s="140" t="str">
        <f>Recalculations!E16</f>
        <v>kt CO₂eq</v>
      </c>
      <c r="F18" s="139">
        <f>Recalculations!F16</f>
        <v>0.64209233310223823</v>
      </c>
      <c r="G18" s="139">
        <f>Recalculations!G16</f>
        <v>0.64343876279489998</v>
      </c>
      <c r="H18" s="139">
        <f>Recalculations!H16</f>
        <v>0.71924506186318493</v>
      </c>
      <c r="I18" s="139">
        <f>Recalculations!I16</f>
        <v>1.804635454986913</v>
      </c>
      <c r="J18" s="139">
        <f>Recalculations!J16</f>
        <v>7.2268303769468334</v>
      </c>
      <c r="K18" s="139">
        <f>Recalculations!K16</f>
        <v>25.346118207601542</v>
      </c>
      <c r="L18" s="139">
        <f>Recalculations!L16</f>
        <v>66.973709305590518</v>
      </c>
      <c r="M18" s="139">
        <f>Recalculations!M16</f>
        <v>118.11286098033749</v>
      </c>
      <c r="N18" s="139">
        <f>Recalculations!N16</f>
        <v>144.17576305427619</v>
      </c>
      <c r="O18" s="139">
        <f>Recalculations!O16</f>
        <v>116.47763741217284</v>
      </c>
      <c r="P18" s="139">
        <f>Recalculations!P16</f>
        <v>124.91320361568469</v>
      </c>
      <c r="Q18" s="139">
        <f>Recalculations!Q16</f>
        <v>134.78768923561154</v>
      </c>
      <c r="R18" s="139">
        <f>Recalculations!R16</f>
        <v>128.35449505402244</v>
      </c>
      <c r="S18" s="139">
        <f>Recalculations!S16</f>
        <v>136.11412332116959</v>
      </c>
      <c r="T18" s="139">
        <f>Recalculations!T16</f>
        <v>130.14581342736736</v>
      </c>
      <c r="U18" s="139">
        <f>Recalculations!U16</f>
        <v>144.67808076953142</v>
      </c>
      <c r="V18" s="139">
        <f>Recalculations!V16</f>
        <v>151.97243394346657</v>
      </c>
      <c r="W18" s="139">
        <f>Recalculations!W16</f>
        <v>137.29287294486016</v>
      </c>
      <c r="X18" s="139">
        <f>Recalculations!X16</f>
        <v>145.6428737265158</v>
      </c>
      <c r="Y18" s="139">
        <f>Recalculations!Y16</f>
        <v>139.07651596769722</v>
      </c>
      <c r="Z18" s="139">
        <f>Recalculations!Z16</f>
        <v>132.83204321148801</v>
      </c>
      <c r="AA18" s="139">
        <f>Recalculations!AA16</f>
        <v>133.18137863796471</v>
      </c>
      <c r="AB18" s="139">
        <f>Recalculations!AB16</f>
        <v>131.62771199966417</v>
      </c>
      <c r="AC18" s="139">
        <f>Recalculations!AC16</f>
        <v>130.47802054084386</v>
      </c>
      <c r="AD18" s="139">
        <f>Recalculations!AD16</f>
        <v>130.47652269578936</v>
      </c>
      <c r="AE18" s="139">
        <f>Recalculations!AE16</f>
        <v>130.88017729530151</v>
      </c>
      <c r="AF18" s="139">
        <f>Recalculations!AF16</f>
        <v>134.08537864202202</v>
      </c>
      <c r="AG18" s="139">
        <f>Recalculations!AG16</f>
        <v>134.54193425626369</v>
      </c>
    </row>
    <row r="19" spans="2:33" x14ac:dyDescent="0.25">
      <c r="B19" s="135" t="str">
        <f>Recalculations!B17</f>
        <v>2.G.1</v>
      </c>
      <c r="C19" s="136" t="str">
        <f>Recalculations!C17</f>
        <v>Electrical Equipment</v>
      </c>
      <c r="D19" s="135" t="str">
        <f>Recalculations!D17</f>
        <v>SF₆</v>
      </c>
      <c r="E19" s="140" t="str">
        <f>Recalculations!E17</f>
        <v>kt CO₂eq</v>
      </c>
      <c r="F19" s="139">
        <f>Recalculations!F17</f>
        <v>20.52</v>
      </c>
      <c r="G19" s="139">
        <f>Recalculations!G17</f>
        <v>21.431999999999999</v>
      </c>
      <c r="H19" s="139">
        <f>Recalculations!H17</f>
        <v>22.343999999999998</v>
      </c>
      <c r="I19" s="139">
        <f>Recalculations!I17</f>
        <v>23.256</v>
      </c>
      <c r="J19" s="139">
        <f>Recalculations!J17</f>
        <v>24.167999999999999</v>
      </c>
      <c r="K19" s="139">
        <f>Recalculations!K17</f>
        <v>25.080000000000002</v>
      </c>
      <c r="L19" s="139">
        <f>Recalculations!L17</f>
        <v>25.171199999999999</v>
      </c>
      <c r="M19" s="139">
        <f>Recalculations!M17</f>
        <v>35.567999999999998</v>
      </c>
      <c r="N19" s="139">
        <f>Recalculations!N17</f>
        <v>24.076800000000002</v>
      </c>
      <c r="O19" s="139">
        <f>Recalculations!O17</f>
        <v>33.379199999999997</v>
      </c>
      <c r="P19" s="139">
        <f>Recalculations!P17</f>
        <v>7.4282399999999997</v>
      </c>
      <c r="Q19" s="139">
        <f>Recalculations!Q17</f>
        <v>30.5748</v>
      </c>
      <c r="R19" s="139">
        <f>Recalculations!R17</f>
        <v>21.73752</v>
      </c>
      <c r="S19" s="139">
        <f>Recalculations!S17</f>
        <v>36.676079999999999</v>
      </c>
      <c r="T19" s="139">
        <f>Recalculations!T17</f>
        <v>20.561039999999998</v>
      </c>
      <c r="U19" s="139">
        <f>Recalculations!U17</f>
        <v>22.435200000000002</v>
      </c>
      <c r="V19" s="139">
        <f>Recalculations!V17</f>
        <v>26.812799999999999</v>
      </c>
      <c r="W19" s="139">
        <f>Recalculations!W17</f>
        <v>28.4544</v>
      </c>
      <c r="X19" s="139">
        <f>Recalculations!X17</f>
        <v>10.396800000000001</v>
      </c>
      <c r="Y19" s="139">
        <f>Recalculations!Y17</f>
        <v>13.338000000000001</v>
      </c>
      <c r="Z19" s="139">
        <f>Recalculations!Z17</f>
        <v>12.3291</v>
      </c>
      <c r="AA19" s="139">
        <f>Recalculations!AA17</f>
        <v>20.697839999999999</v>
      </c>
      <c r="AB19" s="139">
        <f>Recalculations!AB17</f>
        <v>16.217639999999999</v>
      </c>
      <c r="AC19" s="139">
        <f>Recalculations!AC17</f>
        <v>18.604800000000001</v>
      </c>
      <c r="AD19" s="139">
        <f>Recalculations!AD17</f>
        <v>19.152000000000001</v>
      </c>
      <c r="AE19" s="139">
        <f>Recalculations!AE17</f>
        <v>19.699199999999998</v>
      </c>
      <c r="AF19" s="139">
        <f>Recalculations!AF17</f>
        <v>19.0608</v>
      </c>
      <c r="AG19" s="139">
        <f>Recalculations!AG17</f>
        <v>19.870200000000001</v>
      </c>
    </row>
    <row r="20" spans="2:33" x14ac:dyDescent="0.25">
      <c r="B20" s="135" t="str">
        <f>Recalculations!B18</f>
        <v>2.G.2</v>
      </c>
      <c r="C20" s="136" t="str">
        <f>Recalculations!C18</f>
        <v>SF₆ and PFCs from Other Product Uses</v>
      </c>
      <c r="D20" s="135" t="str">
        <f>Recalculations!D18</f>
        <v>SF₆</v>
      </c>
      <c r="E20" s="140" t="str">
        <f>Recalculations!E18</f>
        <v>kt CO₂eq</v>
      </c>
      <c r="F20" s="139">
        <f>Recalculations!F18</f>
        <v>12.903341871073772</v>
      </c>
      <c r="G20" s="139">
        <f>Recalculations!G18</f>
        <v>12.921900452363035</v>
      </c>
      <c r="H20" s="139">
        <f>Recalculations!H18</f>
        <v>12.940273447839404</v>
      </c>
      <c r="I20" s="139">
        <f>Recalculations!I18</f>
        <v>12.95846271336101</v>
      </c>
      <c r="J20" s="139">
        <f>Recalculations!J18</f>
        <v>12.976470086227399</v>
      </c>
      <c r="K20" s="139">
        <f>Recalculations!K18</f>
        <v>12.994297385365126</v>
      </c>
      <c r="L20" s="139">
        <f>Recalculations!L18</f>
        <v>13.011946411511474</v>
      </c>
      <c r="M20" s="139">
        <f>Recalculations!M18</f>
        <v>13.02941894739636</v>
      </c>
      <c r="N20" s="139">
        <f>Recalculations!N18</f>
        <v>14.498825857216291</v>
      </c>
      <c r="O20" s="139">
        <f>Recalculations!O18</f>
        <v>14.847818088520391</v>
      </c>
      <c r="P20" s="139">
        <f>Recalculations!P18</f>
        <v>14.688907576513186</v>
      </c>
      <c r="Q20" s="139">
        <f>Recalculations!Q18</f>
        <v>14.558087557996901</v>
      </c>
      <c r="R20" s="139">
        <f>Recalculations!R18</f>
        <v>15.475948015518085</v>
      </c>
      <c r="S20" s="139">
        <f>Recalculations!S18</f>
        <v>16.118947098991232</v>
      </c>
      <c r="T20" s="139">
        <f>Recalculations!T18</f>
        <v>13.636218738421913</v>
      </c>
      <c r="U20" s="139">
        <f>Recalculations!U18</f>
        <v>11.809164372791876</v>
      </c>
      <c r="V20" s="139">
        <f>Recalculations!V18</f>
        <v>7.1439497552497171</v>
      </c>
      <c r="W20" s="139">
        <f>Recalculations!W18</f>
        <v>5.6752155922144336</v>
      </c>
      <c r="X20" s="139">
        <f>Recalculations!X18</f>
        <v>5.1537658403343318</v>
      </c>
      <c r="Y20" s="139">
        <f>Recalculations!Y18</f>
        <v>5.8696662887720903</v>
      </c>
      <c r="Z20" s="139">
        <f>Recalculations!Z18</f>
        <v>3.3523830084084767</v>
      </c>
      <c r="AA20" s="139">
        <f>Recalculations!AA18</f>
        <v>2.6399808492637704</v>
      </c>
      <c r="AB20" s="139">
        <f>Recalculations!AB18</f>
        <v>2.7859949485952233</v>
      </c>
      <c r="AC20" s="139">
        <f>Recalculations!AC18</f>
        <v>2.9353943628050407</v>
      </c>
      <c r="AD20" s="139">
        <f>Recalculations!AD18</f>
        <v>3.0850397306989477</v>
      </c>
      <c r="AE20" s="139">
        <f>Recalculations!AE18</f>
        <v>3.2355136422883017</v>
      </c>
      <c r="AF20" s="139">
        <f>Recalculations!AF18</f>
        <v>3.2436902673051691</v>
      </c>
      <c r="AG20" s="139">
        <f>Recalculations!AG18</f>
        <v>3.243188967608444</v>
      </c>
    </row>
    <row r="21" spans="2:33" x14ac:dyDescent="0.25">
      <c r="B21" s="135" t="str">
        <f>Recalculations!B19</f>
        <v>2.G.3</v>
      </c>
      <c r="C21" s="136" t="str">
        <f>Recalculations!C19</f>
        <v>N₂O from Product Uses</v>
      </c>
      <c r="D21" s="137" t="str">
        <f>Recalculations!D19</f>
        <v>N₂O</v>
      </c>
      <c r="E21" s="138" t="str">
        <f>Recalculations!E19</f>
        <v>kt CO₂eq</v>
      </c>
      <c r="F21" s="139">
        <f>Recalculations!F19</f>
        <v>31.341851999999999</v>
      </c>
      <c r="G21" s="139">
        <f>Recalculations!G19</f>
        <v>31.519757999999996</v>
      </c>
      <c r="H21" s="139">
        <f>Recalculations!H19</f>
        <v>31.777229999999999</v>
      </c>
      <c r="I21" s="139">
        <f>Recalculations!I19</f>
        <v>31.952453999999999</v>
      </c>
      <c r="J21" s="139">
        <f>Recalculations!J19</f>
        <v>32.057946000000001</v>
      </c>
      <c r="K21" s="139">
        <f>Recalculations!K19</f>
        <v>32.195622</v>
      </c>
      <c r="L21" s="139">
        <f>Recalculations!L19</f>
        <v>32.417333999999997</v>
      </c>
      <c r="M21" s="139">
        <f>Recalculations!M19</f>
        <v>32.758842000000001</v>
      </c>
      <c r="N21" s="139">
        <f>Recalculations!N19</f>
        <v>33.105713999999992</v>
      </c>
      <c r="O21" s="139">
        <f>Recalculations!O19</f>
        <v>33.449903999999997</v>
      </c>
      <c r="P21" s="139">
        <f>Recalculations!P19</f>
        <v>33.878130000000006</v>
      </c>
      <c r="Q21" s="139">
        <f>Recalculations!Q19</f>
        <v>34.393967999999994</v>
      </c>
      <c r="R21" s="139">
        <f>Recalculations!R19</f>
        <v>35.019767999999999</v>
      </c>
      <c r="S21" s="139">
        <f>Recalculations!S19</f>
        <v>35.580306</v>
      </c>
      <c r="T21" s="139">
        <f>Recalculations!T19</f>
        <v>36.164088</v>
      </c>
      <c r="U21" s="139">
        <f>Recalculations!U19</f>
        <v>36.956172000000002</v>
      </c>
      <c r="V21" s="139">
        <f>Recalculations!V19</f>
        <v>37.842125999999993</v>
      </c>
      <c r="W21" s="139">
        <f>Recalculations!W19</f>
        <v>39.119652000000002</v>
      </c>
      <c r="X21" s="139">
        <f>Recalculations!X19</f>
        <v>40.096794000000003</v>
      </c>
      <c r="Y21" s="139">
        <f>Recalculations!Y19</f>
        <v>40.528595999999993</v>
      </c>
      <c r="Z21" s="139">
        <f>Recalculations!Z19</f>
        <v>40.719912000000008</v>
      </c>
      <c r="AA21" s="139">
        <f>Recalculations!AA19</f>
        <v>40.899605999999991</v>
      </c>
      <c r="AB21" s="139">
        <f>Recalculations!AB19</f>
        <v>40.993475999999994</v>
      </c>
      <c r="AC21" s="139">
        <f>Recalculations!AC19</f>
        <v>41.062314000000001</v>
      </c>
      <c r="AD21" s="139">
        <f>Recalculations!AD19</f>
        <v>41.209824000000005</v>
      </c>
      <c r="AE21" s="139">
        <f>Recalculations!AE19</f>
        <v>41.440475999999997</v>
      </c>
      <c r="AF21" s="139">
        <f>Recalculations!AF19</f>
        <v>42.571073099999992</v>
      </c>
      <c r="AG21" s="139">
        <f>Recalculations!AG19</f>
        <v>42.774073680000001</v>
      </c>
    </row>
    <row r="22" spans="2:33" x14ac:dyDescent="0.25">
      <c r="B22" s="135" t="str">
        <f>Recalculations!B20</f>
        <v>2.G.4</v>
      </c>
      <c r="C22" s="135" t="str">
        <f>Recalculations!C20</f>
        <v>Other Solvent and product use</v>
      </c>
      <c r="D22" s="135" t="str">
        <f>Recalculations!D20</f>
        <v>Indirect CO₂</v>
      </c>
      <c r="E22" s="140" t="str">
        <f>Recalculations!E20</f>
        <v>kt CO₂eq</v>
      </c>
      <c r="F22" s="141">
        <f>Recalculations!F20</f>
        <v>7.4528994680800001E-2</v>
      </c>
      <c r="G22" s="141">
        <f>Recalculations!G20</f>
        <v>8.0373148948399989E-2</v>
      </c>
      <c r="H22" s="141">
        <f>Recalculations!H20</f>
        <v>7.662534789799999E-2</v>
      </c>
      <c r="I22" s="141">
        <f>Recalculations!I20</f>
        <v>7.3463614897199991E-2</v>
      </c>
      <c r="J22" s="141">
        <f>Recalculations!J20</f>
        <v>7.6006027209200008E-2</v>
      </c>
      <c r="K22" s="141">
        <f>Recalculations!K20</f>
        <v>8.1031720294799978E-2</v>
      </c>
      <c r="L22" s="141">
        <f>Recalculations!L20</f>
        <v>7.7826668567999982E-2</v>
      </c>
      <c r="M22" s="141">
        <f>Recalculations!M20</f>
        <v>7.9567522865599968E-2</v>
      </c>
      <c r="N22" s="141">
        <f>Recalculations!N20</f>
        <v>8.1472388839599993E-2</v>
      </c>
      <c r="O22" s="141">
        <f>Recalculations!O20</f>
        <v>8.6998081125999979E-2</v>
      </c>
      <c r="P22" s="141">
        <f>Recalculations!P20</f>
        <v>8.6691642866399979E-2</v>
      </c>
      <c r="Q22" s="141">
        <f>Recalculations!Q20</f>
        <v>8.6013432348799976E-2</v>
      </c>
      <c r="R22" s="141">
        <f>Recalculations!R20</f>
        <v>8.8754307408799984E-2</v>
      </c>
      <c r="S22" s="141">
        <f>Recalculations!S20</f>
        <v>7.8524213191599995E-2</v>
      </c>
      <c r="T22" s="141">
        <f>Recalculations!T20</f>
        <v>6.7481188363599995E-2</v>
      </c>
      <c r="U22" s="141">
        <f>Recalculations!U20</f>
        <v>6.9507505425599983E-2</v>
      </c>
      <c r="V22" s="141">
        <f>Recalculations!V20</f>
        <v>7.0660869100799981E-2</v>
      </c>
      <c r="W22" s="141">
        <f>Recalculations!W20</f>
        <v>6.8294305314399992E-2</v>
      </c>
      <c r="X22" s="141">
        <f>Recalculations!X20</f>
        <v>6.2614659452399982E-2</v>
      </c>
      <c r="Y22" s="141">
        <f>Recalculations!Y20</f>
        <v>5.994866975327999E-2</v>
      </c>
      <c r="Z22" s="141">
        <f>Recalculations!Z20</f>
        <v>5.3644595782800002E-2</v>
      </c>
      <c r="AA22" s="141">
        <f>Recalculations!AA20</f>
        <v>5.4166356301200001E-2</v>
      </c>
      <c r="AB22" s="141">
        <f>Recalculations!AB20</f>
        <v>4.9692430223919989E-2</v>
      </c>
      <c r="AC22" s="141">
        <f>Recalculations!AC20</f>
        <v>4.3307029810879992E-2</v>
      </c>
      <c r="AD22" s="141">
        <f>Recalculations!AD20</f>
        <v>4.1192897095679991E-2</v>
      </c>
      <c r="AE22" s="141">
        <f>Recalculations!AE20</f>
        <v>4.4441491156479995E-2</v>
      </c>
      <c r="AF22" s="141">
        <f>Recalculations!AF20</f>
        <v>3.7466551126399995E-2</v>
      </c>
      <c r="AG22" s="141">
        <f>Recalculations!AG20</f>
        <v>4.8403646030079989E-2</v>
      </c>
    </row>
    <row r="23" spans="2:33" x14ac:dyDescent="0.25">
      <c r="B23" s="135" t="str">
        <f>Recalculations!B21</f>
        <v>2.H.2</v>
      </c>
      <c r="C23" s="135" t="str">
        <f>Recalculations!C21</f>
        <v>Food and beverages industry</v>
      </c>
      <c r="D23" s="135" t="str">
        <f>Recalculations!D21</f>
        <v>Indirect CO₂</v>
      </c>
      <c r="E23" s="140" t="str">
        <f>Recalculations!E21</f>
        <v>kt CO₂eq</v>
      </c>
      <c r="F23" s="141">
        <f>Recalculations!F21</f>
        <v>21.15786479151668</v>
      </c>
      <c r="G23" s="141">
        <f>Recalculations!G21</f>
        <v>21.476153046341857</v>
      </c>
      <c r="H23" s="141">
        <f>Recalculations!H21</f>
        <v>21.79524462028472</v>
      </c>
      <c r="I23" s="141">
        <f>Recalculations!I21</f>
        <v>22.090169926290539</v>
      </c>
      <c r="J23" s="141">
        <f>Recalculations!J21</f>
        <v>22.396533283439894</v>
      </c>
      <c r="K23" s="141">
        <f>Recalculations!K21</f>
        <v>22.474619698001753</v>
      </c>
      <c r="L23" s="141">
        <f>Recalculations!L21</f>
        <v>21.735030476698924</v>
      </c>
      <c r="M23" s="141">
        <f>Recalculations!M21</f>
        <v>20.686204336632123</v>
      </c>
      <c r="N23" s="141">
        <f>Recalculations!N21</f>
        <v>22.459423734190704</v>
      </c>
      <c r="O23" s="141">
        <f>Recalculations!O21</f>
        <v>23.383249452690983</v>
      </c>
      <c r="P23" s="141">
        <f>Recalculations!P21</f>
        <v>21.303151601658175</v>
      </c>
      <c r="Q23" s="141">
        <f>Recalculations!Q21</f>
        <v>20.731262283472425</v>
      </c>
      <c r="R23" s="141">
        <f>Recalculations!R21</f>
        <v>27.568795861021552</v>
      </c>
      <c r="S23" s="141">
        <f>Recalculations!S21</f>
        <v>32.211870603335782</v>
      </c>
      <c r="T23" s="141">
        <f>Recalculations!T21</f>
        <v>30.372849825585984</v>
      </c>
      <c r="U23" s="141">
        <f>Recalculations!U21</f>
        <v>30.930568580466687</v>
      </c>
      <c r="V23" s="141">
        <f>Recalculations!V21</f>
        <v>29.74754118737582</v>
      </c>
      <c r="W23" s="141">
        <f>Recalculations!W21</f>
        <v>31.465617884455899</v>
      </c>
      <c r="X23" s="141">
        <f>Recalculations!X21</f>
        <v>31.530614392883265</v>
      </c>
      <c r="Y23" s="141">
        <f>Recalculations!Y21</f>
        <v>34.99002288925967</v>
      </c>
      <c r="Z23" s="141">
        <f>Recalculations!Z21</f>
        <v>39.71471059252675</v>
      </c>
      <c r="AA23" s="141">
        <f>Recalculations!AA21</f>
        <v>40.005117225035129</v>
      </c>
      <c r="AB23" s="141">
        <f>Recalculations!AB21</f>
        <v>44.906789216878131</v>
      </c>
      <c r="AC23" s="141">
        <f>Recalculations!AC21</f>
        <v>49.482100813419997</v>
      </c>
      <c r="AD23" s="141">
        <f>Recalculations!AD21</f>
        <v>41.869239089919994</v>
      </c>
      <c r="AE23" s="141">
        <f>Recalculations!AE21</f>
        <v>44.089854892217168</v>
      </c>
      <c r="AF23" s="141">
        <f>Recalculations!AF21</f>
        <v>46.729548357459059</v>
      </c>
      <c r="AG23" s="141">
        <f>Recalculations!AG21</f>
        <v>58.463220916211512</v>
      </c>
    </row>
    <row r="24" spans="2:33" x14ac:dyDescent="0.25">
      <c r="B24" s="142"/>
      <c r="C24" s="142" t="str">
        <f>Recalculations!C22</f>
        <v>Total IPPU (including Indirect CO2)</v>
      </c>
      <c r="D24" s="142"/>
      <c r="E24" s="143" t="str">
        <f>Recalculations!E22</f>
        <v>kt CO₂eq</v>
      </c>
      <c r="F24" s="144">
        <f>Recalculations!F22</f>
        <v>3309.4131824290716</v>
      </c>
      <c r="G24" s="144">
        <f>Recalculations!G22</f>
        <v>3011.658838366453</v>
      </c>
      <c r="H24" s="144">
        <f>Recalculations!H22</f>
        <v>2938.259522875675</v>
      </c>
      <c r="I24" s="144">
        <f>Recalculations!I22</f>
        <v>2934.2084371741716</v>
      </c>
      <c r="J24" s="144">
        <f>Recalculations!J22</f>
        <v>3208.4535496082544</v>
      </c>
      <c r="K24" s="144">
        <f>Recalculations!K22</f>
        <v>3275.9985720407935</v>
      </c>
      <c r="L24" s="144">
        <f>Recalculations!L22</f>
        <v>3482.0054669658384</v>
      </c>
      <c r="M24" s="144">
        <f>Recalculations!M22</f>
        <v>3994.3512284952485</v>
      </c>
      <c r="N24" s="144">
        <f>Recalculations!N22</f>
        <v>3853.002236486825</v>
      </c>
      <c r="O24" s="144">
        <f>Recalculations!O22</f>
        <v>3953.4146699052117</v>
      </c>
      <c r="P24" s="144">
        <f>Recalculations!P22</f>
        <v>4756.8916867389471</v>
      </c>
      <c r="Q24" s="144">
        <f>Recalculations!Q22</f>
        <v>4886.7488728886128</v>
      </c>
      <c r="R24" s="144">
        <f>Recalculations!R22</f>
        <v>4295.5280677907522</v>
      </c>
      <c r="S24" s="144">
        <f>Recalculations!S22</f>
        <v>3628.0456619854745</v>
      </c>
      <c r="T24" s="144">
        <f>Recalculations!T22</f>
        <v>3669.7824034038877</v>
      </c>
      <c r="U24" s="144">
        <f>Recalculations!U22</f>
        <v>3784.9368921527721</v>
      </c>
      <c r="V24" s="144">
        <f>Recalculations!V22</f>
        <v>3888.7382968109887</v>
      </c>
      <c r="W24" s="144">
        <f>Recalculations!W22</f>
        <v>3944.0169949410338</v>
      </c>
      <c r="X24" s="144">
        <f>Recalculations!X22</f>
        <v>3506.7261356529443</v>
      </c>
      <c r="Y24" s="144">
        <f>Recalculations!Y22</f>
        <v>2694.2070002606756</v>
      </c>
      <c r="Z24" s="144">
        <f>Recalculations!Z22</f>
        <v>2471.4866861591895</v>
      </c>
      <c r="AA24" s="144">
        <f>Recalculations!AA22</f>
        <v>2348.2580971992393</v>
      </c>
      <c r="AB24" s="144">
        <f>Recalculations!AB22</f>
        <v>2554.8453956060289</v>
      </c>
      <c r="AC24" s="144">
        <f>Recalculations!AC22</f>
        <v>2504.2287073634971</v>
      </c>
      <c r="AD24" s="144">
        <f>Recalculations!AD22</f>
        <v>2904.8168115337871</v>
      </c>
      <c r="AE24" s="144">
        <f>Recalculations!AE22</f>
        <v>3107.4777824166736</v>
      </c>
      <c r="AF24" s="144">
        <f>Recalculations!AF22</f>
        <v>3338.5432995032961</v>
      </c>
      <c r="AG24" s="144">
        <f>Recalculations!AG22</f>
        <v>3466.5642462816986</v>
      </c>
    </row>
    <row r="25" spans="2:33" x14ac:dyDescent="0.25">
      <c r="B25" s="145"/>
      <c r="C25" s="145" t="str">
        <f>Recalculations!C24</f>
        <v>2020 Submission</v>
      </c>
      <c r="D25" s="146"/>
      <c r="E25" s="147"/>
      <c r="F25" s="148"/>
      <c r="G25" s="148"/>
      <c r="H25" s="148"/>
      <c r="I25" s="148"/>
      <c r="J25" s="148"/>
      <c r="K25" s="148"/>
      <c r="L25" s="148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  <c r="AC25" s="148"/>
      <c r="AD25" s="148"/>
      <c r="AE25" s="148"/>
      <c r="AF25" s="148"/>
      <c r="AG25" s="148"/>
    </row>
    <row r="26" spans="2:33" x14ac:dyDescent="0.25">
      <c r="B26" s="135" t="str">
        <f>Recalculations!B25</f>
        <v>2.A.1</v>
      </c>
      <c r="C26" s="136" t="str">
        <f>Recalculations!C25</f>
        <v>Cement Production</v>
      </c>
      <c r="D26" s="137" t="str">
        <f>Recalculations!D25</f>
        <v>CO₂</v>
      </c>
      <c r="E26" s="138" t="str">
        <f>Recalculations!E25</f>
        <v>kt CO₂eq</v>
      </c>
      <c r="F26" s="139">
        <f>Recalculations!F25</f>
        <v>884</v>
      </c>
      <c r="G26" s="139">
        <f>Recalculations!G25</f>
        <v>782</v>
      </c>
      <c r="H26" s="139">
        <f>Recalculations!H25</f>
        <v>753</v>
      </c>
      <c r="I26" s="139">
        <f>Recalculations!I25</f>
        <v>729</v>
      </c>
      <c r="J26" s="139">
        <f>Recalculations!J25</f>
        <v>859</v>
      </c>
      <c r="K26" s="139">
        <f>Recalculations!K25</f>
        <v>879</v>
      </c>
      <c r="L26" s="139">
        <f>Recalculations!L25</f>
        <v>983</v>
      </c>
      <c r="M26" s="139">
        <f>Recalculations!M25</f>
        <v>1145</v>
      </c>
      <c r="N26" s="139">
        <f>Recalculations!N25</f>
        <v>1059</v>
      </c>
      <c r="O26" s="139">
        <f>Recalculations!O25</f>
        <v>1166</v>
      </c>
      <c r="P26" s="139">
        <f>Recalculations!P25</f>
        <v>1700.904</v>
      </c>
      <c r="Q26" s="139">
        <f>Recalculations!Q25</f>
        <v>1851.19</v>
      </c>
      <c r="R26" s="139">
        <f>Recalculations!R25</f>
        <v>1859.797</v>
      </c>
      <c r="S26" s="139">
        <f>Recalculations!S25</f>
        <v>2126.951</v>
      </c>
      <c r="T26" s="139">
        <f>Recalculations!T25</f>
        <v>2295.0809999999997</v>
      </c>
      <c r="U26" s="139">
        <f>Recalculations!U25</f>
        <v>2357.0552201099999</v>
      </c>
      <c r="V26" s="139">
        <f>Recalculations!V25</f>
        <v>2347.8511709678573</v>
      </c>
      <c r="W26" s="139">
        <f>Recalculations!W25</f>
        <v>2374.056297236792</v>
      </c>
      <c r="X26" s="139">
        <f>Recalculations!X25</f>
        <v>2106.7332656066992</v>
      </c>
      <c r="Y26" s="139">
        <f>Recalculations!Y25</f>
        <v>1326.7757675435184</v>
      </c>
      <c r="Z26" s="139">
        <f>Recalculations!Z25</f>
        <v>1105.1089530878239</v>
      </c>
      <c r="AA26" s="139">
        <f>Recalculations!AA25</f>
        <v>966.27348057556696</v>
      </c>
      <c r="AB26" s="139">
        <f>Recalculations!AB25</f>
        <v>1177.0215551174631</v>
      </c>
      <c r="AC26" s="139">
        <f>Recalculations!AC25</f>
        <v>1111.7464175453952</v>
      </c>
      <c r="AD26" s="139">
        <f>Recalculations!AD25</f>
        <v>1461.1216449441433</v>
      </c>
      <c r="AE26" s="139">
        <f>Recalculations!AE25</f>
        <v>1652.0144764257484</v>
      </c>
      <c r="AF26" s="139">
        <f>Recalculations!AF25</f>
        <v>1793.5241301100293</v>
      </c>
      <c r="AG26" s="139">
        <f>Recalculations!AG25</f>
        <v>1839.6054226101226</v>
      </c>
    </row>
    <row r="27" spans="2:33" x14ac:dyDescent="0.25">
      <c r="B27" s="135" t="str">
        <f>Recalculations!B26</f>
        <v>2.A.2</v>
      </c>
      <c r="C27" s="136" t="str">
        <f>Recalculations!C26</f>
        <v>Lime Production</v>
      </c>
      <c r="D27" s="137" t="str">
        <f>Recalculations!D26</f>
        <v>CO₂</v>
      </c>
      <c r="E27" s="138" t="str">
        <f>Recalculations!E26</f>
        <v>kt CO₂eq</v>
      </c>
      <c r="F27" s="139">
        <f>Recalculations!F26</f>
        <v>214.077</v>
      </c>
      <c r="G27" s="139">
        <f>Recalculations!G26</f>
        <v>192.22800000000001</v>
      </c>
      <c r="H27" s="139">
        <f>Recalculations!H26</f>
        <v>162.39499999999998</v>
      </c>
      <c r="I27" s="139">
        <f>Recalculations!I26</f>
        <v>204.893</v>
      </c>
      <c r="J27" s="139">
        <f>Recalculations!J26</f>
        <v>205.428</v>
      </c>
      <c r="K27" s="139">
        <f>Recalculations!K26</f>
        <v>187.506</v>
      </c>
      <c r="L27" s="139">
        <f>Recalculations!L26</f>
        <v>198.23699999999999</v>
      </c>
      <c r="M27" s="139">
        <f>Recalculations!M26</f>
        <v>221.89099999999999</v>
      </c>
      <c r="N27" s="139">
        <f>Recalculations!N26</f>
        <v>211.65699999999998</v>
      </c>
      <c r="O27" s="139">
        <f>Recalculations!O26</f>
        <v>170.07400000000001</v>
      </c>
      <c r="P27" s="139">
        <f>Recalculations!P26</f>
        <v>190.43099999999998</v>
      </c>
      <c r="Q27" s="139">
        <f>Recalculations!Q26</f>
        <v>189.39499999999998</v>
      </c>
      <c r="R27" s="139">
        <f>Recalculations!R26</f>
        <v>190.31400000000002</v>
      </c>
      <c r="S27" s="139">
        <f>Recalculations!S26</f>
        <v>206.256</v>
      </c>
      <c r="T27" s="139">
        <f>Recalculations!T26</f>
        <v>201.53888677452051</v>
      </c>
      <c r="U27" s="139">
        <f>Recalculations!U26</f>
        <v>183.477</v>
      </c>
      <c r="V27" s="139">
        <f>Recalculations!V26</f>
        <v>180.30419999999998</v>
      </c>
      <c r="W27" s="139">
        <f>Recalculations!W26</f>
        <v>196.71480221940001</v>
      </c>
      <c r="X27" s="139">
        <f>Recalculations!X26</f>
        <v>187.79567664091581</v>
      </c>
      <c r="Y27" s="139">
        <f>Recalculations!Y26</f>
        <v>156.40402051348525</v>
      </c>
      <c r="Z27" s="139">
        <f>Recalculations!Z26</f>
        <v>192.41449935002328</v>
      </c>
      <c r="AA27" s="139">
        <f>Recalculations!AA26</f>
        <v>199.06051210483912</v>
      </c>
      <c r="AB27" s="139">
        <f>Recalculations!AB26</f>
        <v>214.39115316286023</v>
      </c>
      <c r="AC27" s="139">
        <f>Recalculations!AC26</f>
        <v>189.63811440146912</v>
      </c>
      <c r="AD27" s="139">
        <f>Recalculations!AD26</f>
        <v>188.98297537871338</v>
      </c>
      <c r="AE27" s="139">
        <f>Recalculations!AE26</f>
        <v>177.34721139514085</v>
      </c>
      <c r="AF27" s="139">
        <f>Recalculations!AF26</f>
        <v>173.89695660360397</v>
      </c>
      <c r="AG27" s="139">
        <f>Recalculations!AG26</f>
        <v>198.94328821295068</v>
      </c>
    </row>
    <row r="28" spans="2:33" x14ac:dyDescent="0.25">
      <c r="B28" s="135" t="str">
        <f>Recalculations!B27</f>
        <v>2.A.3</v>
      </c>
      <c r="C28" s="136" t="str">
        <f>Recalculations!C27</f>
        <v>Glass Production</v>
      </c>
      <c r="D28" s="137" t="str">
        <f>Recalculations!D27</f>
        <v>CO₂</v>
      </c>
      <c r="E28" s="138" t="str">
        <f>Recalculations!E27</f>
        <v>kt CO₂eq</v>
      </c>
      <c r="F28" s="139">
        <f>Recalculations!F27</f>
        <v>13.325180000000001</v>
      </c>
      <c r="G28" s="139">
        <f>Recalculations!G27</f>
        <v>13.055679999999997</v>
      </c>
      <c r="H28" s="139">
        <f>Recalculations!H27</f>
        <v>12.587179999999998</v>
      </c>
      <c r="I28" s="139">
        <f>Recalculations!I27</f>
        <v>12.519679999999999</v>
      </c>
      <c r="J28" s="139">
        <f>Recalculations!J27</f>
        <v>12.307179999999999</v>
      </c>
      <c r="K28" s="139">
        <f>Recalculations!K27</f>
        <v>11.965680000000001</v>
      </c>
      <c r="L28" s="139">
        <f>Recalculations!L27</f>
        <v>11.62518</v>
      </c>
      <c r="M28" s="139">
        <f>Recalculations!M27</f>
        <v>11.46468</v>
      </c>
      <c r="N28" s="139">
        <f>Recalculations!N27</f>
        <v>11.04918</v>
      </c>
      <c r="O28" s="139">
        <f>Recalculations!O27</f>
        <v>10.95668</v>
      </c>
      <c r="P28" s="139">
        <f>Recalculations!P27</f>
        <v>10.714383917999999</v>
      </c>
      <c r="Q28" s="139">
        <f>Recalculations!Q27</f>
        <v>10.136008163600001</v>
      </c>
      <c r="R28" s="139">
        <f>Recalculations!R27</f>
        <v>5.1307460682000006</v>
      </c>
      <c r="S28" s="139">
        <f>Recalculations!S27</f>
        <v>0.55322578880000006</v>
      </c>
      <c r="T28" s="139">
        <f>Recalculations!T27</f>
        <v>0.5801347322</v>
      </c>
      <c r="U28" s="139">
        <f>Recalculations!U27</f>
        <v>0.48087750000000001</v>
      </c>
      <c r="V28" s="139">
        <f>Recalculations!V27</f>
        <v>0.48667499999999997</v>
      </c>
      <c r="W28" s="139">
        <f>Recalculations!W27</f>
        <v>0.45499610000000001</v>
      </c>
      <c r="X28" s="139">
        <f>Recalculations!X27</f>
        <v>0.30708882999999998</v>
      </c>
      <c r="Y28" s="139">
        <f>Recalculations!Y27</f>
        <v>1.7369590000000001E-2</v>
      </c>
      <c r="Z28" s="139" t="str">
        <f>Recalculations!Z27</f>
        <v>NO</v>
      </c>
      <c r="AA28" s="139" t="str">
        <f>Recalculations!AA27</f>
        <v>NO</v>
      </c>
      <c r="AB28" s="139" t="str">
        <f>Recalculations!AB27</f>
        <v>NO</v>
      </c>
      <c r="AC28" s="139" t="str">
        <f>Recalculations!AC27</f>
        <v>NO</v>
      </c>
      <c r="AD28" s="139" t="str">
        <f>Recalculations!AD27</f>
        <v>NO</v>
      </c>
      <c r="AE28" s="139" t="str">
        <f>Recalculations!AE27</f>
        <v>NO</v>
      </c>
      <c r="AF28" s="139" t="str">
        <f>Recalculations!AF27</f>
        <v>NO</v>
      </c>
      <c r="AG28" s="139" t="str">
        <f>Recalculations!AG27</f>
        <v>NO</v>
      </c>
    </row>
    <row r="29" spans="2:33" x14ac:dyDescent="0.25">
      <c r="B29" s="135" t="str">
        <f>Recalculations!B28</f>
        <v>2.A.4</v>
      </c>
      <c r="C29" s="136" t="str">
        <f>Recalculations!C28</f>
        <v>Other Process Uses of Carbonates</v>
      </c>
      <c r="D29" s="137" t="str">
        <f>Recalculations!D28</f>
        <v>CO₂</v>
      </c>
      <c r="E29" s="138" t="str">
        <f>Recalculations!E28</f>
        <v>kt CO₂eq</v>
      </c>
      <c r="F29" s="139">
        <f>Recalculations!F28</f>
        <v>5.323228501433209</v>
      </c>
      <c r="G29" s="139">
        <f>Recalculations!G28</f>
        <v>5.1057166173152817</v>
      </c>
      <c r="H29" s="139">
        <f>Recalculations!H28</f>
        <v>4.9859050665194102</v>
      </c>
      <c r="I29" s="139">
        <f>Recalculations!I28</f>
        <v>4.7132575087088542</v>
      </c>
      <c r="J29" s="139">
        <f>Recalculations!J28</f>
        <v>4.967085524687727</v>
      </c>
      <c r="K29" s="139">
        <f>Recalculations!K28</f>
        <v>5.7093527260132344</v>
      </c>
      <c r="L29" s="139">
        <f>Recalculations!L28</f>
        <v>5.5249031754851305</v>
      </c>
      <c r="M29" s="139">
        <f>Recalculations!M28</f>
        <v>6.5691681927565071</v>
      </c>
      <c r="N29" s="139">
        <f>Recalculations!N28</f>
        <v>6.4198916317765047</v>
      </c>
      <c r="O29" s="139">
        <f>Recalculations!O28</f>
        <v>6.6789545675978959</v>
      </c>
      <c r="P29" s="139">
        <f>Recalculations!P28</f>
        <v>6.7347474946660659</v>
      </c>
      <c r="Q29" s="139">
        <f>Recalculations!Q28</f>
        <v>10.716185182807617</v>
      </c>
      <c r="R29" s="139">
        <f>Recalculations!R28</f>
        <v>8.1373768744014505</v>
      </c>
      <c r="S29" s="139">
        <f>Recalculations!S28</f>
        <v>8.5578902948976783</v>
      </c>
      <c r="T29" s="139">
        <f>Recalculations!T28</f>
        <v>9.8626377945971377</v>
      </c>
      <c r="U29" s="139">
        <f>Recalculations!U28</f>
        <v>11.782248859187511</v>
      </c>
      <c r="V29" s="139">
        <f>Recalculations!V28</f>
        <v>10.101364623150154</v>
      </c>
      <c r="W29" s="139">
        <f>Recalculations!W28</f>
        <v>9.2080258058600002</v>
      </c>
      <c r="X29" s="139">
        <f>Recalculations!X28</f>
        <v>6.7477143099374235</v>
      </c>
      <c r="Y29" s="139">
        <f>Recalculations!Y28</f>
        <v>2.1255118343991999</v>
      </c>
      <c r="Z29" s="139">
        <f>Recalculations!Z28</f>
        <v>1.5249623087156214</v>
      </c>
      <c r="AA29" s="139">
        <f>Recalculations!AA28</f>
        <v>1.936546289069464</v>
      </c>
      <c r="AB29" s="139">
        <f>Recalculations!AB28</f>
        <v>0.55509081209300004</v>
      </c>
      <c r="AC29" s="139">
        <f>Recalculations!AC28</f>
        <v>0.31046958379295009</v>
      </c>
      <c r="AD29" s="139">
        <f>Recalculations!AD28</f>
        <v>0.34853272291445003</v>
      </c>
      <c r="AE29" s="139">
        <f>Recalculations!AE28</f>
        <v>1.0018335915442</v>
      </c>
      <c r="AF29" s="139">
        <f>Recalculations!AF28</f>
        <v>0.98026531958999996</v>
      </c>
      <c r="AG29" s="139">
        <f>Recalculations!AG28</f>
        <v>1.3075452000159999</v>
      </c>
    </row>
    <row r="30" spans="2:33" x14ac:dyDescent="0.25">
      <c r="B30" s="135" t="str">
        <f>Recalculations!B29</f>
        <v>2.B.1</v>
      </c>
      <c r="C30" s="136" t="str">
        <f>Recalculations!C29</f>
        <v>Ammonia Production</v>
      </c>
      <c r="D30" s="137" t="str">
        <f>Recalculations!D29</f>
        <v>CO₂</v>
      </c>
      <c r="E30" s="138" t="str">
        <f>Recalculations!E29</f>
        <v>kt CO₂eq</v>
      </c>
      <c r="F30" s="139">
        <f>Recalculations!F29</f>
        <v>990.23349783919468</v>
      </c>
      <c r="G30" s="139">
        <f>Recalculations!G29</f>
        <v>1030.316500928953</v>
      </c>
      <c r="H30" s="139">
        <f>Recalculations!H29</f>
        <v>1003.5614679642191</v>
      </c>
      <c r="I30" s="139">
        <f>Recalculations!I29</f>
        <v>946.18678616206853</v>
      </c>
      <c r="J30" s="139">
        <f>Recalculations!J29</f>
        <v>1056.6256166776077</v>
      </c>
      <c r="K30" s="139">
        <f>Recalculations!K29</f>
        <v>973.43728270022302</v>
      </c>
      <c r="L30" s="139">
        <f>Recalculations!L29</f>
        <v>922.85045185393983</v>
      </c>
      <c r="M30" s="139">
        <f>Recalculations!M29</f>
        <v>1073.1245536725266</v>
      </c>
      <c r="N30" s="139">
        <f>Recalculations!N29</f>
        <v>1058.8056564006599</v>
      </c>
      <c r="O30" s="139">
        <f>Recalculations!O29</f>
        <v>942.81763386280556</v>
      </c>
      <c r="P30" s="139">
        <f>Recalculations!P29</f>
        <v>882.29996346142264</v>
      </c>
      <c r="Q30" s="139">
        <f>Recalculations!Q29</f>
        <v>1041.1841868890472</v>
      </c>
      <c r="R30" s="139">
        <f>Recalculations!R29</f>
        <v>810.90056385501384</v>
      </c>
      <c r="S30" s="139">
        <f>Recalculations!S29</f>
        <v>0.29746752765364803</v>
      </c>
      <c r="T30" s="139" t="str">
        <f>Recalculations!T29</f>
        <v>NO</v>
      </c>
      <c r="U30" s="139" t="str">
        <f>Recalculations!U29</f>
        <v>NO</v>
      </c>
      <c r="V30" s="139" t="str">
        <f>Recalculations!V29</f>
        <v>NO</v>
      </c>
      <c r="W30" s="139" t="str">
        <f>Recalculations!W29</f>
        <v>NO</v>
      </c>
      <c r="X30" s="139" t="str">
        <f>Recalculations!X29</f>
        <v>NO</v>
      </c>
      <c r="Y30" s="139" t="str">
        <f>Recalculations!Y29</f>
        <v>NO</v>
      </c>
      <c r="Z30" s="139" t="str">
        <f>Recalculations!Z29</f>
        <v>NO</v>
      </c>
      <c r="AA30" s="139" t="str">
        <f>Recalculations!AA29</f>
        <v>NO</v>
      </c>
      <c r="AB30" s="139" t="str">
        <f>Recalculations!AB29</f>
        <v>NO</v>
      </c>
      <c r="AC30" s="139" t="str">
        <f>Recalculations!AC29</f>
        <v>NO</v>
      </c>
      <c r="AD30" s="139" t="str">
        <f>Recalculations!AD29</f>
        <v>NO</v>
      </c>
      <c r="AE30" s="139" t="str">
        <f>Recalculations!AE29</f>
        <v>NO</v>
      </c>
      <c r="AF30" s="139" t="str">
        <f>Recalculations!AF29</f>
        <v>NO</v>
      </c>
      <c r="AG30" s="139" t="str">
        <f>Recalculations!AG29</f>
        <v>NO</v>
      </c>
    </row>
    <row r="31" spans="2:33" x14ac:dyDescent="0.25">
      <c r="B31" s="135" t="str">
        <f>Recalculations!B30</f>
        <v>2.B.2</v>
      </c>
      <c r="C31" s="136" t="str">
        <f>Recalculations!C30</f>
        <v>Nitric Acid Production</v>
      </c>
      <c r="D31" s="137" t="str">
        <f>Recalculations!D30</f>
        <v>N₂O</v>
      </c>
      <c r="E31" s="138" t="str">
        <f>Recalculations!E30</f>
        <v>kt CO₂eq</v>
      </c>
      <c r="F31" s="139">
        <f>Recalculations!F30</f>
        <v>995.31999999999994</v>
      </c>
      <c r="G31" s="139">
        <f>Recalculations!G30</f>
        <v>780.99840000000006</v>
      </c>
      <c r="H31" s="139">
        <f>Recalculations!H30</f>
        <v>780.99840000000006</v>
      </c>
      <c r="I31" s="139">
        <f>Recalculations!I30</f>
        <v>780.99840000000006</v>
      </c>
      <c r="J31" s="139">
        <f>Recalculations!J30</f>
        <v>780.99840000000006</v>
      </c>
      <c r="K31" s="139">
        <f>Recalculations!K30</f>
        <v>780.99840000000006</v>
      </c>
      <c r="L31" s="139">
        <f>Recalculations!L30</f>
        <v>780.99840000000006</v>
      </c>
      <c r="M31" s="139">
        <f>Recalculations!M30</f>
        <v>780.99840000000006</v>
      </c>
      <c r="N31" s="139">
        <f>Recalculations!N30</f>
        <v>780.99840000000006</v>
      </c>
      <c r="O31" s="139">
        <f>Recalculations!O30</f>
        <v>780.99840000000006</v>
      </c>
      <c r="P31" s="139">
        <f>Recalculations!P30</f>
        <v>780.99840000000006</v>
      </c>
      <c r="Q31" s="139">
        <f>Recalculations!Q30</f>
        <v>561.73</v>
      </c>
      <c r="R31" s="139">
        <f>Recalculations!R30</f>
        <v>280.86500000000001</v>
      </c>
      <c r="S31" s="139" t="str">
        <f>Recalculations!S30</f>
        <v>NO</v>
      </c>
      <c r="T31" s="139" t="str">
        <f>Recalculations!T30</f>
        <v>NO</v>
      </c>
      <c r="U31" s="139" t="str">
        <f>Recalculations!U30</f>
        <v>NO</v>
      </c>
      <c r="V31" s="139" t="str">
        <f>Recalculations!V30</f>
        <v>NO</v>
      </c>
      <c r="W31" s="139" t="str">
        <f>Recalculations!W30</f>
        <v>NO</v>
      </c>
      <c r="X31" s="139" t="str">
        <f>Recalculations!X30</f>
        <v>NO</v>
      </c>
      <c r="Y31" s="139" t="str">
        <f>Recalculations!Y30</f>
        <v>NO</v>
      </c>
      <c r="Z31" s="139" t="str">
        <f>Recalculations!Z30</f>
        <v>NO</v>
      </c>
      <c r="AA31" s="139" t="str">
        <f>Recalculations!AA30</f>
        <v>NO</v>
      </c>
      <c r="AB31" s="139" t="str">
        <f>Recalculations!AB30</f>
        <v>NO</v>
      </c>
      <c r="AC31" s="139" t="str">
        <f>Recalculations!AC30</f>
        <v>NO</v>
      </c>
      <c r="AD31" s="139" t="str">
        <f>Recalculations!AD30</f>
        <v>NO</v>
      </c>
      <c r="AE31" s="139" t="str">
        <f>Recalculations!AE30</f>
        <v>NO</v>
      </c>
      <c r="AF31" s="139" t="str">
        <f>Recalculations!AF30</f>
        <v>NO</v>
      </c>
      <c r="AG31" s="139" t="str">
        <f>Recalculations!AG30</f>
        <v>NO</v>
      </c>
    </row>
    <row r="32" spans="2:33" x14ac:dyDescent="0.25">
      <c r="B32" s="135" t="str">
        <f>Recalculations!B31</f>
        <v>2.C.1</v>
      </c>
      <c r="C32" s="136" t="str">
        <f>Recalculations!C31</f>
        <v>Iron and Steel Production</v>
      </c>
      <c r="D32" s="137" t="str">
        <f>Recalculations!D31</f>
        <v>CO₂</v>
      </c>
      <c r="E32" s="138" t="str">
        <f>Recalculations!E31</f>
        <v>kt CO₂eq</v>
      </c>
      <c r="F32" s="139">
        <f>Recalculations!F31</f>
        <v>26.080000000000002</v>
      </c>
      <c r="G32" s="139">
        <f>Recalculations!G31</f>
        <v>23.44</v>
      </c>
      <c r="H32" s="139">
        <f>Recalculations!H31</f>
        <v>20.56</v>
      </c>
      <c r="I32" s="139">
        <f>Recalculations!I31</f>
        <v>26.080000000000002</v>
      </c>
      <c r="J32" s="139">
        <f>Recalculations!J31</f>
        <v>21.28</v>
      </c>
      <c r="K32" s="139">
        <f>Recalculations!K31</f>
        <v>24.8</v>
      </c>
      <c r="L32" s="139">
        <f>Recalculations!L31</f>
        <v>27.28</v>
      </c>
      <c r="M32" s="139">
        <f>Recalculations!M31</f>
        <v>26.96</v>
      </c>
      <c r="N32" s="139">
        <f>Recalculations!N31</f>
        <v>28.64</v>
      </c>
      <c r="O32" s="139">
        <f>Recalculations!O31</f>
        <v>26.8</v>
      </c>
      <c r="P32" s="139">
        <f>Recalculations!P31</f>
        <v>28.8</v>
      </c>
      <c r="Q32" s="139">
        <f>Recalculations!Q31</f>
        <v>12</v>
      </c>
      <c r="R32" s="139" t="str">
        <f>Recalculations!R31</f>
        <v>NO</v>
      </c>
      <c r="S32" s="139" t="str">
        <f>Recalculations!S31</f>
        <v>NO</v>
      </c>
      <c r="T32" s="139" t="str">
        <f>Recalculations!T31</f>
        <v>NO</v>
      </c>
      <c r="U32" s="139" t="str">
        <f>Recalculations!U31</f>
        <v>NO</v>
      </c>
      <c r="V32" s="139" t="str">
        <f>Recalculations!V31</f>
        <v>NO</v>
      </c>
      <c r="W32" s="139" t="str">
        <f>Recalculations!W31</f>
        <v>NO</v>
      </c>
      <c r="X32" s="139" t="str">
        <f>Recalculations!X31</f>
        <v>NO</v>
      </c>
      <c r="Y32" s="139" t="str">
        <f>Recalculations!Y31</f>
        <v>NO</v>
      </c>
      <c r="Z32" s="139" t="str">
        <f>Recalculations!Z31</f>
        <v>NO</v>
      </c>
      <c r="AA32" s="139" t="str">
        <f>Recalculations!AA31</f>
        <v>NO</v>
      </c>
      <c r="AB32" s="139" t="str">
        <f>Recalculations!AB31</f>
        <v>NO</v>
      </c>
      <c r="AC32" s="139" t="str">
        <f>Recalculations!AC31</f>
        <v>NO</v>
      </c>
      <c r="AD32" s="139" t="str">
        <f>Recalculations!AD31</f>
        <v>NO</v>
      </c>
      <c r="AE32" s="139" t="str">
        <f>Recalculations!AE31</f>
        <v>NO</v>
      </c>
      <c r="AF32" s="139" t="str">
        <f>Recalculations!AF31</f>
        <v>NO</v>
      </c>
      <c r="AG32" s="139" t="str">
        <f>Recalculations!AG31</f>
        <v>NO</v>
      </c>
    </row>
    <row r="33" spans="2:33" x14ac:dyDescent="0.25">
      <c r="B33" s="135" t="str">
        <f>Recalculations!B32</f>
        <v>2.D.1</v>
      </c>
      <c r="C33" s="136" t="str">
        <f>Recalculations!C32</f>
        <v>Lubricant Use</v>
      </c>
      <c r="D33" s="137" t="str">
        <f>Recalculations!D32</f>
        <v>CO₂</v>
      </c>
      <c r="E33" s="138" t="str">
        <f>Recalculations!E32</f>
        <v>kt CO₂eq</v>
      </c>
      <c r="F33" s="139">
        <f>Recalculations!F32</f>
        <v>35.971886133333335</v>
      </c>
      <c r="G33" s="139">
        <f>Recalculations!G32</f>
        <v>24.808197333333332</v>
      </c>
      <c r="H33" s="139">
        <f>Recalculations!H32</f>
        <v>24.808197333333332</v>
      </c>
      <c r="I33" s="139">
        <f>Recalculations!I32</f>
        <v>22.947582533333335</v>
      </c>
      <c r="J33" s="139">
        <f>Recalculations!J32</f>
        <v>23.567787466666669</v>
      </c>
      <c r="K33" s="139">
        <f>Recalculations!K32</f>
        <v>11.783893733333334</v>
      </c>
      <c r="L33" s="139">
        <f>Recalculations!L32</f>
        <v>27.28901706666667</v>
      </c>
      <c r="M33" s="139">
        <f>Recalculations!M32</f>
        <v>19.226352933333335</v>
      </c>
      <c r="N33" s="139">
        <f>Recalculations!N32</f>
        <v>16.745533199999997</v>
      </c>
      <c r="O33" s="139">
        <f>Recalculations!O32</f>
        <v>16.745533199999997</v>
      </c>
      <c r="P33" s="139">
        <f>Recalculations!P32</f>
        <v>70.083157466666691</v>
      </c>
      <c r="Q33" s="139">
        <f>Recalculations!Q32</f>
        <v>19.846557866666664</v>
      </c>
      <c r="R33" s="139">
        <f>Recalculations!R32</f>
        <v>11.783893733333334</v>
      </c>
      <c r="S33" s="139">
        <f>Recalculations!S32</f>
        <v>14.884918400000002</v>
      </c>
      <c r="T33" s="139">
        <f>Recalculations!T32</f>
        <v>17.365738133333338</v>
      </c>
      <c r="U33" s="139">
        <f>Recalculations!U32</f>
        <v>59.539673600000008</v>
      </c>
      <c r="V33" s="139">
        <f>Recalculations!V32</f>
        <v>19.226352933333335</v>
      </c>
      <c r="W33" s="139">
        <f>Recalculations!W32</f>
        <v>23.567787466666669</v>
      </c>
      <c r="X33" s="139">
        <f>Recalculations!X32</f>
        <v>20.466762800000005</v>
      </c>
      <c r="Y33" s="139">
        <f>Recalculations!Y32</f>
        <v>22.387537478533332</v>
      </c>
      <c r="Z33" s="139">
        <f>Recalculations!Z32</f>
        <v>16.816236562399997</v>
      </c>
      <c r="AA33" s="139">
        <f>Recalculations!AA32</f>
        <v>18.732049601466663</v>
      </c>
      <c r="AB33" s="139">
        <f>Recalculations!AB32</f>
        <v>18.282520669209713</v>
      </c>
      <c r="AC33" s="139">
        <f>Recalculations!AC32</f>
        <v>19.0765237671073</v>
      </c>
      <c r="AD33" s="139">
        <f>Recalculations!AD32</f>
        <v>19.838320667375339</v>
      </c>
      <c r="AE33" s="139">
        <f>Recalculations!AE32</f>
        <v>20.348670644302445</v>
      </c>
      <c r="AF33" s="139">
        <f>Recalculations!AF32</f>
        <v>20.089334297342493</v>
      </c>
      <c r="AG33" s="139">
        <f>Recalculations!AG32</f>
        <v>22.219743345339293</v>
      </c>
    </row>
    <row r="34" spans="2:33" x14ac:dyDescent="0.25">
      <c r="B34" s="135" t="str">
        <f>Recalculations!B33</f>
        <v>2.D.2</v>
      </c>
      <c r="C34" s="136" t="str">
        <f>Recalculations!C33</f>
        <v>Paraffin Wax Use</v>
      </c>
      <c r="D34" s="137" t="str">
        <f>Recalculations!D33</f>
        <v>CO₂</v>
      </c>
      <c r="E34" s="138" t="str">
        <f>Recalculations!E33</f>
        <v>kt CO₂eq</v>
      </c>
      <c r="F34" s="139">
        <f>Recalculations!F33</f>
        <v>6.2605202000000011</v>
      </c>
      <c r="G34" s="139">
        <f>Recalculations!G33</f>
        <v>5.7564122000000006</v>
      </c>
      <c r="H34" s="139">
        <f>Recalculations!H33</f>
        <v>5.8035802000000007</v>
      </c>
      <c r="I34" s="139">
        <f>Recalculations!I33</f>
        <v>6.2417638465688015</v>
      </c>
      <c r="J34" s="139">
        <f>Recalculations!J33</f>
        <v>6.3174431325896006</v>
      </c>
      <c r="K34" s="139">
        <f>Recalculations!K33</f>
        <v>8.5969281205896007</v>
      </c>
      <c r="L34" s="139">
        <f>Recalculations!L33</f>
        <v>8.8529943479999993</v>
      </c>
      <c r="M34" s="139">
        <f>Recalculations!M33</f>
        <v>8.9161516172113622</v>
      </c>
      <c r="N34" s="139">
        <f>Recalculations!N33</f>
        <v>9.729267891200001</v>
      </c>
      <c r="O34" s="139">
        <f>Recalculations!O33</f>
        <v>13.931355525894967</v>
      </c>
      <c r="P34" s="139">
        <f>Recalculations!P33</f>
        <v>15.727833590166837</v>
      </c>
      <c r="Q34" s="139">
        <f>Recalculations!Q33</f>
        <v>18.784694234789391</v>
      </c>
      <c r="R34" s="139">
        <f>Recalculations!R33</f>
        <v>22.805116097278038</v>
      </c>
      <c r="S34" s="139">
        <f>Recalculations!S33</f>
        <v>24.100105770400003</v>
      </c>
      <c r="T34" s="139">
        <f>Recalculations!T33</f>
        <v>25.900289505343299</v>
      </c>
      <c r="U34" s="139">
        <f>Recalculations!U33</f>
        <v>35.27125977220927</v>
      </c>
      <c r="V34" s="139">
        <f>Recalculations!V33</f>
        <v>28.191463603730728</v>
      </c>
      <c r="W34" s="139">
        <f>Recalculations!W33</f>
        <v>32.647660196799997</v>
      </c>
      <c r="X34" s="139">
        <f>Recalculations!X33</f>
        <v>23.763914266754451</v>
      </c>
      <c r="Y34" s="139">
        <f>Recalculations!Y33</f>
        <v>24.040361602400004</v>
      </c>
      <c r="Z34" s="139">
        <f>Recalculations!Z33</f>
        <v>21.821478723778668</v>
      </c>
      <c r="AA34" s="139">
        <f>Recalculations!AA33</f>
        <v>21.53822005021858</v>
      </c>
      <c r="AB34" s="139">
        <f>Recalculations!AB33</f>
        <v>20.096192899200002</v>
      </c>
      <c r="AC34" s="139">
        <f>Recalculations!AC33</f>
        <v>22.679070980003843</v>
      </c>
      <c r="AD34" s="139">
        <f>Recalculations!AD33</f>
        <v>20.448130050268485</v>
      </c>
      <c r="AE34" s="139">
        <f>Recalculations!AE33</f>
        <v>24.485869826640563</v>
      </c>
      <c r="AF34" s="139">
        <f>Recalculations!AF33</f>
        <v>23.709092122673074</v>
      </c>
      <c r="AG34" s="139">
        <f>Recalculations!AG33</f>
        <v>56.89726626673113</v>
      </c>
    </row>
    <row r="35" spans="2:33" x14ac:dyDescent="0.25">
      <c r="B35" s="135" t="str">
        <f>Recalculations!B34</f>
        <v>2.D.3</v>
      </c>
      <c r="C35" s="136" t="str">
        <f>Recalculations!C34</f>
        <v>Other Solvent Use</v>
      </c>
      <c r="D35" s="137" t="str">
        <f>Recalculations!D34</f>
        <v>Indirect CO₂</v>
      </c>
      <c r="E35" s="138" t="str">
        <f>Recalculations!E34</f>
        <v>kt CO₂eq</v>
      </c>
      <c r="F35" s="139">
        <f>Recalculations!F34</f>
        <v>51.404631784737106</v>
      </c>
      <c r="G35" s="139">
        <f>Recalculations!G34</f>
        <v>51.128472096403371</v>
      </c>
      <c r="H35" s="139">
        <f>Recalculations!H34</f>
        <v>51.18522785371816</v>
      </c>
      <c r="I35" s="139">
        <f>Recalculations!I34</f>
        <v>51.295144615206652</v>
      </c>
      <c r="J35" s="139">
        <f>Recalculations!J34</f>
        <v>52.290623598129258</v>
      </c>
      <c r="K35" s="139">
        <f>Recalculations!K34</f>
        <v>52.398056652537804</v>
      </c>
      <c r="L35" s="139">
        <f>Recalculations!L34</f>
        <v>53.221091773686261</v>
      </c>
      <c r="M35" s="139">
        <f>Recalculations!M34</f>
        <v>55.032037791514469</v>
      </c>
      <c r="N35" s="139">
        <f>Recalculations!N34</f>
        <v>53.994986135296742</v>
      </c>
      <c r="O35" s="139">
        <f>Recalculations!O34</f>
        <v>50.310995437092302</v>
      </c>
      <c r="P35" s="139">
        <f>Recalculations!P34</f>
        <v>47.539430517609873</v>
      </c>
      <c r="Q35" s="139">
        <f>Recalculations!Q34</f>
        <v>51.592173007550812</v>
      </c>
      <c r="R35" s="139">
        <f>Recalculations!R34</f>
        <v>51.060021873635819</v>
      </c>
      <c r="S35" s="139">
        <f>Recalculations!S34</f>
        <v>47.191059981172131</v>
      </c>
      <c r="T35" s="139">
        <f>Recalculations!T34</f>
        <v>51.312768018837005</v>
      </c>
      <c r="U35" s="139">
        <f>Recalculations!U34</f>
        <v>50.809565520913395</v>
      </c>
      <c r="V35" s="139">
        <f>Recalculations!V34</f>
        <v>56.073156453592787</v>
      </c>
      <c r="W35" s="139">
        <f>Recalculations!W34</f>
        <v>59.242546882299877</v>
      </c>
      <c r="X35" s="139">
        <f>Recalculations!X34</f>
        <v>51.628263096140891</v>
      </c>
      <c r="Y35" s="139">
        <f>Recalculations!Y34</f>
        <v>48.09107253660472</v>
      </c>
      <c r="Z35" s="139">
        <f>Recalculations!Z34</f>
        <v>43.069733130134047</v>
      </c>
      <c r="AA35" s="139">
        <f>Recalculations!AA34</f>
        <v>42.476186703886782</v>
      </c>
      <c r="AB35" s="139">
        <f>Recalculations!AB34</f>
        <v>41.091671596945844</v>
      </c>
      <c r="AC35" s="139">
        <f>Recalculations!AC34</f>
        <v>40.305140883427143</v>
      </c>
      <c r="AD35" s="139">
        <f>Recalculations!AD34</f>
        <v>41.947977406603997</v>
      </c>
      <c r="AE35" s="139">
        <f>Recalculations!AE34</f>
        <v>40.653456851993838</v>
      </c>
      <c r="AF35" s="139">
        <f>Recalculations!AF34</f>
        <v>40.836138638147411</v>
      </c>
      <c r="AG35" s="139">
        <f>Recalculations!AG34</f>
        <v>41.000387436534282</v>
      </c>
    </row>
    <row r="36" spans="2:33" x14ac:dyDescent="0.25">
      <c r="B36" s="135" t="str">
        <f>Recalculations!B35</f>
        <v>2.D.3</v>
      </c>
      <c r="C36" s="136" t="str">
        <f>Recalculations!C35</f>
        <v>Urea as Catalyst</v>
      </c>
      <c r="D36" s="137" t="str">
        <f>Recalculations!D35</f>
        <v>CO₂</v>
      </c>
      <c r="E36" s="138" t="str">
        <f>Recalculations!E35</f>
        <v>kt CO₂eq</v>
      </c>
      <c r="F36" s="139">
        <f>Recalculations!F35</f>
        <v>0</v>
      </c>
      <c r="G36" s="139">
        <f>Recalculations!G35</f>
        <v>0</v>
      </c>
      <c r="H36" s="139">
        <f>Recalculations!H35</f>
        <v>0</v>
      </c>
      <c r="I36" s="139">
        <f>Recalculations!I35</f>
        <v>0</v>
      </c>
      <c r="J36" s="139">
        <f>Recalculations!J35</f>
        <v>0</v>
      </c>
      <c r="K36" s="139">
        <f>Recalculations!K35</f>
        <v>0</v>
      </c>
      <c r="L36" s="139">
        <f>Recalculations!L35</f>
        <v>0</v>
      </c>
      <c r="M36" s="139">
        <f>Recalculations!M35</f>
        <v>0</v>
      </c>
      <c r="N36" s="139">
        <f>Recalculations!N35</f>
        <v>0</v>
      </c>
      <c r="O36" s="139">
        <f>Recalculations!O35</f>
        <v>0</v>
      </c>
      <c r="P36" s="139">
        <f>Recalculations!P35</f>
        <v>0</v>
      </c>
      <c r="Q36" s="139">
        <f>Recalculations!Q35</f>
        <v>0</v>
      </c>
      <c r="R36" s="139">
        <f>Recalculations!R35</f>
        <v>0</v>
      </c>
      <c r="S36" s="139">
        <f>Recalculations!S35</f>
        <v>0</v>
      </c>
      <c r="T36" s="139">
        <f>Recalculations!T35</f>
        <v>0</v>
      </c>
      <c r="U36" s="139">
        <f>Recalculations!U35</f>
        <v>0</v>
      </c>
      <c r="V36" s="139">
        <f>Recalculations!V35</f>
        <v>1.0959900943454277</v>
      </c>
      <c r="W36" s="139">
        <f>Recalculations!W35</f>
        <v>2.5495531737689627</v>
      </c>
      <c r="X36" s="139">
        <f>Recalculations!X35</f>
        <v>3.1125537320729171</v>
      </c>
      <c r="Y36" s="139">
        <f>Recalculations!Y35</f>
        <v>2.8281813593735081</v>
      </c>
      <c r="Z36" s="139">
        <f>Recalculations!Z35</f>
        <v>2.6499040922062185</v>
      </c>
      <c r="AA36" s="139">
        <f>Recalculations!AA35</f>
        <v>2.8282347983235732</v>
      </c>
      <c r="AB36" s="139">
        <f>Recalculations!AB35</f>
        <v>2.8559160482875958</v>
      </c>
      <c r="AC36" s="139">
        <f>Recalculations!AC35</f>
        <v>4.0768776677694776</v>
      </c>
      <c r="AD36" s="139">
        <f>Recalculations!AD35</f>
        <v>4.5260728949506195</v>
      </c>
      <c r="AE36" s="139">
        <f>Recalculations!AE35</f>
        <v>5.8321484987349113</v>
      </c>
      <c r="AF36" s="139">
        <f>Recalculations!AF35</f>
        <v>7.7311463739588389</v>
      </c>
      <c r="AG36" s="139">
        <f>Recalculations!AG35</f>
        <v>8.7126890219484459</v>
      </c>
    </row>
    <row r="37" spans="2:33" x14ac:dyDescent="0.25">
      <c r="B37" s="135" t="str">
        <f>Recalculations!B36</f>
        <v>2.E.1</v>
      </c>
      <c r="C37" s="136" t="str">
        <f>Recalculations!C36</f>
        <v>Integrated Circuit or Semiconductor</v>
      </c>
      <c r="D37" s="135" t="str">
        <f>Recalculations!D36</f>
        <v>HFCs, PFCS, SF₆, NF₃</v>
      </c>
      <c r="E37" s="140" t="str">
        <f>Recalculations!E36</f>
        <v>kt CO₂eq</v>
      </c>
      <c r="F37" s="139">
        <f>Recalculations!F36</f>
        <v>1.16777</v>
      </c>
      <c r="G37" s="139">
        <f>Recalculations!G36</f>
        <v>15.146597</v>
      </c>
      <c r="H37" s="139">
        <f>Recalculations!H36</f>
        <v>29.125423999999999</v>
      </c>
      <c r="I37" s="139">
        <f>Recalculations!I36</f>
        <v>57.083078</v>
      </c>
      <c r="J37" s="139">
        <f>Recalculations!J36</f>
        <v>85.040732000000006</v>
      </c>
      <c r="K37" s="139">
        <f>Recalculations!K36</f>
        <v>145.33037333333331</v>
      </c>
      <c r="L37" s="139">
        <f>Recalculations!L36</f>
        <v>201.00265999999999</v>
      </c>
      <c r="M37" s="139">
        <f>Recalculations!M36</f>
        <v>258.20570666666669</v>
      </c>
      <c r="N37" s="139">
        <f>Recalculations!N36</f>
        <v>138.04508900000002</v>
      </c>
      <c r="O37" s="139">
        <f>Recalculations!O36</f>
        <v>286.00757666666664</v>
      </c>
      <c r="P37" s="139">
        <f>Recalculations!P36</f>
        <v>491.70421899999997</v>
      </c>
      <c r="Q37" s="139">
        <f>Recalculations!Q36</f>
        <v>424.70519000000007</v>
      </c>
      <c r="R37" s="139">
        <f>Recalculations!R36</f>
        <v>344.12408999999997</v>
      </c>
      <c r="S37" s="139">
        <f>Recalculations!S36</f>
        <v>393.08417280000003</v>
      </c>
      <c r="T37" s="139">
        <f>Recalculations!T36</f>
        <v>285.75225999999998</v>
      </c>
      <c r="U37" s="139">
        <f>Recalculations!U36</f>
        <v>310.11704599999996</v>
      </c>
      <c r="V37" s="139">
        <f>Recalculations!V36</f>
        <v>249.41018457142857</v>
      </c>
      <c r="W37" s="139">
        <f>Recalculations!W36</f>
        <v>238.86941142857145</v>
      </c>
      <c r="X37" s="139">
        <f>Recalculations!X36</f>
        <v>179.86143714285714</v>
      </c>
      <c r="Y37" s="139">
        <f>Recalculations!Y36</f>
        <v>107.30033857142855</v>
      </c>
      <c r="Z37" s="139">
        <f>Recalculations!Z36</f>
        <v>68.187282857142861</v>
      </c>
      <c r="AA37" s="139">
        <f>Recalculations!AA36</f>
        <v>41.132805714285709</v>
      </c>
      <c r="AB37" s="139">
        <f>Recalculations!AB36</f>
        <v>31.546020317460314</v>
      </c>
      <c r="AC37" s="139">
        <f>Recalculations!AC36</f>
        <v>34.625410793650794</v>
      </c>
      <c r="AD37" s="139">
        <f>Recalculations!AD36</f>
        <v>20.2695574025974</v>
      </c>
      <c r="AE37" s="139">
        <f>Recalculations!AE36</f>
        <v>46.844311948051946</v>
      </c>
      <c r="AF37" s="139">
        <f>Recalculations!AF36</f>
        <v>57.042272756132753</v>
      </c>
      <c r="AG37" s="139">
        <f>Recalculations!AG36</f>
        <v>67.077574487734495</v>
      </c>
    </row>
    <row r="38" spans="2:33" x14ac:dyDescent="0.25">
      <c r="B38" s="135" t="str">
        <f>Recalculations!B37</f>
        <v>2.F.1</v>
      </c>
      <c r="C38" s="136" t="str">
        <f>Recalculations!C37</f>
        <v>Refrigeration and Air Conditioning</v>
      </c>
      <c r="D38" s="135" t="str">
        <f>Recalculations!D37</f>
        <v>HFCs</v>
      </c>
      <c r="E38" s="140" t="str">
        <f>Recalculations!E37</f>
        <v>kt CO₂eq</v>
      </c>
      <c r="F38" s="139">
        <f>Recalculations!F37</f>
        <v>0</v>
      </c>
      <c r="G38" s="139">
        <f>Recalculations!G37</f>
        <v>0</v>
      </c>
      <c r="H38" s="139">
        <f>Recalculations!H37</f>
        <v>0</v>
      </c>
      <c r="I38" s="139">
        <f>Recalculations!I37</f>
        <v>0.50771881874999991</v>
      </c>
      <c r="J38" s="139">
        <f>Recalculations!J37</f>
        <v>2.1074186347499997</v>
      </c>
      <c r="K38" s="139">
        <f>Recalculations!K37</f>
        <v>4.9761167234999997</v>
      </c>
      <c r="L38" s="139">
        <f>Recalculations!L37</f>
        <v>18.656005809651898</v>
      </c>
      <c r="M38" s="139">
        <f>Recalculations!M37</f>
        <v>32.052566145922242</v>
      </c>
      <c r="N38" s="139">
        <f>Recalculations!N37</f>
        <v>48.39338544882672</v>
      </c>
      <c r="O38" s="139">
        <f>Recalculations!O37</f>
        <v>75.757550184311</v>
      </c>
      <c r="P38" s="139">
        <f>Recalculations!P37</f>
        <v>122.97316942440131</v>
      </c>
      <c r="Q38" s="139">
        <f>Recalculations!Q37</f>
        <v>168.59695787238803</v>
      </c>
      <c r="R38" s="139">
        <f>Recalculations!R37</f>
        <v>253.52337326367021</v>
      </c>
      <c r="S38" s="139">
        <f>Recalculations!S37</f>
        <v>394.79206076857918</v>
      </c>
      <c r="T38" s="139">
        <f>Recalculations!T37</f>
        <v>539.85813399090318</v>
      </c>
      <c r="U38" s="139">
        <f>Recalculations!U37</f>
        <v>699.36396078507278</v>
      </c>
      <c r="V38" s="139">
        <f>Recalculations!V37</f>
        <v>728.49942606397747</v>
      </c>
      <c r="W38" s="139">
        <f>Recalculations!W37</f>
        <v>747.22781813387724</v>
      </c>
      <c r="X38" s="139">
        <f>Recalculations!X37</f>
        <v>822.90137512797651</v>
      </c>
      <c r="Y38" s="139">
        <f>Recalculations!Y37</f>
        <v>865.08674674101121</v>
      </c>
      <c r="Z38" s="139">
        <f>Recalculations!Z37</f>
        <v>876.85539273605605</v>
      </c>
      <c r="AA38" s="139">
        <f>Recalculations!AA37</f>
        <v>905.7036834546891</v>
      </c>
      <c r="AB38" s="139">
        <f>Recalculations!AB37</f>
        <v>902.76231110283641</v>
      </c>
      <c r="AC38" s="139">
        <f>Recalculations!AC37</f>
        <v>937.17063358371183</v>
      </c>
      <c r="AD38" s="139">
        <f>Recalculations!AD37</f>
        <v>1025.3129170937259</v>
      </c>
      <c r="AE38" s="139">
        <f>Recalculations!AE37</f>
        <v>1008.6695430083216</v>
      </c>
      <c r="AF38" s="139">
        <f>Recalculations!AF37</f>
        <v>1090.1947477407966</v>
      </c>
      <c r="AG38" s="139">
        <f>Recalculations!AG37</f>
        <v>1118.1937399801782</v>
      </c>
    </row>
    <row r="39" spans="2:33" x14ac:dyDescent="0.25">
      <c r="B39" s="135" t="str">
        <f>Recalculations!B38</f>
        <v>2.F.3</v>
      </c>
      <c r="C39" s="136" t="str">
        <f>Recalculations!C38</f>
        <v>Fire Protection</v>
      </c>
      <c r="D39" s="135" t="str">
        <f>Recalculations!D38</f>
        <v>HFCs</v>
      </c>
      <c r="E39" s="140" t="str">
        <f>Recalculations!E38</f>
        <v>kt CO₂eq</v>
      </c>
      <c r="F39" s="139" t="str">
        <f>Recalculations!F38</f>
        <v>NO</v>
      </c>
      <c r="G39" s="139" t="str">
        <f>Recalculations!G38</f>
        <v>NO</v>
      </c>
      <c r="H39" s="139" t="str">
        <f>Recalculations!H38</f>
        <v>NO</v>
      </c>
      <c r="I39" s="139" t="str">
        <f>Recalculations!I38</f>
        <v>NO</v>
      </c>
      <c r="J39" s="139" t="str">
        <f>Recalculations!J38</f>
        <v>NO</v>
      </c>
      <c r="K39" s="139" t="str">
        <f>Recalculations!K38</f>
        <v>NO</v>
      </c>
      <c r="L39" s="139">
        <f>Recalculations!L38</f>
        <v>1.4952375899999999</v>
      </c>
      <c r="M39" s="139">
        <f>Recalculations!M38</f>
        <v>2.9755228041000001</v>
      </c>
      <c r="N39" s="139">
        <f>Recalculations!N38</f>
        <v>4.4410051660590009</v>
      </c>
      <c r="O39" s="139">
        <f>Recalculations!O38</f>
        <v>5.8918327043984098</v>
      </c>
      <c r="P39" s="139">
        <f>Recalculations!P38</f>
        <v>7.328151967354426</v>
      </c>
      <c r="Q39" s="139">
        <f>Recalculations!Q38</f>
        <v>8.7501080376808815</v>
      </c>
      <c r="R39" s="139">
        <f>Recalculations!R38</f>
        <v>10.157844547304073</v>
      </c>
      <c r="S39" s="139">
        <f>Recalculations!S38</f>
        <v>11.551503691831032</v>
      </c>
      <c r="T39" s="139">
        <f>Recalculations!T38</f>
        <v>12.931226244912722</v>
      </c>
      <c r="U39" s="139">
        <f>Recalculations!U38</f>
        <v>14.297151572463594</v>
      </c>
      <c r="V39" s="139">
        <f>Recalculations!V38</f>
        <v>15.649417646738959</v>
      </c>
      <c r="W39" s="139">
        <f>Recalculations!W38</f>
        <v>16.988161060271569</v>
      </c>
      <c r="X39" s="139">
        <f>Recalculations!X38</f>
        <v>18.313517039668856</v>
      </c>
      <c r="Y39" s="139">
        <f>Recalculations!Y38</f>
        <v>19.625619459272166</v>
      </c>
      <c r="Z39" s="139">
        <f>Recalculations!Z38</f>
        <v>32.363168418179441</v>
      </c>
      <c r="AA39" s="139">
        <f>Recalculations!AA38</f>
        <v>32.378208048132649</v>
      </c>
      <c r="AB39" s="139">
        <f>Recalculations!AB38</f>
        <v>32.393097281786318</v>
      </c>
      <c r="AC39" s="139">
        <f>Recalculations!AC38</f>
        <v>32.407837623103454</v>
      </c>
      <c r="AD39" s="139">
        <f>Recalculations!AD38</f>
        <v>32.422430561007417</v>
      </c>
      <c r="AE39" s="139">
        <f>Recalculations!AE38</f>
        <v>32.436877569532342</v>
      </c>
      <c r="AF39" s="139">
        <f>Recalculations!AF38</f>
        <v>32.451180107972014</v>
      </c>
      <c r="AG39" s="139">
        <f>Recalculations!AG38</f>
        <v>32.46533962102729</v>
      </c>
    </row>
    <row r="40" spans="2:33" x14ac:dyDescent="0.25">
      <c r="B40" s="135" t="str">
        <f>Recalculations!B39</f>
        <v>2.F.4</v>
      </c>
      <c r="C40" s="136" t="str">
        <f>Recalculations!C39</f>
        <v>Aerosols</v>
      </c>
      <c r="D40" s="135" t="str">
        <f>Recalculations!D39</f>
        <v>HFCs</v>
      </c>
      <c r="E40" s="140" t="str">
        <f>Recalculations!E39</f>
        <v>kt CO₂eq</v>
      </c>
      <c r="F40" s="139" t="str">
        <f>Recalculations!F39</f>
        <v>NO</v>
      </c>
      <c r="G40" s="139" t="str">
        <f>Recalculations!G39</f>
        <v>NO</v>
      </c>
      <c r="H40" s="139" t="str">
        <f>Recalculations!H39</f>
        <v>NO</v>
      </c>
      <c r="I40" s="139">
        <f>Recalculations!I39</f>
        <v>12.628976812865979</v>
      </c>
      <c r="J40" s="139">
        <f>Recalculations!J39</f>
        <v>25.286804018177467</v>
      </c>
      <c r="K40" s="139">
        <f>Recalculations!K39</f>
        <v>38.008312853749288</v>
      </c>
      <c r="L40" s="139">
        <f>Recalculations!L39</f>
        <v>66.961220959897986</v>
      </c>
      <c r="M40" s="139">
        <f>Recalculations!M39</f>
        <v>118.09485990452548</v>
      </c>
      <c r="N40" s="139">
        <f>Recalculations!N39</f>
        <v>144.15859977961179</v>
      </c>
      <c r="O40" s="139">
        <f>Recalculations!O39</f>
        <v>116.46469911923884</v>
      </c>
      <c r="P40" s="139">
        <f>Recalculations!P39</f>
        <v>124.90118419655644</v>
      </c>
      <c r="Q40" s="139">
        <f>Recalculations!Q39</f>
        <v>134.77742648044921</v>
      </c>
      <c r="R40" s="139">
        <f>Recalculations!R39</f>
        <v>128.34597266269532</v>
      </c>
      <c r="S40" s="139">
        <f>Recalculations!S39</f>
        <v>136.10541719652477</v>
      </c>
      <c r="T40" s="139">
        <f>Recalculations!T39</f>
        <v>130.15131422052454</v>
      </c>
      <c r="U40" s="139">
        <f>Recalculations!U39</f>
        <v>144.65983563794984</v>
      </c>
      <c r="V40" s="139">
        <f>Recalculations!V39</f>
        <v>151.95610559848461</v>
      </c>
      <c r="W40" s="139">
        <f>Recalculations!W39</f>
        <v>137.27898810847577</v>
      </c>
      <c r="X40" s="139">
        <f>Recalculations!X39</f>
        <v>145.62634350147445</v>
      </c>
      <c r="Y40" s="139">
        <f>Recalculations!Y39</f>
        <v>130.60860967615574</v>
      </c>
      <c r="Z40" s="139">
        <f>Recalculations!Z39</f>
        <v>120.81957669953312</v>
      </c>
      <c r="AA40" s="139">
        <f>Recalculations!AA39</f>
        <v>125.85051420780822</v>
      </c>
      <c r="AB40" s="139">
        <f>Recalculations!AB39</f>
        <v>122.57778442857281</v>
      </c>
      <c r="AC40" s="139">
        <f>Recalculations!AC39</f>
        <v>119.00156788640047</v>
      </c>
      <c r="AD40" s="139">
        <f>Recalculations!AD39</f>
        <v>116.58800175901177</v>
      </c>
      <c r="AE40" s="139">
        <f>Recalculations!AE39</f>
        <v>114.57208389461285</v>
      </c>
      <c r="AF40" s="139">
        <f>Recalculations!AF39</f>
        <v>114.97096552013053</v>
      </c>
      <c r="AG40" s="139">
        <f>Recalculations!AG39</f>
        <v>112.96711733507786</v>
      </c>
    </row>
    <row r="41" spans="2:33" x14ac:dyDescent="0.25">
      <c r="B41" s="135" t="str">
        <f>Recalculations!B40</f>
        <v>2.G.1</v>
      </c>
      <c r="C41" s="136" t="str">
        <f>Recalculations!C40</f>
        <v>Electrical Equipment</v>
      </c>
      <c r="D41" s="135" t="str">
        <f>Recalculations!D40</f>
        <v>SF₆</v>
      </c>
      <c r="E41" s="140" t="str">
        <f>Recalculations!E40</f>
        <v>kt CO₂eq</v>
      </c>
      <c r="F41" s="139">
        <f>Recalculations!F40</f>
        <v>20.52</v>
      </c>
      <c r="G41" s="139">
        <f>Recalculations!G40</f>
        <v>21.431999999999999</v>
      </c>
      <c r="H41" s="139">
        <f>Recalculations!H40</f>
        <v>22.343999999999998</v>
      </c>
      <c r="I41" s="139">
        <f>Recalculations!I40</f>
        <v>23.256</v>
      </c>
      <c r="J41" s="139">
        <f>Recalculations!J40</f>
        <v>24.167999999999999</v>
      </c>
      <c r="K41" s="139">
        <f>Recalculations!K40</f>
        <v>25.080000000000002</v>
      </c>
      <c r="L41" s="139">
        <f>Recalculations!L40</f>
        <v>25.171199999999999</v>
      </c>
      <c r="M41" s="139">
        <f>Recalculations!M40</f>
        <v>35.567999999999998</v>
      </c>
      <c r="N41" s="139">
        <f>Recalculations!N40</f>
        <v>24.076800000000002</v>
      </c>
      <c r="O41" s="139">
        <f>Recalculations!O40</f>
        <v>33.379199999999997</v>
      </c>
      <c r="P41" s="139">
        <f>Recalculations!P40</f>
        <v>7.4282399999999997</v>
      </c>
      <c r="Q41" s="139">
        <f>Recalculations!Q40</f>
        <v>30.5748</v>
      </c>
      <c r="R41" s="139">
        <f>Recalculations!R40</f>
        <v>21.73752</v>
      </c>
      <c r="S41" s="139">
        <f>Recalculations!S40</f>
        <v>36.676079999999999</v>
      </c>
      <c r="T41" s="139">
        <f>Recalculations!T40</f>
        <v>20.561039999999998</v>
      </c>
      <c r="U41" s="139">
        <f>Recalculations!U40</f>
        <v>22.435200000000002</v>
      </c>
      <c r="V41" s="139">
        <f>Recalculations!V40</f>
        <v>26.812799999999999</v>
      </c>
      <c r="W41" s="139">
        <f>Recalculations!W40</f>
        <v>28.4544</v>
      </c>
      <c r="X41" s="139">
        <f>Recalculations!X40</f>
        <v>10.396800000000001</v>
      </c>
      <c r="Y41" s="139">
        <f>Recalculations!Y40</f>
        <v>13.338000000000001</v>
      </c>
      <c r="Z41" s="139">
        <f>Recalculations!Z40</f>
        <v>12.3291</v>
      </c>
      <c r="AA41" s="139">
        <f>Recalculations!AA40</f>
        <v>20.697839999999999</v>
      </c>
      <c r="AB41" s="139">
        <f>Recalculations!AB40</f>
        <v>16.217639999999999</v>
      </c>
      <c r="AC41" s="139">
        <f>Recalculations!AC40</f>
        <v>18.604800000000001</v>
      </c>
      <c r="AD41" s="139">
        <f>Recalculations!AD40</f>
        <v>19.152000000000001</v>
      </c>
      <c r="AE41" s="139">
        <f>Recalculations!AE40</f>
        <v>19.699199999999998</v>
      </c>
      <c r="AF41" s="139">
        <f>Recalculations!AF40</f>
        <v>19.0608</v>
      </c>
      <c r="AG41" s="139">
        <f>Recalculations!AG40</f>
        <v>19.870200000000001</v>
      </c>
    </row>
    <row r="42" spans="2:33" x14ac:dyDescent="0.25">
      <c r="B42" s="135" t="str">
        <f>Recalculations!B41</f>
        <v>2.G.2</v>
      </c>
      <c r="C42" s="136" t="str">
        <f>Recalculations!C41</f>
        <v>SF₆ and PFCs from Other Product Uses</v>
      </c>
      <c r="D42" s="135" t="str">
        <f>Recalculations!D41</f>
        <v>SF₆</v>
      </c>
      <c r="E42" s="140" t="str">
        <f>Recalculations!E41</f>
        <v>kt CO₂eq</v>
      </c>
      <c r="F42" s="139">
        <f>Recalculations!F41</f>
        <v>12.903341871073772</v>
      </c>
      <c r="G42" s="139">
        <f>Recalculations!G41</f>
        <v>12.921900452363035</v>
      </c>
      <c r="H42" s="139">
        <f>Recalculations!H41</f>
        <v>12.940273447839404</v>
      </c>
      <c r="I42" s="139">
        <f>Recalculations!I41</f>
        <v>12.95846271336101</v>
      </c>
      <c r="J42" s="139">
        <f>Recalculations!J41</f>
        <v>12.976470086227399</v>
      </c>
      <c r="K42" s="139">
        <f>Recalculations!K41</f>
        <v>12.994297385365126</v>
      </c>
      <c r="L42" s="139">
        <f>Recalculations!L41</f>
        <v>13.011946411511474</v>
      </c>
      <c r="M42" s="139">
        <f>Recalculations!M41</f>
        <v>13.02941894739636</v>
      </c>
      <c r="N42" s="139">
        <f>Recalculations!N41</f>
        <v>14.498825857216291</v>
      </c>
      <c r="O42" s="139">
        <f>Recalculations!O41</f>
        <v>14.847818088520391</v>
      </c>
      <c r="P42" s="139">
        <f>Recalculations!P41</f>
        <v>14.688907576513186</v>
      </c>
      <c r="Q42" s="139">
        <f>Recalculations!Q41</f>
        <v>14.558087557996901</v>
      </c>
      <c r="R42" s="139">
        <f>Recalculations!R41</f>
        <v>15.475948015518085</v>
      </c>
      <c r="S42" s="139">
        <f>Recalculations!S41</f>
        <v>16.118947098991232</v>
      </c>
      <c r="T42" s="139">
        <f>Recalculations!T41</f>
        <v>13.636218738421913</v>
      </c>
      <c r="U42" s="139">
        <f>Recalculations!U41</f>
        <v>11.809164372791876</v>
      </c>
      <c r="V42" s="139">
        <f>Recalculations!V41</f>
        <v>7.1439497552497171</v>
      </c>
      <c r="W42" s="139">
        <f>Recalculations!W41</f>
        <v>5.6752155922144336</v>
      </c>
      <c r="X42" s="139">
        <f>Recalculations!X41</f>
        <v>5.1537658403343318</v>
      </c>
      <c r="Y42" s="139">
        <f>Recalculations!Y41</f>
        <v>5.8696662887720903</v>
      </c>
      <c r="Z42" s="139">
        <f>Recalculations!Z41</f>
        <v>3.3523830084084767</v>
      </c>
      <c r="AA42" s="139">
        <f>Recalculations!AA41</f>
        <v>2.6399808492637704</v>
      </c>
      <c r="AB42" s="139">
        <f>Recalculations!AB41</f>
        <v>2.7859949485952233</v>
      </c>
      <c r="AC42" s="139">
        <f>Recalculations!AC41</f>
        <v>2.9353943628050407</v>
      </c>
      <c r="AD42" s="139">
        <f>Recalculations!AD41</f>
        <v>3.0850397306989477</v>
      </c>
      <c r="AE42" s="139">
        <f>Recalculations!AE41</f>
        <v>3.2353816846687731</v>
      </c>
      <c r="AF42" s="139">
        <f>Recalculations!AF41</f>
        <v>3.2402883340718303</v>
      </c>
      <c r="AG42" s="139">
        <f>Recalculations!AG41</f>
        <v>3.2374763863134484</v>
      </c>
    </row>
    <row r="43" spans="2:33" x14ac:dyDescent="0.25">
      <c r="B43" s="135" t="str">
        <f>Recalculations!B42</f>
        <v>2.G.3</v>
      </c>
      <c r="C43" s="136" t="str">
        <f>Recalculations!C42</f>
        <v>N₂O from Product Uses</v>
      </c>
      <c r="D43" s="137" t="str">
        <f>Recalculations!D42</f>
        <v>N₂O</v>
      </c>
      <c r="E43" s="138" t="str">
        <f>Recalculations!E42</f>
        <v>kt CO₂eq</v>
      </c>
      <c r="F43" s="139">
        <f>Recalculations!F42</f>
        <v>31.341851999999999</v>
      </c>
      <c r="G43" s="139">
        <f>Recalculations!G42</f>
        <v>31.519757999999996</v>
      </c>
      <c r="H43" s="139">
        <f>Recalculations!H42</f>
        <v>31.777229999999999</v>
      </c>
      <c r="I43" s="139">
        <f>Recalculations!I42</f>
        <v>31.952453999999999</v>
      </c>
      <c r="J43" s="139">
        <f>Recalculations!J42</f>
        <v>32.057946000000001</v>
      </c>
      <c r="K43" s="139">
        <f>Recalculations!K42</f>
        <v>32.195622</v>
      </c>
      <c r="L43" s="139">
        <f>Recalculations!L42</f>
        <v>32.417333999999997</v>
      </c>
      <c r="M43" s="139">
        <f>Recalculations!M42</f>
        <v>32.758842000000001</v>
      </c>
      <c r="N43" s="139">
        <f>Recalculations!N42</f>
        <v>33.105713999999992</v>
      </c>
      <c r="O43" s="139">
        <f>Recalculations!O42</f>
        <v>33.449903999999997</v>
      </c>
      <c r="P43" s="139">
        <f>Recalculations!P42</f>
        <v>33.878130000000006</v>
      </c>
      <c r="Q43" s="139">
        <f>Recalculations!Q42</f>
        <v>34.393967999999994</v>
      </c>
      <c r="R43" s="139">
        <f>Recalculations!R42</f>
        <v>35.019767999999999</v>
      </c>
      <c r="S43" s="139">
        <f>Recalculations!S42</f>
        <v>35.580306</v>
      </c>
      <c r="T43" s="139">
        <f>Recalculations!T42</f>
        <v>36.164088</v>
      </c>
      <c r="U43" s="139">
        <f>Recalculations!U42</f>
        <v>36.956172000000002</v>
      </c>
      <c r="V43" s="139">
        <f>Recalculations!V42</f>
        <v>37.842125999999993</v>
      </c>
      <c r="W43" s="139">
        <f>Recalculations!W42</f>
        <v>39.119652000000002</v>
      </c>
      <c r="X43" s="139">
        <f>Recalculations!X42</f>
        <v>40.096794000000003</v>
      </c>
      <c r="Y43" s="139">
        <f>Recalculations!Y42</f>
        <v>40.528595999999993</v>
      </c>
      <c r="Z43" s="139">
        <f>Recalculations!Z42</f>
        <v>40.719912000000008</v>
      </c>
      <c r="AA43" s="139">
        <f>Recalculations!AA42</f>
        <v>40.899605999999991</v>
      </c>
      <c r="AB43" s="139">
        <f>Recalculations!AB42</f>
        <v>40.993475999999994</v>
      </c>
      <c r="AC43" s="139">
        <f>Recalculations!AC42</f>
        <v>41.062314000000001</v>
      </c>
      <c r="AD43" s="139">
        <f>Recalculations!AD42</f>
        <v>41.209824000000005</v>
      </c>
      <c r="AE43" s="139">
        <f>Recalculations!AE42</f>
        <v>41.440475999999997</v>
      </c>
      <c r="AF43" s="139">
        <f>Recalculations!AF42</f>
        <v>42.571073099999992</v>
      </c>
      <c r="AG43" s="139">
        <f>Recalculations!AG42</f>
        <v>42.774073680000001</v>
      </c>
    </row>
    <row r="44" spans="2:33" x14ac:dyDescent="0.25">
      <c r="B44" s="135" t="str">
        <f>Recalculations!B43</f>
        <v>2.G.4</v>
      </c>
      <c r="C44" s="136" t="str">
        <f>Recalculations!C43</f>
        <v>Other Solvent and product use</v>
      </c>
      <c r="D44" s="137" t="str">
        <f>Recalculations!D43</f>
        <v>Indirect CO₂</v>
      </c>
      <c r="E44" s="138" t="str">
        <f>Recalculations!E43</f>
        <v>kt CO₂eq</v>
      </c>
      <c r="F44" s="139">
        <f>Recalculations!F43</f>
        <v>7.4528994680800001E-2</v>
      </c>
      <c r="G44" s="139">
        <f>Recalculations!G43</f>
        <v>8.0373148948399989E-2</v>
      </c>
      <c r="H44" s="139">
        <f>Recalculations!H43</f>
        <v>7.662534789799999E-2</v>
      </c>
      <c r="I44" s="139">
        <f>Recalculations!I43</f>
        <v>7.3463614897199991E-2</v>
      </c>
      <c r="J44" s="139">
        <f>Recalculations!J43</f>
        <v>7.6006027209200008E-2</v>
      </c>
      <c r="K44" s="139">
        <f>Recalculations!K43</f>
        <v>8.1031720294799978E-2</v>
      </c>
      <c r="L44" s="139">
        <f>Recalculations!L43</f>
        <v>7.7826668567999982E-2</v>
      </c>
      <c r="M44" s="139">
        <f>Recalculations!M43</f>
        <v>7.9567522865599968E-2</v>
      </c>
      <c r="N44" s="139">
        <f>Recalculations!N43</f>
        <v>8.1472388839599993E-2</v>
      </c>
      <c r="O44" s="139">
        <f>Recalculations!O43</f>
        <v>8.6998081125999979E-2</v>
      </c>
      <c r="P44" s="139">
        <f>Recalculations!P43</f>
        <v>8.6691642866399979E-2</v>
      </c>
      <c r="Q44" s="139">
        <f>Recalculations!Q43</f>
        <v>8.6013432348799976E-2</v>
      </c>
      <c r="R44" s="139">
        <f>Recalculations!R43</f>
        <v>8.8754307408799984E-2</v>
      </c>
      <c r="S44" s="139">
        <f>Recalculations!S43</f>
        <v>7.8524213191599995E-2</v>
      </c>
      <c r="T44" s="139">
        <f>Recalculations!T43</f>
        <v>6.7481188363599995E-2</v>
      </c>
      <c r="U44" s="139">
        <f>Recalculations!U43</f>
        <v>6.9507505425599983E-2</v>
      </c>
      <c r="V44" s="139"/>
      <c r="W44" s="139">
        <f>Recalculations!W43</f>
        <v>6.8294305314399992E-2</v>
      </c>
      <c r="X44" s="139">
        <f>Recalculations!X43</f>
        <v>6.2614659452399982E-2</v>
      </c>
      <c r="Y44" s="139">
        <f>Recalculations!Y43</f>
        <v>5.994866975327999E-2</v>
      </c>
      <c r="Z44" s="139">
        <f>Recalculations!Z43</f>
        <v>5.3644595782800002E-2</v>
      </c>
      <c r="AA44" s="139">
        <f>Recalculations!AA43</f>
        <v>5.4166356301200001E-2</v>
      </c>
      <c r="AB44" s="139">
        <f>Recalculations!AB43</f>
        <v>4.9692430223919989E-2</v>
      </c>
      <c r="AC44" s="139">
        <f>Recalculations!AC43</f>
        <v>4.3307029810879992E-2</v>
      </c>
      <c r="AD44" s="139">
        <f>Recalculations!AD43</f>
        <v>4.1192897095679991E-2</v>
      </c>
      <c r="AE44" s="139">
        <f>Recalculations!AE43</f>
        <v>4.4441491156479995E-2</v>
      </c>
      <c r="AF44" s="139">
        <f>Recalculations!AF43</f>
        <v>3.7466551126399995E-2</v>
      </c>
      <c r="AG44" s="139">
        <f>Recalculations!AG43</f>
        <v>4.8403646030079989E-2</v>
      </c>
    </row>
    <row r="45" spans="2:33" x14ac:dyDescent="0.25">
      <c r="B45" s="135" t="str">
        <f>Recalculations!B44</f>
        <v>2.H.2</v>
      </c>
      <c r="C45" s="136" t="str">
        <f>Recalculations!C44</f>
        <v>Food and beverages industry</v>
      </c>
      <c r="D45" s="137" t="str">
        <f>Recalculations!D44</f>
        <v>Indirect CO₂</v>
      </c>
      <c r="E45" s="138" t="str">
        <f>Recalculations!E44</f>
        <v>kt CO₂eq</v>
      </c>
      <c r="F45" s="139">
        <f>Recalculations!F44</f>
        <v>21.15786479151668</v>
      </c>
      <c r="G45" s="139">
        <f>Recalculations!G44</f>
        <v>21.476153046341857</v>
      </c>
      <c r="H45" s="139">
        <f>Recalculations!H44</f>
        <v>21.79524462028472</v>
      </c>
      <c r="I45" s="139">
        <f>Recalculations!I44</f>
        <v>22.090169926290539</v>
      </c>
      <c r="J45" s="139">
        <f>Recalculations!J44</f>
        <v>22.396533283439894</v>
      </c>
      <c r="K45" s="139">
        <f>Recalculations!K44</f>
        <v>22.474619698001753</v>
      </c>
      <c r="L45" s="139">
        <f>Recalculations!L44</f>
        <v>21.735030476698924</v>
      </c>
      <c r="M45" s="139">
        <f>Recalculations!M44</f>
        <v>20.686204336632123</v>
      </c>
      <c r="N45" s="139">
        <f>Recalculations!N44</f>
        <v>22.459423734190704</v>
      </c>
      <c r="O45" s="139">
        <f>Recalculations!O44</f>
        <v>23.383249452690983</v>
      </c>
      <c r="P45" s="139">
        <f>Recalculations!P44</f>
        <v>21.303151601658175</v>
      </c>
      <c r="Q45" s="139">
        <f>Recalculations!Q44</f>
        <v>20.731262283472425</v>
      </c>
      <c r="R45" s="139">
        <f>Recalculations!R44</f>
        <v>27.568795861021552</v>
      </c>
      <c r="S45" s="139">
        <f>Recalculations!S44</f>
        <v>32.211870603335782</v>
      </c>
      <c r="T45" s="139">
        <f>Recalculations!T44</f>
        <v>30.372849825585984</v>
      </c>
      <c r="U45" s="139">
        <f>Recalculations!U44</f>
        <v>29.250868580466687</v>
      </c>
      <c r="V45" s="139"/>
      <c r="W45" s="139">
        <f>Recalculations!W44</f>
        <v>29.725857884455898</v>
      </c>
      <c r="X45" s="139">
        <f>Recalculations!X44</f>
        <v>31.530614392883265</v>
      </c>
      <c r="Y45" s="139">
        <f>Recalculations!Y44</f>
        <v>34.188122889259667</v>
      </c>
      <c r="Z45" s="139">
        <f>Recalculations!Z44</f>
        <v>39.71471059252675</v>
      </c>
      <c r="AA45" s="139">
        <f>Recalculations!AA44</f>
        <v>40.005117225035129</v>
      </c>
      <c r="AB45" s="139">
        <f>Recalculations!AB44</f>
        <v>44.906789216878131</v>
      </c>
      <c r="AC45" s="139">
        <f>Recalculations!AC44</f>
        <v>49.481440813420001</v>
      </c>
      <c r="AD45" s="139">
        <f>Recalculations!AD44</f>
        <v>41.869239089919994</v>
      </c>
      <c r="AE45" s="139">
        <f>Recalculations!AE44</f>
        <v>44.089854892217168</v>
      </c>
      <c r="AF45" s="139">
        <f>Recalculations!AF44</f>
        <v>46.729548357459059</v>
      </c>
      <c r="AG45" s="139">
        <f>Recalculations!AG44</f>
        <v>58.463980733284515</v>
      </c>
    </row>
    <row r="46" spans="2:33" x14ac:dyDescent="0.25">
      <c r="B46" s="149"/>
      <c r="C46" s="149" t="str">
        <f>Recalculations!C45</f>
        <v>Total IPPU (including Indirect CO2)</v>
      </c>
      <c r="D46" s="149"/>
      <c r="E46" s="150" t="str">
        <f>Recalculations!E45</f>
        <v>kt CO₂eq</v>
      </c>
      <c r="F46" s="151">
        <f>Recalculations!F45</f>
        <v>3309.1613021159696</v>
      </c>
      <c r="G46" s="151">
        <f>Recalculations!G45</f>
        <v>3011.4141608236578</v>
      </c>
      <c r="H46" s="151">
        <f>Recalculations!H45</f>
        <v>2937.9437558338118</v>
      </c>
      <c r="I46" s="151">
        <f>Recalculations!I45</f>
        <v>2945.4259385520509</v>
      </c>
      <c r="J46" s="151">
        <f>Recalculations!J45</f>
        <v>3226.892046449485</v>
      </c>
      <c r="K46" s="151">
        <f>Recalculations!K45</f>
        <v>3217.3359676469413</v>
      </c>
      <c r="L46" s="151">
        <f>Recalculations!L45</f>
        <v>3399.4075001341062</v>
      </c>
      <c r="M46" s="151">
        <f>Recalculations!M45</f>
        <v>3862.6330325354511</v>
      </c>
      <c r="N46" s="151">
        <f>Recalculations!N45</f>
        <v>3666.3002306336766</v>
      </c>
      <c r="O46" s="151">
        <f>Recalculations!O45</f>
        <v>3774.5823808903438</v>
      </c>
      <c r="P46" s="151">
        <f>Recalculations!P45</f>
        <v>4558.5247618578833</v>
      </c>
      <c r="Q46" s="151">
        <f>Recalculations!Q45</f>
        <v>4603.7486190087975</v>
      </c>
      <c r="R46" s="151">
        <f>Recalculations!R45</f>
        <v>4076.8357851594806</v>
      </c>
      <c r="S46" s="151">
        <f>Recalculations!S45</f>
        <v>3484.9905501353769</v>
      </c>
      <c r="T46" s="151">
        <f>Recalculations!T45</f>
        <v>3671.1360671675429</v>
      </c>
      <c r="U46" s="151">
        <f>Recalculations!U45</f>
        <v>3967.3747518164801</v>
      </c>
      <c r="V46" s="151">
        <f>Recalculations!V45</f>
        <v>3890.4625853683651</v>
      </c>
      <c r="W46" s="151">
        <f>Recalculations!W45</f>
        <v>3941.8494675947677</v>
      </c>
      <c r="X46" s="151">
        <f>Recalculations!X45</f>
        <v>3654.4985009871675</v>
      </c>
      <c r="Y46" s="151">
        <f>Recalculations!Y45</f>
        <v>2799.2754707539671</v>
      </c>
      <c r="Z46" s="151">
        <f>Recalculations!Z45</f>
        <v>2577.8009381627121</v>
      </c>
      <c r="AA46" s="151">
        <f>Recalculations!AA45</f>
        <v>2462.2071519788869</v>
      </c>
      <c r="AB46" s="151">
        <f>Recalculations!AB45</f>
        <v>2668.5269060324122</v>
      </c>
      <c r="AC46" s="151">
        <f>Recalculations!AC45</f>
        <v>2623.1653209218675</v>
      </c>
      <c r="AD46" s="151">
        <f>Recalculations!AD45</f>
        <v>3037.1638565990265</v>
      </c>
      <c r="AE46" s="151">
        <f>Recalculations!AE45</f>
        <v>3232.7158377226674</v>
      </c>
      <c r="AF46" s="151">
        <f>Recalculations!AF45</f>
        <v>3467.0654059330341</v>
      </c>
      <c r="AG46" s="151">
        <f>Recalculations!AG45</f>
        <v>3623.7842479632886</v>
      </c>
    </row>
    <row r="47" spans="2:33" x14ac:dyDescent="0.25">
      <c r="B47" s="152"/>
      <c r="C47" s="153"/>
      <c r="D47" s="152"/>
      <c r="E47" s="154"/>
      <c r="F47" s="155"/>
      <c r="G47" s="155"/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155"/>
      <c r="T47" s="155"/>
      <c r="U47" s="155"/>
      <c r="V47" s="155"/>
      <c r="W47" s="155"/>
      <c r="X47" s="155"/>
      <c r="Y47" s="155"/>
      <c r="Z47" s="155"/>
      <c r="AA47" s="155"/>
      <c r="AB47" s="155"/>
      <c r="AC47" s="155"/>
      <c r="AD47" s="155"/>
      <c r="AE47" s="155"/>
      <c r="AF47" s="155"/>
      <c r="AG47" s="155"/>
    </row>
    <row r="48" spans="2:33" x14ac:dyDescent="0.25">
      <c r="B48" s="152"/>
      <c r="C48" s="153"/>
      <c r="D48" s="152"/>
      <c r="E48" s="154"/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5"/>
      <c r="V48" s="155"/>
      <c r="W48" s="155"/>
      <c r="X48" s="155"/>
      <c r="Y48" s="155"/>
      <c r="Z48" s="155"/>
      <c r="AA48" s="155"/>
      <c r="AB48" s="155"/>
      <c r="AC48" s="155"/>
      <c r="AD48" s="155"/>
      <c r="AE48" s="155"/>
      <c r="AF48" s="155"/>
      <c r="AG48" s="155"/>
    </row>
    <row r="49" spans="2:33" s="134" customFormat="1" x14ac:dyDescent="0.25">
      <c r="B49" s="156"/>
      <c r="C49" s="156" t="str">
        <f>Recalculations!C47</f>
        <v>Absolute change</v>
      </c>
      <c r="D49" s="157" t="str">
        <f>Recalculations!D47</f>
        <v>Gases</v>
      </c>
      <c r="E49" s="132" t="str">
        <f>Recalculations!E47</f>
        <v>Units</v>
      </c>
      <c r="F49" s="133">
        <f>Recalculations!F47</f>
        <v>1990</v>
      </c>
      <c r="G49" s="133">
        <f>Recalculations!G47</f>
        <v>1991</v>
      </c>
      <c r="H49" s="133">
        <f>Recalculations!H47</f>
        <v>1992</v>
      </c>
      <c r="I49" s="133">
        <f>Recalculations!I47</f>
        <v>1993</v>
      </c>
      <c r="J49" s="133">
        <f>Recalculations!J47</f>
        <v>1994</v>
      </c>
      <c r="K49" s="133">
        <f>Recalculations!K47</f>
        <v>1995</v>
      </c>
      <c r="L49" s="133">
        <f>Recalculations!L47</f>
        <v>1996</v>
      </c>
      <c r="M49" s="133">
        <f>Recalculations!M47</f>
        <v>1997</v>
      </c>
      <c r="N49" s="133">
        <f>Recalculations!N47</f>
        <v>1998</v>
      </c>
      <c r="O49" s="133">
        <f>Recalculations!O47</f>
        <v>1999</v>
      </c>
      <c r="P49" s="133">
        <f>Recalculations!P47</f>
        <v>2000</v>
      </c>
      <c r="Q49" s="133">
        <f>Recalculations!Q47</f>
        <v>2001</v>
      </c>
      <c r="R49" s="133">
        <f>Recalculations!R47</f>
        <v>2002</v>
      </c>
      <c r="S49" s="133">
        <f>Recalculations!S47</f>
        <v>2003</v>
      </c>
      <c r="T49" s="133">
        <f>Recalculations!T47</f>
        <v>2004</v>
      </c>
      <c r="U49" s="133">
        <f>Recalculations!U47</f>
        <v>2005</v>
      </c>
      <c r="V49" s="133">
        <f>Recalculations!V47</f>
        <v>2006</v>
      </c>
      <c r="W49" s="133">
        <f>Recalculations!W47</f>
        <v>2007</v>
      </c>
      <c r="X49" s="133">
        <f>Recalculations!X47</f>
        <v>2008</v>
      </c>
      <c r="Y49" s="133">
        <f>Recalculations!Y47</f>
        <v>2009</v>
      </c>
      <c r="Z49" s="133">
        <f>Recalculations!Z47</f>
        <v>2010</v>
      </c>
      <c r="AA49" s="133">
        <f>Recalculations!AA47</f>
        <v>2011</v>
      </c>
      <c r="AB49" s="133">
        <f>Recalculations!AB47</f>
        <v>2012</v>
      </c>
      <c r="AC49" s="133">
        <f>Recalculations!AC47</f>
        <v>2013</v>
      </c>
      <c r="AD49" s="133">
        <f>Recalculations!AD47</f>
        <v>2014</v>
      </c>
      <c r="AE49" s="133">
        <f>Recalculations!AE47</f>
        <v>2015</v>
      </c>
      <c r="AF49" s="133">
        <f>Recalculations!AF47</f>
        <v>2016</v>
      </c>
      <c r="AG49" s="133">
        <f>Recalculations!AG47</f>
        <v>2017</v>
      </c>
    </row>
    <row r="50" spans="2:33" x14ac:dyDescent="0.25">
      <c r="B50" s="135" t="str">
        <f>Recalculations!B48</f>
        <v>2.A.1</v>
      </c>
      <c r="C50" s="136" t="str">
        <f>Recalculations!C48</f>
        <v>Cement Production</v>
      </c>
      <c r="D50" s="137" t="str">
        <f>Recalculations!D48</f>
        <v>CO₂</v>
      </c>
      <c r="E50" s="138" t="str">
        <f>Recalculations!E48</f>
        <v>kt CO₂eq</v>
      </c>
      <c r="F50" s="158">
        <f>Recalculations!F48</f>
        <v>0</v>
      </c>
      <c r="G50" s="158">
        <f>Recalculations!G48</f>
        <v>0</v>
      </c>
      <c r="H50" s="158">
        <f>Recalculations!H48</f>
        <v>0</v>
      </c>
      <c r="I50" s="158">
        <f>Recalculations!I48</f>
        <v>0</v>
      </c>
      <c r="J50" s="158">
        <f>Recalculations!J48</f>
        <v>0</v>
      </c>
      <c r="K50" s="158">
        <f>Recalculations!K48</f>
        <v>0</v>
      </c>
      <c r="L50" s="158">
        <f>Recalculations!L48</f>
        <v>0</v>
      </c>
      <c r="M50" s="158">
        <f>Recalculations!M48</f>
        <v>0</v>
      </c>
      <c r="N50" s="158">
        <f>Recalculations!N48</f>
        <v>0</v>
      </c>
      <c r="O50" s="158">
        <f>Recalculations!O48</f>
        <v>0</v>
      </c>
      <c r="P50" s="158">
        <f>Recalculations!P48</f>
        <v>0</v>
      </c>
      <c r="Q50" s="158">
        <f>Recalculations!Q48</f>
        <v>0</v>
      </c>
      <c r="R50" s="158">
        <f>Recalculations!R48</f>
        <v>0</v>
      </c>
      <c r="S50" s="158">
        <f>Recalculations!S48</f>
        <v>0</v>
      </c>
      <c r="T50" s="158">
        <f>Recalculations!T48</f>
        <v>0</v>
      </c>
      <c r="U50" s="158">
        <f>Recalculations!U48</f>
        <v>0</v>
      </c>
      <c r="V50" s="158">
        <f>Recalculations!V48</f>
        <v>0</v>
      </c>
      <c r="W50" s="158">
        <f>Recalculations!W48</f>
        <v>0</v>
      </c>
      <c r="X50" s="158">
        <f>Recalculations!X48</f>
        <v>0</v>
      </c>
      <c r="Y50" s="158">
        <f>Recalculations!Y48</f>
        <v>0</v>
      </c>
      <c r="Z50" s="158">
        <f>Recalculations!Z48</f>
        <v>0</v>
      </c>
      <c r="AA50" s="158">
        <f>Recalculations!AA48</f>
        <v>0</v>
      </c>
      <c r="AB50" s="158">
        <f>Recalculations!AB48</f>
        <v>0</v>
      </c>
      <c r="AC50" s="158">
        <f>Recalculations!AC48</f>
        <v>0</v>
      </c>
      <c r="AD50" s="158">
        <f>Recalculations!AD48</f>
        <v>0</v>
      </c>
      <c r="AE50" s="158">
        <f>Recalculations!AE48</f>
        <v>0</v>
      </c>
      <c r="AF50" s="158">
        <f>Recalculations!AF48</f>
        <v>0</v>
      </c>
      <c r="AG50" s="158">
        <f>Recalculations!AG48</f>
        <v>0</v>
      </c>
    </row>
    <row r="51" spans="2:33" x14ac:dyDescent="0.25">
      <c r="B51" s="135" t="str">
        <f>Recalculations!B49</f>
        <v>2.A.2</v>
      </c>
      <c r="C51" s="136" t="str">
        <f>Recalculations!C49</f>
        <v>Lime Production</v>
      </c>
      <c r="D51" s="137" t="str">
        <f>Recalculations!D49</f>
        <v>CO₂</v>
      </c>
      <c r="E51" s="138" t="str">
        <f>Recalculations!E49</f>
        <v>kt CO₂eq</v>
      </c>
      <c r="F51" s="158">
        <f>Recalculations!F49</f>
        <v>0</v>
      </c>
      <c r="G51" s="158">
        <f>Recalculations!G49</f>
        <v>0</v>
      </c>
      <c r="H51" s="158">
        <f>Recalculations!H49</f>
        <v>0</v>
      </c>
      <c r="I51" s="158">
        <f>Recalculations!I49</f>
        <v>0</v>
      </c>
      <c r="J51" s="158">
        <f>Recalculations!J49</f>
        <v>0</v>
      </c>
      <c r="K51" s="158">
        <f>Recalculations!K49</f>
        <v>0</v>
      </c>
      <c r="L51" s="158">
        <f>Recalculations!L49</f>
        <v>0</v>
      </c>
      <c r="M51" s="158">
        <f>Recalculations!M49</f>
        <v>0</v>
      </c>
      <c r="N51" s="158">
        <f>Recalculations!N49</f>
        <v>0</v>
      </c>
      <c r="O51" s="158">
        <f>Recalculations!O49</f>
        <v>0</v>
      </c>
      <c r="P51" s="158">
        <f>Recalculations!P49</f>
        <v>0</v>
      </c>
      <c r="Q51" s="158">
        <f>Recalculations!Q49</f>
        <v>0</v>
      </c>
      <c r="R51" s="158">
        <f>Recalculations!R49</f>
        <v>0</v>
      </c>
      <c r="S51" s="158">
        <f>Recalculations!S49</f>
        <v>0</v>
      </c>
      <c r="T51" s="158">
        <f>Recalculations!T49</f>
        <v>0</v>
      </c>
      <c r="U51" s="158">
        <f>Recalculations!U49</f>
        <v>0</v>
      </c>
      <c r="V51" s="158">
        <f>Recalculations!V49</f>
        <v>0</v>
      </c>
      <c r="W51" s="158">
        <f>Recalculations!W49</f>
        <v>-2.369640000000004</v>
      </c>
      <c r="X51" s="158">
        <f>Recalculations!X49</f>
        <v>0</v>
      </c>
      <c r="Y51" s="158">
        <f>Recalculations!Y49</f>
        <v>-0.81826917439352087</v>
      </c>
      <c r="Z51" s="158">
        <f>Recalculations!Z49</f>
        <v>-0.96282482399999481</v>
      </c>
      <c r="AA51" s="158">
        <f>Recalculations!AA49</f>
        <v>-1.4784073560000195</v>
      </c>
      <c r="AB51" s="158">
        <f>Recalculations!AB49</f>
        <v>-1.4709823235999977</v>
      </c>
      <c r="AC51" s="158">
        <f>Recalculations!AC49</f>
        <v>0</v>
      </c>
      <c r="AD51" s="158">
        <f>Recalculations!AD49</f>
        <v>0</v>
      </c>
      <c r="AE51" s="158">
        <f>Recalculations!AE49</f>
        <v>0</v>
      </c>
      <c r="AF51" s="158">
        <f>Recalculations!AF49</f>
        <v>0</v>
      </c>
      <c r="AG51" s="158">
        <f>Recalculations!AG49</f>
        <v>0</v>
      </c>
    </row>
    <row r="52" spans="2:33" x14ac:dyDescent="0.25">
      <c r="B52" s="135" t="str">
        <f>Recalculations!B50</f>
        <v>2.A.3</v>
      </c>
      <c r="C52" s="136" t="str">
        <f>Recalculations!C50</f>
        <v>Glass Production</v>
      </c>
      <c r="D52" s="137" t="str">
        <f>Recalculations!D50</f>
        <v>CO₂</v>
      </c>
      <c r="E52" s="138" t="str">
        <f>Recalculations!E50</f>
        <v>kt CO₂eq</v>
      </c>
      <c r="F52" s="158">
        <f>Recalculations!F50</f>
        <v>0</v>
      </c>
      <c r="G52" s="158">
        <f>Recalculations!G50</f>
        <v>0</v>
      </c>
      <c r="H52" s="158">
        <f>Recalculations!H50</f>
        <v>0</v>
      </c>
      <c r="I52" s="158">
        <f>Recalculations!I50</f>
        <v>0</v>
      </c>
      <c r="J52" s="158">
        <f>Recalculations!J50</f>
        <v>0</v>
      </c>
      <c r="K52" s="158">
        <f>Recalculations!K50</f>
        <v>0</v>
      </c>
      <c r="L52" s="158">
        <f>Recalculations!L50</f>
        <v>0</v>
      </c>
      <c r="M52" s="158">
        <f>Recalculations!M50</f>
        <v>0</v>
      </c>
      <c r="N52" s="158">
        <f>Recalculations!N50</f>
        <v>0</v>
      </c>
      <c r="O52" s="158">
        <f>Recalculations!O50</f>
        <v>0</v>
      </c>
      <c r="P52" s="158">
        <f>Recalculations!P50</f>
        <v>0</v>
      </c>
      <c r="Q52" s="158">
        <f>Recalculations!Q50</f>
        <v>0</v>
      </c>
      <c r="R52" s="158">
        <f>Recalculations!R50</f>
        <v>0</v>
      </c>
      <c r="S52" s="158">
        <f>Recalculations!S50</f>
        <v>0</v>
      </c>
      <c r="T52" s="158">
        <f>Recalculations!T50</f>
        <v>0</v>
      </c>
      <c r="U52" s="158">
        <f>Recalculations!U50</f>
        <v>0</v>
      </c>
      <c r="V52" s="158">
        <f>Recalculations!V50</f>
        <v>0</v>
      </c>
      <c r="W52" s="158">
        <f>Recalculations!W50</f>
        <v>0</v>
      </c>
      <c r="X52" s="158">
        <f>Recalculations!X50</f>
        <v>0</v>
      </c>
      <c r="Y52" s="158">
        <f>Recalculations!Y50</f>
        <v>0</v>
      </c>
      <c r="Z52" s="158" t="str">
        <f>Recalculations!Z50</f>
        <v>-</v>
      </c>
      <c r="AA52" s="158" t="str">
        <f>Recalculations!AA50</f>
        <v>-</v>
      </c>
      <c r="AB52" s="158" t="str">
        <f>Recalculations!AB50</f>
        <v>-</v>
      </c>
      <c r="AC52" s="158" t="str">
        <f>Recalculations!AC50</f>
        <v>-</v>
      </c>
      <c r="AD52" s="158" t="str">
        <f>Recalculations!AD50</f>
        <v>-</v>
      </c>
      <c r="AE52" s="158" t="str">
        <f>Recalculations!AE50</f>
        <v>-</v>
      </c>
      <c r="AF52" s="158" t="str">
        <f>Recalculations!AF50</f>
        <v>-</v>
      </c>
      <c r="AG52" s="158" t="str">
        <f>Recalculations!AG50</f>
        <v>-</v>
      </c>
    </row>
    <row r="53" spans="2:33" x14ac:dyDescent="0.25">
      <c r="B53" s="135" t="str">
        <f>Recalculations!B51</f>
        <v>2.A.4</v>
      </c>
      <c r="C53" s="136" t="str">
        <f>Recalculations!C51</f>
        <v>Other Process Uses of Carbonates</v>
      </c>
      <c r="D53" s="137" t="str">
        <f>Recalculations!D51</f>
        <v>CO₂</v>
      </c>
      <c r="E53" s="138" t="str">
        <f>Recalculations!E51</f>
        <v>kt CO₂eq</v>
      </c>
      <c r="F53" s="158">
        <f>Recalculations!F51</f>
        <v>0</v>
      </c>
      <c r="G53" s="158">
        <f>Recalculations!G51</f>
        <v>0</v>
      </c>
      <c r="H53" s="158">
        <f>Recalculations!H51</f>
        <v>0</v>
      </c>
      <c r="I53" s="158">
        <f>Recalculations!I51</f>
        <v>0</v>
      </c>
      <c r="J53" s="158">
        <f>Recalculations!J51</f>
        <v>0</v>
      </c>
      <c r="K53" s="158">
        <f>Recalculations!K51</f>
        <v>0</v>
      </c>
      <c r="L53" s="158">
        <f>Recalculations!L51</f>
        <v>0</v>
      </c>
      <c r="M53" s="158">
        <f>Recalculations!M51</f>
        <v>0</v>
      </c>
      <c r="N53" s="158">
        <f>Recalculations!N51</f>
        <v>0</v>
      </c>
      <c r="O53" s="158">
        <f>Recalculations!O51</f>
        <v>0</v>
      </c>
      <c r="P53" s="158">
        <f>Recalculations!P51</f>
        <v>0</v>
      </c>
      <c r="Q53" s="158">
        <f>Recalculations!Q51</f>
        <v>0</v>
      </c>
      <c r="R53" s="158">
        <f>Recalculations!R51</f>
        <v>0</v>
      </c>
      <c r="S53" s="158">
        <f>Recalculations!S51</f>
        <v>0</v>
      </c>
      <c r="T53" s="158">
        <f>Recalculations!T51</f>
        <v>0</v>
      </c>
      <c r="U53" s="158">
        <f>Recalculations!U51</f>
        <v>0</v>
      </c>
      <c r="V53" s="158">
        <f>Recalculations!V51</f>
        <v>0</v>
      </c>
      <c r="W53" s="158">
        <f>Recalculations!W51</f>
        <v>0</v>
      </c>
      <c r="X53" s="158">
        <f>Recalculations!X51</f>
        <v>0</v>
      </c>
      <c r="Y53" s="158">
        <f>Recalculations!Y51</f>
        <v>0</v>
      </c>
      <c r="Z53" s="158">
        <f>Recalculations!Z51</f>
        <v>0</v>
      </c>
      <c r="AA53" s="158">
        <f>Recalculations!AA51</f>
        <v>0</v>
      </c>
      <c r="AB53" s="158">
        <f>Recalculations!AB51</f>
        <v>0</v>
      </c>
      <c r="AC53" s="158">
        <f>Recalculations!AC51</f>
        <v>0</v>
      </c>
      <c r="AD53" s="158">
        <f>Recalculations!AD51</f>
        <v>0</v>
      </c>
      <c r="AE53" s="158">
        <f>Recalculations!AE51</f>
        <v>0</v>
      </c>
      <c r="AF53" s="158">
        <f>Recalculations!AF51</f>
        <v>0</v>
      </c>
      <c r="AG53" s="158">
        <f>Recalculations!AG51</f>
        <v>0</v>
      </c>
    </row>
    <row r="54" spans="2:33" x14ac:dyDescent="0.25">
      <c r="B54" s="135" t="str">
        <f>Recalculations!B52</f>
        <v>2.B.1</v>
      </c>
      <c r="C54" s="136" t="str">
        <f>Recalculations!C52</f>
        <v>Ammonia Production</v>
      </c>
      <c r="D54" s="137" t="str">
        <f>Recalculations!D52</f>
        <v>CO₂</v>
      </c>
      <c r="E54" s="138" t="str">
        <f>Recalculations!E52</f>
        <v>kt CO₂eq</v>
      </c>
      <c r="F54" s="158">
        <f>Recalculations!F52</f>
        <v>0</v>
      </c>
      <c r="G54" s="158">
        <f>Recalculations!G52</f>
        <v>0</v>
      </c>
      <c r="H54" s="158">
        <f>Recalculations!H52</f>
        <v>0</v>
      </c>
      <c r="I54" s="158">
        <f>Recalculations!I52</f>
        <v>0</v>
      </c>
      <c r="J54" s="158">
        <f>Recalculations!J52</f>
        <v>0</v>
      </c>
      <c r="K54" s="158">
        <f>Recalculations!K52</f>
        <v>0</v>
      </c>
      <c r="L54" s="158">
        <f>Recalculations!L52</f>
        <v>0</v>
      </c>
      <c r="M54" s="158">
        <f>Recalculations!M52</f>
        <v>0</v>
      </c>
      <c r="N54" s="158">
        <f>Recalculations!N52</f>
        <v>0</v>
      </c>
      <c r="O54" s="158">
        <f>Recalculations!O52</f>
        <v>0</v>
      </c>
      <c r="P54" s="158">
        <f>Recalculations!P52</f>
        <v>0</v>
      </c>
      <c r="Q54" s="158">
        <f>Recalculations!Q52</f>
        <v>0</v>
      </c>
      <c r="R54" s="158">
        <f>Recalculations!R52</f>
        <v>0</v>
      </c>
      <c r="S54" s="158">
        <f>Recalculations!S52</f>
        <v>0</v>
      </c>
      <c r="T54" s="158" t="str">
        <f>Recalculations!T52</f>
        <v>-</v>
      </c>
      <c r="U54" s="158" t="str">
        <f>Recalculations!U52</f>
        <v>-</v>
      </c>
      <c r="V54" s="158" t="str">
        <f>Recalculations!V52</f>
        <v>-</v>
      </c>
      <c r="W54" s="158" t="str">
        <f>Recalculations!W52</f>
        <v>-</v>
      </c>
      <c r="X54" s="158" t="str">
        <f>Recalculations!X52</f>
        <v>-</v>
      </c>
      <c r="Y54" s="158" t="str">
        <f>Recalculations!Y52</f>
        <v>-</v>
      </c>
      <c r="Z54" s="158" t="str">
        <f>Recalculations!Z52</f>
        <v>-</v>
      </c>
      <c r="AA54" s="158" t="str">
        <f>Recalculations!AA52</f>
        <v>-</v>
      </c>
      <c r="AB54" s="158" t="str">
        <f>Recalculations!AB52</f>
        <v>-</v>
      </c>
      <c r="AC54" s="158" t="str">
        <f>Recalculations!AC52</f>
        <v>-</v>
      </c>
      <c r="AD54" s="158" t="str">
        <f>Recalculations!AD52</f>
        <v>-</v>
      </c>
      <c r="AE54" s="158" t="str">
        <f>Recalculations!AE52</f>
        <v>-</v>
      </c>
      <c r="AF54" s="158" t="str">
        <f>Recalculations!AF52</f>
        <v>-</v>
      </c>
      <c r="AG54" s="158" t="str">
        <f>Recalculations!AG52</f>
        <v>-</v>
      </c>
    </row>
    <row r="55" spans="2:33" x14ac:dyDescent="0.25">
      <c r="B55" s="135" t="str">
        <f>Recalculations!B53</f>
        <v>2.B.2</v>
      </c>
      <c r="C55" s="136" t="str">
        <f>Recalculations!C53</f>
        <v>Nitric Acid Production</v>
      </c>
      <c r="D55" s="137" t="str">
        <f>Recalculations!D53</f>
        <v>N₂O</v>
      </c>
      <c r="E55" s="138" t="str">
        <f>Recalculations!E53</f>
        <v>kt CO₂eq</v>
      </c>
      <c r="F55" s="158">
        <f>Recalculations!F53</f>
        <v>0</v>
      </c>
      <c r="G55" s="158">
        <f>Recalculations!G53</f>
        <v>0</v>
      </c>
      <c r="H55" s="158">
        <f>Recalculations!H53</f>
        <v>0</v>
      </c>
      <c r="I55" s="158">
        <f>Recalculations!I53</f>
        <v>0</v>
      </c>
      <c r="J55" s="158">
        <f>Recalculations!J53</f>
        <v>0</v>
      </c>
      <c r="K55" s="158">
        <f>Recalculations!K53</f>
        <v>0</v>
      </c>
      <c r="L55" s="158">
        <f>Recalculations!L53</f>
        <v>0</v>
      </c>
      <c r="M55" s="158">
        <f>Recalculations!M53</f>
        <v>0</v>
      </c>
      <c r="N55" s="158">
        <f>Recalculations!N53</f>
        <v>0</v>
      </c>
      <c r="O55" s="158">
        <f>Recalculations!O53</f>
        <v>0</v>
      </c>
      <c r="P55" s="158">
        <f>Recalculations!P53</f>
        <v>0</v>
      </c>
      <c r="Q55" s="158">
        <f>Recalculations!Q53</f>
        <v>0</v>
      </c>
      <c r="R55" s="158">
        <f>Recalculations!R53</f>
        <v>0</v>
      </c>
      <c r="S55" s="158" t="str">
        <f>Recalculations!S53</f>
        <v>-</v>
      </c>
      <c r="T55" s="158" t="str">
        <f>Recalculations!T53</f>
        <v>-</v>
      </c>
      <c r="U55" s="158" t="str">
        <f>Recalculations!U53</f>
        <v>-</v>
      </c>
      <c r="V55" s="158" t="str">
        <f>Recalculations!V53</f>
        <v>-</v>
      </c>
      <c r="W55" s="158" t="str">
        <f>Recalculations!W53</f>
        <v>-</v>
      </c>
      <c r="X55" s="158" t="str">
        <f>Recalculations!X53</f>
        <v>-</v>
      </c>
      <c r="Y55" s="158" t="str">
        <f>Recalculations!Y53</f>
        <v>-</v>
      </c>
      <c r="Z55" s="158" t="str">
        <f>Recalculations!Z53</f>
        <v>-</v>
      </c>
      <c r="AA55" s="158" t="str">
        <f>Recalculations!AA53</f>
        <v>-</v>
      </c>
      <c r="AB55" s="158" t="str">
        <f>Recalculations!AB53</f>
        <v>-</v>
      </c>
      <c r="AC55" s="158" t="str">
        <f>Recalculations!AC53</f>
        <v>-</v>
      </c>
      <c r="AD55" s="158" t="str">
        <f>Recalculations!AD53</f>
        <v>-</v>
      </c>
      <c r="AE55" s="158" t="str">
        <f>Recalculations!AE53</f>
        <v>-</v>
      </c>
      <c r="AF55" s="158" t="str">
        <f>Recalculations!AF53</f>
        <v>-</v>
      </c>
      <c r="AG55" s="158" t="str">
        <f>Recalculations!AG53</f>
        <v>-</v>
      </c>
    </row>
    <row r="56" spans="2:33" x14ac:dyDescent="0.25">
      <c r="B56" s="135" t="str">
        <f>Recalculations!B54</f>
        <v>2.C.1</v>
      </c>
      <c r="C56" s="136" t="str">
        <f>Recalculations!C54</f>
        <v>Iron and Steel Production</v>
      </c>
      <c r="D56" s="137" t="str">
        <f>Recalculations!D54</f>
        <v>CO₂</v>
      </c>
      <c r="E56" s="138" t="str">
        <f>Recalculations!E54</f>
        <v>kt CO₂eq</v>
      </c>
      <c r="F56" s="158">
        <f>Recalculations!F54</f>
        <v>0</v>
      </c>
      <c r="G56" s="158">
        <f>Recalculations!G54</f>
        <v>0</v>
      </c>
      <c r="H56" s="158">
        <f>Recalculations!H54</f>
        <v>0</v>
      </c>
      <c r="I56" s="158">
        <f>Recalculations!I54</f>
        <v>0</v>
      </c>
      <c r="J56" s="158">
        <f>Recalculations!J54</f>
        <v>0</v>
      </c>
      <c r="K56" s="158">
        <f>Recalculations!K54</f>
        <v>0</v>
      </c>
      <c r="L56" s="158">
        <f>Recalculations!L54</f>
        <v>0</v>
      </c>
      <c r="M56" s="158">
        <f>Recalculations!M54</f>
        <v>0</v>
      </c>
      <c r="N56" s="158">
        <f>Recalculations!N54</f>
        <v>0</v>
      </c>
      <c r="O56" s="158">
        <f>Recalculations!O54</f>
        <v>0</v>
      </c>
      <c r="P56" s="158">
        <f>Recalculations!P54</f>
        <v>0</v>
      </c>
      <c r="Q56" s="158">
        <f>Recalculations!Q54</f>
        <v>0</v>
      </c>
      <c r="R56" s="158" t="str">
        <f>Recalculations!R54</f>
        <v>-</v>
      </c>
      <c r="S56" s="158" t="str">
        <f>Recalculations!S54</f>
        <v>-</v>
      </c>
      <c r="T56" s="158" t="str">
        <f>Recalculations!T54</f>
        <v>-</v>
      </c>
      <c r="U56" s="158" t="str">
        <f>Recalculations!U54</f>
        <v>-</v>
      </c>
      <c r="V56" s="158" t="str">
        <f>Recalculations!V54</f>
        <v>-</v>
      </c>
      <c r="W56" s="158" t="str">
        <f>Recalculations!W54</f>
        <v>-</v>
      </c>
      <c r="X56" s="158" t="str">
        <f>Recalculations!X54</f>
        <v>-</v>
      </c>
      <c r="Y56" s="158" t="str">
        <f>Recalculations!Y54</f>
        <v>-</v>
      </c>
      <c r="Z56" s="158" t="str">
        <f>Recalculations!Z54</f>
        <v>-</v>
      </c>
      <c r="AA56" s="158" t="str">
        <f>Recalculations!AA54</f>
        <v>-</v>
      </c>
      <c r="AB56" s="158" t="str">
        <f>Recalculations!AB54</f>
        <v>-</v>
      </c>
      <c r="AC56" s="158" t="str">
        <f>Recalculations!AC54</f>
        <v>-</v>
      </c>
      <c r="AD56" s="158" t="str">
        <f>Recalculations!AD54</f>
        <v>-</v>
      </c>
      <c r="AE56" s="158" t="str">
        <f>Recalculations!AE54</f>
        <v>-</v>
      </c>
      <c r="AF56" s="158" t="str">
        <f>Recalculations!AF54</f>
        <v>-</v>
      </c>
      <c r="AG56" s="158" t="str">
        <f>Recalculations!AG54</f>
        <v>-</v>
      </c>
    </row>
    <row r="57" spans="2:33" x14ac:dyDescent="0.25">
      <c r="B57" s="135" t="str">
        <f>Recalculations!B55</f>
        <v>2.D.1</v>
      </c>
      <c r="C57" s="136" t="str">
        <f>Recalculations!C55</f>
        <v>Lubricant Use</v>
      </c>
      <c r="D57" s="137" t="str">
        <f>Recalculations!D55</f>
        <v>CO₂</v>
      </c>
      <c r="E57" s="138" t="str">
        <f>Recalculations!E55</f>
        <v>kt CO₂eq</v>
      </c>
      <c r="F57" s="158">
        <f>Recalculations!F55</f>
        <v>0</v>
      </c>
      <c r="G57" s="158">
        <f>Recalculations!G55</f>
        <v>0</v>
      </c>
      <c r="H57" s="158">
        <f>Recalculations!H55</f>
        <v>0</v>
      </c>
      <c r="I57" s="158">
        <f>Recalculations!I55</f>
        <v>0</v>
      </c>
      <c r="J57" s="158">
        <f>Recalculations!J55</f>
        <v>0</v>
      </c>
      <c r="K57" s="158">
        <f>Recalculations!K55</f>
        <v>0</v>
      </c>
      <c r="L57" s="158">
        <f>Recalculations!L55</f>
        <v>0</v>
      </c>
      <c r="M57" s="158">
        <f>Recalculations!M55</f>
        <v>0</v>
      </c>
      <c r="N57" s="158">
        <f>Recalculations!N55</f>
        <v>0</v>
      </c>
      <c r="O57" s="158">
        <f>Recalculations!O55</f>
        <v>0</v>
      </c>
      <c r="P57" s="158">
        <f>Recalculations!P55</f>
        <v>0</v>
      </c>
      <c r="Q57" s="158">
        <f>Recalculations!Q55</f>
        <v>0</v>
      </c>
      <c r="R57" s="158">
        <f>Recalculations!R55</f>
        <v>0</v>
      </c>
      <c r="S57" s="158">
        <f>Recalculations!S55</f>
        <v>0</v>
      </c>
      <c r="T57" s="158">
        <f>Recalculations!T55</f>
        <v>0</v>
      </c>
      <c r="U57" s="158">
        <f>Recalculations!U55</f>
        <v>0</v>
      </c>
      <c r="V57" s="158">
        <f>Recalculations!V55</f>
        <v>0</v>
      </c>
      <c r="W57" s="158">
        <f>Recalculations!W55</f>
        <v>0</v>
      </c>
      <c r="X57" s="158">
        <f>Recalculations!X55</f>
        <v>0</v>
      </c>
      <c r="Y57" s="158">
        <f>Recalculations!Y55</f>
        <v>0</v>
      </c>
      <c r="Z57" s="158">
        <f>Recalculations!Z55</f>
        <v>0</v>
      </c>
      <c r="AA57" s="158">
        <f>Recalculations!AA55</f>
        <v>0</v>
      </c>
      <c r="AB57" s="158">
        <f>Recalculations!AB55</f>
        <v>0</v>
      </c>
      <c r="AC57" s="158">
        <f>Recalculations!AC55</f>
        <v>0</v>
      </c>
      <c r="AD57" s="158">
        <f>Recalculations!AD55</f>
        <v>0</v>
      </c>
      <c r="AE57" s="158">
        <f>Recalculations!AE55</f>
        <v>0</v>
      </c>
      <c r="AF57" s="158">
        <f>Recalculations!AF55</f>
        <v>0</v>
      </c>
      <c r="AG57" s="158">
        <f>Recalculations!AG55</f>
        <v>0</v>
      </c>
    </row>
    <row r="58" spans="2:33" x14ac:dyDescent="0.25">
      <c r="B58" s="135" t="str">
        <f>Recalculations!B56</f>
        <v>2.D.2</v>
      </c>
      <c r="C58" s="136" t="str">
        <f>Recalculations!C56</f>
        <v>Paraffin Wax Use</v>
      </c>
      <c r="D58" s="137" t="str">
        <f>Recalculations!D56</f>
        <v>CO₂</v>
      </c>
      <c r="E58" s="138" t="str">
        <f>Recalculations!E56</f>
        <v>kt CO₂eq</v>
      </c>
      <c r="F58" s="158">
        <f>Recalculations!F56</f>
        <v>0.39021201999999988</v>
      </c>
      <c r="G58" s="158">
        <f>Recalculations!G56</f>
        <v>0.39876121999999903</v>
      </c>
      <c r="H58" s="158">
        <f>Recalculations!H56</f>
        <v>0.40347802000000055</v>
      </c>
      <c r="I58" s="158">
        <f>Recalculations!I56</f>
        <v>0.39316001999999983</v>
      </c>
      <c r="J58" s="158">
        <f>Recalculations!J56</f>
        <v>0.37852320000000006</v>
      </c>
      <c r="K58" s="158">
        <f>Recalculations!K56</f>
        <v>0.4026967999999993</v>
      </c>
      <c r="L58" s="158">
        <f>Recalculations!L56</f>
        <v>0.4200899999999983</v>
      </c>
      <c r="M58" s="158">
        <f>Recalculations!M56</f>
        <v>0.4814083999999994</v>
      </c>
      <c r="N58" s="158">
        <f>Recalculations!N56</f>
        <v>0.60728800000000049</v>
      </c>
      <c r="O58" s="158">
        <f>Recalculations!O56</f>
        <v>0.91977600000000059</v>
      </c>
      <c r="P58" s="158">
        <f>Recalculations!P56</f>
        <v>1.0226612000000017</v>
      </c>
      <c r="Q58" s="158">
        <f>Recalculations!Q56</f>
        <v>1.2635127999999938</v>
      </c>
      <c r="R58" s="158">
        <f>Recalculations!R56</f>
        <v>1.6122612000000025</v>
      </c>
      <c r="S58" s="158">
        <f>Recalculations!S56</f>
        <v>1.8660840000000007</v>
      </c>
      <c r="T58" s="158">
        <f>Recalculations!T56</f>
        <v>2.0164319999999982</v>
      </c>
      <c r="U58" s="158">
        <f>Recalculations!U56</f>
        <v>2.9040747999999965</v>
      </c>
      <c r="V58" s="158">
        <f>Recalculations!V56</f>
        <v>2.1169587999999919</v>
      </c>
      <c r="W58" s="158">
        <f>Recalculations!W56</f>
        <v>2.4695395999999974</v>
      </c>
      <c r="X58" s="158">
        <f>Recalculations!X56</f>
        <v>1.6004691999999991</v>
      </c>
      <c r="Y58" s="158">
        <f>Recalculations!Y56</f>
        <v>1.7242852000000042</v>
      </c>
      <c r="Z58" s="158">
        <f>Recalculations!Z56</f>
        <v>1.4569015999999984</v>
      </c>
      <c r="AA58" s="158">
        <f>Recalculations!AA56</f>
        <v>1.6019431999999938</v>
      </c>
      <c r="AB58" s="158">
        <f>Recalculations!AB56</f>
        <v>1.614619600000001</v>
      </c>
      <c r="AC58" s="158">
        <f>Recalculations!AC56</f>
        <v>1.8761072000000034</v>
      </c>
      <c r="AD58" s="158">
        <f>Recalculations!AD56</f>
        <v>1.6249375999999991</v>
      </c>
      <c r="AE58" s="158">
        <f>Recalculations!AE56</f>
        <v>1.9807611999999963</v>
      </c>
      <c r="AF58" s="158">
        <f>Recalculations!AF56</f>
        <v>2.1549879999999995</v>
      </c>
      <c r="AG58" s="158">
        <f>Recalculations!AG56</f>
        <v>34.554097599999999</v>
      </c>
    </row>
    <row r="59" spans="2:33" x14ac:dyDescent="0.25">
      <c r="B59" s="135" t="str">
        <f>Recalculations!B57</f>
        <v>2.D.3</v>
      </c>
      <c r="C59" s="136" t="str">
        <f>Recalculations!C57</f>
        <v>Other Solvent Use</v>
      </c>
      <c r="D59" s="137" t="str">
        <f>Recalculations!D57</f>
        <v>Indirect CO₂</v>
      </c>
      <c r="E59" s="138" t="str">
        <f>Recalculations!E57</f>
        <v>kt CO₂eq</v>
      </c>
      <c r="F59" s="158">
        <f>Recalculations!F57</f>
        <v>0</v>
      </c>
      <c r="G59" s="158">
        <f>Recalculations!G57</f>
        <v>0</v>
      </c>
      <c r="H59" s="158">
        <f>Recalculations!H57</f>
        <v>0</v>
      </c>
      <c r="I59" s="158">
        <f>Recalculations!I57</f>
        <v>0</v>
      </c>
      <c r="J59" s="158">
        <f>Recalculations!J57</f>
        <v>0</v>
      </c>
      <c r="K59" s="158">
        <f>Recalculations!K57</f>
        <v>0</v>
      </c>
      <c r="L59" s="158">
        <f>Recalculations!L57</f>
        <v>0</v>
      </c>
      <c r="M59" s="158">
        <f>Recalculations!M57</f>
        <v>0</v>
      </c>
      <c r="N59" s="158">
        <f>Recalculations!N57</f>
        <v>0</v>
      </c>
      <c r="O59" s="158">
        <f>Recalculations!O57</f>
        <v>0</v>
      </c>
      <c r="P59" s="158">
        <f>Recalculations!P57</f>
        <v>0</v>
      </c>
      <c r="Q59" s="158">
        <f>Recalculations!Q57</f>
        <v>0</v>
      </c>
      <c r="R59" s="158">
        <f>Recalculations!R57</f>
        <v>0</v>
      </c>
      <c r="S59" s="158">
        <f>Recalculations!S57</f>
        <v>0</v>
      </c>
      <c r="T59" s="158">
        <f>Recalculations!T57</f>
        <v>0</v>
      </c>
      <c r="U59" s="158">
        <f>Recalculations!U57</f>
        <v>0</v>
      </c>
      <c r="V59" s="158">
        <f>Recalculations!V57</f>
        <v>0</v>
      </c>
      <c r="W59" s="158">
        <f>Recalculations!W57</f>
        <v>-7.1054273576010019E-15</v>
      </c>
      <c r="X59" s="158">
        <f>Recalculations!X57</f>
        <v>0</v>
      </c>
      <c r="Y59" s="158">
        <f>Recalculations!Y57</f>
        <v>0</v>
      </c>
      <c r="Z59" s="158">
        <f>Recalculations!Z57</f>
        <v>0</v>
      </c>
      <c r="AA59" s="158">
        <f>Recalculations!AA57</f>
        <v>0</v>
      </c>
      <c r="AB59" s="158">
        <f>Recalculations!AB57</f>
        <v>0</v>
      </c>
      <c r="AC59" s="158">
        <f>Recalculations!AC57</f>
        <v>-1.4210854715202004E-14</v>
      </c>
      <c r="AD59" s="158">
        <f>Recalculations!AD57</f>
        <v>0</v>
      </c>
      <c r="AE59" s="158">
        <f>Recalculations!AE57</f>
        <v>0</v>
      </c>
      <c r="AF59" s="158">
        <f>Recalculations!AF57</f>
        <v>0</v>
      </c>
      <c r="AG59" s="158">
        <f>Recalculations!AG57</f>
        <v>-3.7114955365296964E-2</v>
      </c>
    </row>
    <row r="60" spans="2:33" x14ac:dyDescent="0.25">
      <c r="B60" s="135" t="str">
        <f>Recalculations!B58</f>
        <v>2.D.3</v>
      </c>
      <c r="C60" s="136" t="str">
        <f>Recalculations!C58</f>
        <v>Urea as Catalyst</v>
      </c>
      <c r="D60" s="137" t="str">
        <f>Recalculations!D58</f>
        <v>CO₂</v>
      </c>
      <c r="E60" s="138" t="str">
        <f>Recalculations!E58</f>
        <v>kt CO₂eq</v>
      </c>
      <c r="F60" s="158">
        <f>Recalculations!F58</f>
        <v>0</v>
      </c>
      <c r="G60" s="158">
        <f>Recalculations!G58</f>
        <v>0</v>
      </c>
      <c r="H60" s="158">
        <f>Recalculations!H58</f>
        <v>0</v>
      </c>
      <c r="I60" s="158">
        <f>Recalculations!I58</f>
        <v>0</v>
      </c>
      <c r="J60" s="158">
        <f>Recalculations!J58</f>
        <v>0</v>
      </c>
      <c r="K60" s="158">
        <f>Recalculations!K58</f>
        <v>0</v>
      </c>
      <c r="L60" s="158">
        <f>Recalculations!L58</f>
        <v>0</v>
      </c>
      <c r="M60" s="158">
        <f>Recalculations!M58</f>
        <v>0</v>
      </c>
      <c r="N60" s="158">
        <f>Recalculations!N58</f>
        <v>0</v>
      </c>
      <c r="O60" s="158">
        <f>Recalculations!O58</f>
        <v>0</v>
      </c>
      <c r="P60" s="158">
        <f>Recalculations!P58</f>
        <v>0</v>
      </c>
      <c r="Q60" s="158">
        <f>Recalculations!Q58</f>
        <v>0</v>
      </c>
      <c r="R60" s="158">
        <f>Recalculations!R58</f>
        <v>0</v>
      </c>
      <c r="S60" s="158">
        <f>Recalculations!S58</f>
        <v>0</v>
      </c>
      <c r="T60" s="158">
        <f>Recalculations!T58</f>
        <v>0</v>
      </c>
      <c r="U60" s="158">
        <f>Recalculations!U58</f>
        <v>0</v>
      </c>
      <c r="V60" s="158">
        <f>Recalculations!V58</f>
        <v>4.6348488122603282E-2</v>
      </c>
      <c r="W60" s="158">
        <f>Recalculations!W58</f>
        <v>-6.8086276313862992E-2</v>
      </c>
      <c r="X60" s="158">
        <f>Recalculations!X58</f>
        <v>-9.5977338738131301E-3</v>
      </c>
      <c r="Y60" s="158">
        <f>Recalculations!Y58</f>
        <v>9.8556184358673526E-3</v>
      </c>
      <c r="Z60" s="158">
        <f>Recalculations!Z58</f>
        <v>1.1227392370680711E-3</v>
      </c>
      <c r="AA60" s="158">
        <f>Recalculations!AA58</f>
        <v>3.6640975918351693E-3</v>
      </c>
      <c r="AB60" s="158">
        <f>Recalculations!AB58</f>
        <v>3.6668951007423622E-3</v>
      </c>
      <c r="AC60" s="158">
        <f>Recalculations!AC58</f>
        <v>0.69247107363567784</v>
      </c>
      <c r="AD60" s="158">
        <f>Recalculations!AD58</f>
        <v>-2.6791679914603073E-2</v>
      </c>
      <c r="AE60" s="158">
        <f>Recalculations!AE58</f>
        <v>-0.36791300616631961</v>
      </c>
      <c r="AF60" s="158">
        <f>Recalculations!AF58</f>
        <v>0.10084786659071554</v>
      </c>
      <c r="AG60" s="158">
        <f>Recalculations!AG58</f>
        <v>-0.13000340755403883</v>
      </c>
    </row>
    <row r="61" spans="2:33" x14ac:dyDescent="0.25">
      <c r="B61" s="135" t="str">
        <f>Recalculations!B59</f>
        <v>2.E.1</v>
      </c>
      <c r="C61" s="136" t="str">
        <f>Recalculations!C59</f>
        <v>Integrated Circuit or Semiconductor</v>
      </c>
      <c r="D61" s="135" t="str">
        <f>Recalculations!D59</f>
        <v>HFCs, PFCS, SF₆, NF₃</v>
      </c>
      <c r="E61" s="140" t="str">
        <f>Recalculations!E59</f>
        <v>kt CO₂eq</v>
      </c>
      <c r="F61" s="158">
        <f>Recalculations!F59</f>
        <v>0</v>
      </c>
      <c r="G61" s="158">
        <f>Recalculations!G59</f>
        <v>0</v>
      </c>
      <c r="H61" s="158">
        <f>Recalculations!H59</f>
        <v>0</v>
      </c>
      <c r="I61" s="158">
        <f>Recalculations!I59</f>
        <v>0</v>
      </c>
      <c r="J61" s="158">
        <f>Recalculations!J59</f>
        <v>0</v>
      </c>
      <c r="K61" s="158">
        <f>Recalculations!K59</f>
        <v>0</v>
      </c>
      <c r="L61" s="158">
        <f>Recalculations!L59</f>
        <v>0</v>
      </c>
      <c r="M61" s="158">
        <f>Recalculations!M59</f>
        <v>0</v>
      </c>
      <c r="N61" s="158">
        <f>Recalculations!N59</f>
        <v>0</v>
      </c>
      <c r="O61" s="158">
        <f>Recalculations!O59</f>
        <v>0</v>
      </c>
      <c r="P61" s="158">
        <f>Recalculations!P59</f>
        <v>0</v>
      </c>
      <c r="Q61" s="158">
        <f>Recalculations!Q59</f>
        <v>0</v>
      </c>
      <c r="R61" s="158">
        <f>Recalculations!R59</f>
        <v>0</v>
      </c>
      <c r="S61" s="158">
        <f>Recalculations!S59</f>
        <v>0</v>
      </c>
      <c r="T61" s="158">
        <f>Recalculations!T59</f>
        <v>0</v>
      </c>
      <c r="U61" s="158">
        <f>Recalculations!U59</f>
        <v>0</v>
      </c>
      <c r="V61" s="158">
        <f>Recalculations!V59</f>
        <v>0</v>
      </c>
      <c r="W61" s="158">
        <f>Recalculations!W59</f>
        <v>0</v>
      </c>
      <c r="X61" s="158">
        <f>Recalculations!X59</f>
        <v>0</v>
      </c>
      <c r="Y61" s="158">
        <f>Recalculations!Y59</f>
        <v>0</v>
      </c>
      <c r="Z61" s="158">
        <f>Recalculations!Z59</f>
        <v>0</v>
      </c>
      <c r="AA61" s="158">
        <f>Recalculations!AA59</f>
        <v>0</v>
      </c>
      <c r="AB61" s="158">
        <f>Recalculations!AB59</f>
        <v>0</v>
      </c>
      <c r="AC61" s="158">
        <f>Recalculations!AC59</f>
        <v>0</v>
      </c>
      <c r="AD61" s="158">
        <f>Recalculations!AD59</f>
        <v>0</v>
      </c>
      <c r="AE61" s="158">
        <f>Recalculations!AE59</f>
        <v>0</v>
      </c>
      <c r="AF61" s="158">
        <f>Recalculations!AF59</f>
        <v>0</v>
      </c>
      <c r="AG61" s="158">
        <f>Recalculations!AG59</f>
        <v>0</v>
      </c>
    </row>
    <row r="62" spans="2:33" x14ac:dyDescent="0.25">
      <c r="B62" s="135" t="str">
        <f>Recalculations!B60</f>
        <v>2.F.1</v>
      </c>
      <c r="C62" s="136" t="str">
        <f>Recalculations!C60</f>
        <v>Refrigeration and Air Conditioning</v>
      </c>
      <c r="D62" s="135" t="str">
        <f>Recalculations!D60</f>
        <v>HFCs</v>
      </c>
      <c r="E62" s="140" t="str">
        <f>Recalculations!E60</f>
        <v>kt CO₂eq</v>
      </c>
      <c r="F62" s="158">
        <f>Recalculations!F60</f>
        <v>0</v>
      </c>
      <c r="G62" s="158">
        <f>Recalculations!G60</f>
        <v>0</v>
      </c>
      <c r="H62" s="158">
        <f>Recalculations!H60</f>
        <v>0</v>
      </c>
      <c r="I62" s="158">
        <f>Recalculations!I60</f>
        <v>0</v>
      </c>
      <c r="J62" s="158">
        <f>Recalculations!J60</f>
        <v>0</v>
      </c>
      <c r="K62" s="158">
        <f>Recalculations!K60</f>
        <v>-71.727495839999989</v>
      </c>
      <c r="L62" s="158">
        <f>Recalculations!L60</f>
        <v>-83.005568486039493</v>
      </c>
      <c r="M62" s="158">
        <f>Recalculations!M60</f>
        <v>-132.18160328398548</v>
      </c>
      <c r="N62" s="158">
        <f>Recalculations!N60</f>
        <v>-187.29213057848398</v>
      </c>
      <c r="O62" s="158">
        <f>Recalculations!O60</f>
        <v>-179.73912672193472</v>
      </c>
      <c r="P62" s="158">
        <f>Recalculations!P60</f>
        <v>-199.37756666193638</v>
      </c>
      <c r="Q62" s="158">
        <f>Recalculations!Q60</f>
        <v>-284.25350392465219</v>
      </c>
      <c r="R62" s="158">
        <f>Recalculations!R60</f>
        <v>-220.29602143994501</v>
      </c>
      <c r="S62" s="158">
        <f>Recalculations!S60</f>
        <v>-144.91248972545259</v>
      </c>
      <c r="T62" s="158">
        <f>Recalculations!T60</f>
        <v>-0.6682690295018574</v>
      </c>
      <c r="U62" s="158">
        <f>Recalculations!U60</f>
        <v>181.23172999528856</v>
      </c>
      <c r="V62" s="158">
        <f>Recalculations!V60</f>
        <v>-0.42269038576432649</v>
      </c>
      <c r="W62" s="158">
        <f>Recalculations!W60</f>
        <v>-0.44569583356769726</v>
      </c>
      <c r="X62" s="158">
        <f>Recalculations!X60</f>
        <v>146.19802409313877</v>
      </c>
      <c r="Y62" s="158">
        <f>Recalculations!Y60</f>
        <v>113.42240514079094</v>
      </c>
      <c r="Z62" s="158">
        <f>Recalculations!Z60</f>
        <v>117.8315190002395</v>
      </c>
      <c r="AA62" s="158">
        <f>Recalculations!AA60</f>
        <v>121.15271926821265</v>
      </c>
      <c r="AB62" s="158">
        <f>Recalculations!AB60</f>
        <v>122.58413382597428</v>
      </c>
      <c r="AC62" s="158">
        <f>Recalculations!AC60</f>
        <v>127.8451479391781</v>
      </c>
      <c r="AD62" s="158">
        <f>Recalculations!AD60</f>
        <v>144.6374200819314</v>
      </c>
      <c r="AE62" s="158">
        <f>Recalculations!AE60</f>
        <v>139.93343247046823</v>
      </c>
      <c r="AF62" s="158">
        <f>Recalculations!AF60</f>
        <v>145.38408561827237</v>
      </c>
      <c r="AG62" s="158">
        <f>Recalculations!AG60</f>
        <v>144.41279212991742</v>
      </c>
    </row>
    <row r="63" spans="2:33" x14ac:dyDescent="0.25">
      <c r="B63" s="135" t="str">
        <f>Recalculations!B61</f>
        <v>2.F.3</v>
      </c>
      <c r="C63" s="136" t="str">
        <f>Recalculations!C61</f>
        <v>Fire Protection</v>
      </c>
      <c r="D63" s="135" t="str">
        <f>Recalculations!D61</f>
        <v>HFCs</v>
      </c>
      <c r="E63" s="140" t="str">
        <f>Recalculations!E61</f>
        <v>kt CO₂eq</v>
      </c>
      <c r="F63" s="158" t="str">
        <f>Recalculations!F61</f>
        <v>-</v>
      </c>
      <c r="G63" s="158" t="str">
        <f>Recalculations!G61</f>
        <v>-</v>
      </c>
      <c r="H63" s="158" t="str">
        <f>Recalculations!H61</f>
        <v>-</v>
      </c>
      <c r="I63" s="158" t="str">
        <f>Recalculations!I61</f>
        <v>-</v>
      </c>
      <c r="J63" s="158" t="str">
        <f>Recalculations!J61</f>
        <v>-</v>
      </c>
      <c r="K63" s="158" t="str">
        <f>Recalculations!K61</f>
        <v>-</v>
      </c>
      <c r="L63" s="158">
        <f>Recalculations!L61</f>
        <v>0</v>
      </c>
      <c r="M63" s="158">
        <f>Recalculations!M61</f>
        <v>0</v>
      </c>
      <c r="N63" s="158">
        <f>Recalculations!N61</f>
        <v>0</v>
      </c>
      <c r="O63" s="158">
        <f>Recalculations!O61</f>
        <v>0</v>
      </c>
      <c r="P63" s="158">
        <f>Recalculations!P61</f>
        <v>0</v>
      </c>
      <c r="Q63" s="158">
        <f>Recalculations!Q61</f>
        <v>0</v>
      </c>
      <c r="R63" s="158">
        <f>Recalculations!R61</f>
        <v>0</v>
      </c>
      <c r="S63" s="158">
        <f>Recalculations!S61</f>
        <v>0</v>
      </c>
      <c r="T63" s="158">
        <f>Recalculations!T61</f>
        <v>0</v>
      </c>
      <c r="U63" s="158">
        <f>Recalculations!U61</f>
        <v>0</v>
      </c>
      <c r="V63" s="158">
        <f>Recalculations!V61</f>
        <v>0</v>
      </c>
      <c r="W63" s="158">
        <f>Recalculations!W61</f>
        <v>0</v>
      </c>
      <c r="X63" s="158">
        <f>Recalculations!X61</f>
        <v>0</v>
      </c>
      <c r="Y63" s="158">
        <f>Recalculations!Y61</f>
        <v>0</v>
      </c>
      <c r="Z63" s="158">
        <f>Recalculations!Z61</f>
        <v>0</v>
      </c>
      <c r="AA63" s="158">
        <f>Recalculations!AA61</f>
        <v>0</v>
      </c>
      <c r="AB63" s="158">
        <f>Recalculations!AB61</f>
        <v>0</v>
      </c>
      <c r="AC63" s="158">
        <f>Recalculations!AC61</f>
        <v>0</v>
      </c>
      <c r="AD63" s="158">
        <f>Recalculations!AD61</f>
        <v>0</v>
      </c>
      <c r="AE63" s="158">
        <f>Recalculations!AE61</f>
        <v>0</v>
      </c>
      <c r="AF63" s="158">
        <f>Recalculations!AF61</f>
        <v>0</v>
      </c>
      <c r="AG63" s="158">
        <f>Recalculations!AG61</f>
        <v>0</v>
      </c>
    </row>
    <row r="64" spans="2:33" x14ac:dyDescent="0.25">
      <c r="B64" s="135" t="str">
        <f>Recalculations!B62</f>
        <v>2.F.4</v>
      </c>
      <c r="C64" s="136" t="str">
        <f>Recalculations!C62</f>
        <v>Aerosols</v>
      </c>
      <c r="D64" s="135" t="str">
        <f>Recalculations!D62</f>
        <v>HFCs</v>
      </c>
      <c r="E64" s="140" t="str">
        <f>Recalculations!E62</f>
        <v>kt CO₂eq</v>
      </c>
      <c r="F64" s="158" t="str">
        <f>Recalculations!F62</f>
        <v>-</v>
      </c>
      <c r="G64" s="158" t="str">
        <f>Recalculations!G62</f>
        <v>-</v>
      </c>
      <c r="H64" s="158" t="str">
        <f>Recalculations!H62</f>
        <v>-</v>
      </c>
      <c r="I64" s="158">
        <f>Recalculations!I62</f>
        <v>10.824341357879065</v>
      </c>
      <c r="J64" s="158">
        <f>Recalculations!J62</f>
        <v>18.059973641230634</v>
      </c>
      <c r="K64" s="158">
        <f>Recalculations!K62</f>
        <v>12.662194646147746</v>
      </c>
      <c r="L64" s="158">
        <f>Recalculations!L62</f>
        <v>-1.2488345692531766E-2</v>
      </c>
      <c r="M64" s="158">
        <f>Recalculations!M62</f>
        <v>-1.8001075812009049E-2</v>
      </c>
      <c r="N64" s="158">
        <f>Recalculations!N62</f>
        <v>-1.7163274664397932E-2</v>
      </c>
      <c r="O64" s="158">
        <f>Recalculations!O62</f>
        <v>-1.2938292933995399E-2</v>
      </c>
      <c r="P64" s="158">
        <f>Recalculations!P62</f>
        <v>-1.2019419128250775E-2</v>
      </c>
      <c r="Q64" s="158">
        <f>Recalculations!Q62</f>
        <v>-1.0262755162329995E-2</v>
      </c>
      <c r="R64" s="158">
        <f>Recalculations!R62</f>
        <v>-8.5223913271192941E-3</v>
      </c>
      <c r="S64" s="158">
        <f>Recalculations!S62</f>
        <v>-8.7061246448172369E-3</v>
      </c>
      <c r="T64" s="158">
        <f>Recalculations!T62</f>
        <v>5.5007931571822155E-3</v>
      </c>
      <c r="U64" s="158">
        <f>Recalculations!U62</f>
        <v>-1.8245131581579699E-2</v>
      </c>
      <c r="V64" s="158">
        <f>Recalculations!V62</f>
        <v>-1.6328344981957343E-2</v>
      </c>
      <c r="W64" s="158">
        <f>Recalculations!W62</f>
        <v>-1.3884836384391974E-2</v>
      </c>
      <c r="X64" s="158">
        <f>Recalculations!X62</f>
        <v>-1.6530225041350377E-2</v>
      </c>
      <c r="Y64" s="158">
        <f>Recalculations!Y62</f>
        <v>-8.4679062915414818</v>
      </c>
      <c r="Z64" s="158">
        <f>Recalculations!Z62</f>
        <v>-12.012466511954898</v>
      </c>
      <c r="AA64" s="158">
        <f>Recalculations!AA62</f>
        <v>-7.3308644301564954</v>
      </c>
      <c r="AB64" s="158">
        <f>Recalculations!AB62</f>
        <v>-9.0499275710913594</v>
      </c>
      <c r="AC64" s="158">
        <f>Recalculations!AC62</f>
        <v>-11.476452654443392</v>
      </c>
      <c r="AD64" s="158">
        <f>Recalculations!AD62</f>
        <v>-13.888520936777581</v>
      </c>
      <c r="AE64" s="158">
        <f>Recalculations!AE62</f>
        <v>-16.308093400688662</v>
      </c>
      <c r="AF64" s="158">
        <f>Recalculations!AF62</f>
        <v>-19.114413121891488</v>
      </c>
      <c r="AG64" s="158">
        <f>Recalculations!AG62</f>
        <v>-21.574816921185828</v>
      </c>
    </row>
    <row r="65" spans="2:33" x14ac:dyDescent="0.25">
      <c r="B65" s="135" t="str">
        <f>Recalculations!B63</f>
        <v>2.G.1</v>
      </c>
      <c r="C65" s="136" t="str">
        <f>Recalculations!C63</f>
        <v>Electrical Equipment</v>
      </c>
      <c r="D65" s="135" t="str">
        <f>Recalculations!D63</f>
        <v>SF₆</v>
      </c>
      <c r="E65" s="140" t="str">
        <f>Recalculations!E63</f>
        <v>kt CO₂eq</v>
      </c>
      <c r="F65" s="158">
        <f>Recalculations!F63</f>
        <v>0</v>
      </c>
      <c r="G65" s="158">
        <f>Recalculations!G63</f>
        <v>0</v>
      </c>
      <c r="H65" s="158">
        <f>Recalculations!H63</f>
        <v>0</v>
      </c>
      <c r="I65" s="158">
        <f>Recalculations!I63</f>
        <v>0</v>
      </c>
      <c r="J65" s="158">
        <f>Recalculations!J63</f>
        <v>0</v>
      </c>
      <c r="K65" s="158">
        <f>Recalculations!K63</f>
        <v>0</v>
      </c>
      <c r="L65" s="158">
        <f>Recalculations!L63</f>
        <v>0</v>
      </c>
      <c r="M65" s="158">
        <f>Recalculations!M63</f>
        <v>0</v>
      </c>
      <c r="N65" s="158">
        <f>Recalculations!N63</f>
        <v>0</v>
      </c>
      <c r="O65" s="158">
        <f>Recalculations!O63</f>
        <v>0</v>
      </c>
      <c r="P65" s="158">
        <f>Recalculations!P63</f>
        <v>0</v>
      </c>
      <c r="Q65" s="158">
        <f>Recalculations!Q63</f>
        <v>0</v>
      </c>
      <c r="R65" s="158">
        <f>Recalculations!R63</f>
        <v>0</v>
      </c>
      <c r="S65" s="158">
        <f>Recalculations!S63</f>
        <v>0</v>
      </c>
      <c r="T65" s="158">
        <f>Recalculations!T63</f>
        <v>0</v>
      </c>
      <c r="U65" s="158">
        <f>Recalculations!U63</f>
        <v>0</v>
      </c>
      <c r="V65" s="158">
        <f>Recalculations!V63</f>
        <v>0</v>
      </c>
      <c r="W65" s="158">
        <f>Recalculations!W63</f>
        <v>0</v>
      </c>
      <c r="X65" s="158">
        <f>Recalculations!X63</f>
        <v>0</v>
      </c>
      <c r="Y65" s="158">
        <f>Recalculations!Y63</f>
        <v>0</v>
      </c>
      <c r="Z65" s="158">
        <f>Recalculations!Z63</f>
        <v>0</v>
      </c>
      <c r="AA65" s="158">
        <f>Recalculations!AA63</f>
        <v>0</v>
      </c>
      <c r="AB65" s="158">
        <f>Recalculations!AB63</f>
        <v>0</v>
      </c>
      <c r="AC65" s="158">
        <f>Recalculations!AC63</f>
        <v>0</v>
      </c>
      <c r="AD65" s="158">
        <f>Recalculations!AD63</f>
        <v>0</v>
      </c>
      <c r="AE65" s="158">
        <f>Recalculations!AE63</f>
        <v>0</v>
      </c>
      <c r="AF65" s="158">
        <f>Recalculations!AF63</f>
        <v>0</v>
      </c>
      <c r="AG65" s="158">
        <f>Recalculations!AG63</f>
        <v>0</v>
      </c>
    </row>
    <row r="66" spans="2:33" x14ac:dyDescent="0.25">
      <c r="B66" s="135" t="str">
        <f>Recalculations!B64</f>
        <v>2.G.2</v>
      </c>
      <c r="C66" s="136" t="str">
        <f>Recalculations!C64</f>
        <v>SF₆ and PFCs from Other Product Uses</v>
      </c>
      <c r="D66" s="135" t="str">
        <f>Recalculations!D64</f>
        <v>SF₆</v>
      </c>
      <c r="E66" s="140" t="str">
        <f>Recalculations!E64</f>
        <v>kt CO₂eq</v>
      </c>
      <c r="F66" s="158">
        <f>Recalculations!F64</f>
        <v>0</v>
      </c>
      <c r="G66" s="158">
        <f>Recalculations!G64</f>
        <v>0</v>
      </c>
      <c r="H66" s="158">
        <f>Recalculations!H64</f>
        <v>0</v>
      </c>
      <c r="I66" s="158">
        <f>Recalculations!I64</f>
        <v>0</v>
      </c>
      <c r="J66" s="158">
        <f>Recalculations!J64</f>
        <v>0</v>
      </c>
      <c r="K66" s="158">
        <f>Recalculations!K64</f>
        <v>0</v>
      </c>
      <c r="L66" s="158">
        <f>Recalculations!L64</f>
        <v>0</v>
      </c>
      <c r="M66" s="158">
        <f>Recalculations!M64</f>
        <v>0</v>
      </c>
      <c r="N66" s="158">
        <f>Recalculations!N64</f>
        <v>0</v>
      </c>
      <c r="O66" s="158">
        <f>Recalculations!O64</f>
        <v>0</v>
      </c>
      <c r="P66" s="158">
        <f>Recalculations!P64</f>
        <v>0</v>
      </c>
      <c r="Q66" s="158">
        <f>Recalculations!Q64</f>
        <v>0</v>
      </c>
      <c r="R66" s="158">
        <f>Recalculations!R64</f>
        <v>0</v>
      </c>
      <c r="S66" s="158">
        <f>Recalculations!S64</f>
        <v>0</v>
      </c>
      <c r="T66" s="158">
        <f>Recalculations!T64</f>
        <v>0</v>
      </c>
      <c r="U66" s="158">
        <f>Recalculations!U64</f>
        <v>0</v>
      </c>
      <c r="V66" s="158">
        <f>Recalculations!V64</f>
        <v>0</v>
      </c>
      <c r="W66" s="158">
        <f>Recalculations!W64</f>
        <v>0</v>
      </c>
      <c r="X66" s="158">
        <f>Recalculations!X64</f>
        <v>0</v>
      </c>
      <c r="Y66" s="158">
        <f>Recalculations!Y64</f>
        <v>0</v>
      </c>
      <c r="Z66" s="158">
        <f>Recalculations!Z64</f>
        <v>0</v>
      </c>
      <c r="AA66" s="158">
        <f>Recalculations!AA64</f>
        <v>0</v>
      </c>
      <c r="AB66" s="158">
        <f>Recalculations!AB64</f>
        <v>0</v>
      </c>
      <c r="AC66" s="158">
        <f>Recalculations!AC64</f>
        <v>0</v>
      </c>
      <c r="AD66" s="158">
        <f>Recalculations!AD64</f>
        <v>0</v>
      </c>
      <c r="AE66" s="158">
        <f>Recalculations!AE64</f>
        <v>-1.3195761952866647E-4</v>
      </c>
      <c r="AF66" s="158">
        <f>Recalculations!AF64</f>
        <v>-3.4019332333388164E-3</v>
      </c>
      <c r="AG66" s="158">
        <f>Recalculations!AG64</f>
        <v>-5.7125812949956334E-3</v>
      </c>
    </row>
    <row r="67" spans="2:33" x14ac:dyDescent="0.25">
      <c r="B67" s="135" t="str">
        <f>Recalculations!B65</f>
        <v>2.G.3</v>
      </c>
      <c r="C67" s="136" t="str">
        <f>Recalculations!C65</f>
        <v>N₂O from Product Uses</v>
      </c>
      <c r="D67" s="137" t="str">
        <f>Recalculations!D65</f>
        <v>N₂O</v>
      </c>
      <c r="E67" s="138" t="str">
        <f>Recalculations!E65</f>
        <v>kt CO₂eq</v>
      </c>
      <c r="F67" s="158">
        <f>Recalculations!F65</f>
        <v>0</v>
      </c>
      <c r="G67" s="158">
        <f>Recalculations!G65</f>
        <v>0</v>
      </c>
      <c r="H67" s="158">
        <f>Recalculations!H65</f>
        <v>0</v>
      </c>
      <c r="I67" s="158">
        <f>Recalculations!I65</f>
        <v>0</v>
      </c>
      <c r="J67" s="158">
        <f>Recalculations!J65</f>
        <v>0</v>
      </c>
      <c r="K67" s="158">
        <f>Recalculations!K65</f>
        <v>0</v>
      </c>
      <c r="L67" s="158">
        <f>Recalculations!L65</f>
        <v>0</v>
      </c>
      <c r="M67" s="158">
        <f>Recalculations!M65</f>
        <v>0</v>
      </c>
      <c r="N67" s="158">
        <f>Recalculations!N65</f>
        <v>0</v>
      </c>
      <c r="O67" s="158">
        <f>Recalculations!O65</f>
        <v>0</v>
      </c>
      <c r="P67" s="158">
        <f>Recalculations!P65</f>
        <v>0</v>
      </c>
      <c r="Q67" s="158">
        <f>Recalculations!Q65</f>
        <v>0</v>
      </c>
      <c r="R67" s="158">
        <f>Recalculations!R65</f>
        <v>0</v>
      </c>
      <c r="S67" s="158">
        <f>Recalculations!S65</f>
        <v>0</v>
      </c>
      <c r="T67" s="158">
        <f>Recalculations!T65</f>
        <v>0</v>
      </c>
      <c r="U67" s="158">
        <f>Recalculations!U65</f>
        <v>0</v>
      </c>
      <c r="V67" s="158">
        <f>Recalculations!V65</f>
        <v>0</v>
      </c>
      <c r="W67" s="158">
        <f>Recalculations!W65</f>
        <v>0</v>
      </c>
      <c r="X67" s="158">
        <f>Recalculations!X65</f>
        <v>0</v>
      </c>
      <c r="Y67" s="158">
        <f>Recalculations!Y65</f>
        <v>0</v>
      </c>
      <c r="Z67" s="158">
        <f>Recalculations!Z65</f>
        <v>0</v>
      </c>
      <c r="AA67" s="158">
        <f>Recalculations!AA65</f>
        <v>0</v>
      </c>
      <c r="AB67" s="158">
        <f>Recalculations!AB65</f>
        <v>0</v>
      </c>
      <c r="AC67" s="158">
        <f>Recalculations!AC65</f>
        <v>0</v>
      </c>
      <c r="AD67" s="158">
        <f>Recalculations!AD65</f>
        <v>0</v>
      </c>
      <c r="AE67" s="158">
        <f>Recalculations!AE65</f>
        <v>0</v>
      </c>
      <c r="AF67" s="158">
        <f>Recalculations!AF65</f>
        <v>0</v>
      </c>
      <c r="AG67" s="158">
        <f>Recalculations!AG65</f>
        <v>0</v>
      </c>
    </row>
    <row r="68" spans="2:33" x14ac:dyDescent="0.25">
      <c r="B68" s="135" t="str">
        <f>Recalculations!B66</f>
        <v>2.G.4</v>
      </c>
      <c r="C68" s="136" t="str">
        <f>Recalculations!C66</f>
        <v>Other Solvent and product use</v>
      </c>
      <c r="D68" s="137" t="str">
        <f>Recalculations!D66</f>
        <v>Indirect CO₂</v>
      </c>
      <c r="E68" s="138" t="str">
        <f>Recalculations!E66</f>
        <v>kt CO₂eq</v>
      </c>
      <c r="F68" s="158">
        <f>Recalculations!F66</f>
        <v>0</v>
      </c>
      <c r="G68" s="158">
        <f>Recalculations!G66</f>
        <v>0</v>
      </c>
      <c r="H68" s="158">
        <f>Recalculations!H66</f>
        <v>0</v>
      </c>
      <c r="I68" s="158">
        <f>Recalculations!I66</f>
        <v>0</v>
      </c>
      <c r="J68" s="158">
        <f>Recalculations!J66</f>
        <v>0</v>
      </c>
      <c r="K68" s="158">
        <f>Recalculations!K66</f>
        <v>0</v>
      </c>
      <c r="L68" s="158">
        <f>Recalculations!L66</f>
        <v>0</v>
      </c>
      <c r="M68" s="158">
        <f>Recalculations!M66</f>
        <v>0</v>
      </c>
      <c r="N68" s="158">
        <f>Recalculations!N66</f>
        <v>0</v>
      </c>
      <c r="O68" s="158">
        <f>Recalculations!O66</f>
        <v>0</v>
      </c>
      <c r="P68" s="158">
        <f>Recalculations!P66</f>
        <v>0</v>
      </c>
      <c r="Q68" s="158">
        <f>Recalculations!Q66</f>
        <v>0</v>
      </c>
      <c r="R68" s="158">
        <f>Recalculations!R66</f>
        <v>0</v>
      </c>
      <c r="S68" s="158">
        <f>Recalculations!S66</f>
        <v>0</v>
      </c>
      <c r="T68" s="158">
        <f>Recalculations!T66</f>
        <v>0</v>
      </c>
      <c r="U68" s="158">
        <f>Recalculations!U66</f>
        <v>0</v>
      </c>
      <c r="V68" s="158">
        <f>Recalculations!V66</f>
        <v>0</v>
      </c>
      <c r="W68" s="158">
        <f>Recalculations!W66</f>
        <v>0</v>
      </c>
      <c r="X68" s="158">
        <f>Recalculations!X66</f>
        <v>0</v>
      </c>
      <c r="Y68" s="158">
        <f>Recalculations!Y66</f>
        <v>0</v>
      </c>
      <c r="Z68" s="158">
        <f>Recalculations!Z66</f>
        <v>0</v>
      </c>
      <c r="AA68" s="158">
        <f>Recalculations!AA66</f>
        <v>0</v>
      </c>
      <c r="AB68" s="158">
        <f>Recalculations!AB66</f>
        <v>0</v>
      </c>
      <c r="AC68" s="158">
        <f>Recalculations!AC66</f>
        <v>0</v>
      </c>
      <c r="AD68" s="158">
        <f>Recalculations!AD66</f>
        <v>0</v>
      </c>
      <c r="AE68" s="158">
        <f>Recalculations!AE66</f>
        <v>0</v>
      </c>
      <c r="AF68" s="158">
        <f>Recalculations!AF66</f>
        <v>0</v>
      </c>
      <c r="AG68" s="158">
        <f>Recalculations!AG66</f>
        <v>0</v>
      </c>
    </row>
    <row r="69" spans="2:33" x14ac:dyDescent="0.25">
      <c r="B69" s="135" t="str">
        <f>Recalculations!B67</f>
        <v>2.H.2</v>
      </c>
      <c r="C69" s="136" t="str">
        <f>Recalculations!C67</f>
        <v>Food and beverages industry</v>
      </c>
      <c r="D69" s="137" t="str">
        <f>Recalculations!D67</f>
        <v>Indirect CO₂</v>
      </c>
      <c r="E69" s="138" t="str">
        <f>Recalculations!E67</f>
        <v>kt CO₂eq</v>
      </c>
      <c r="F69" s="158">
        <f>Recalculations!F67</f>
        <v>0</v>
      </c>
      <c r="G69" s="158">
        <f>Recalculations!G67</f>
        <v>0</v>
      </c>
      <c r="H69" s="158">
        <f>Recalculations!H67</f>
        <v>0</v>
      </c>
      <c r="I69" s="158">
        <f>Recalculations!I67</f>
        <v>0</v>
      </c>
      <c r="J69" s="158">
        <f>Recalculations!J67</f>
        <v>0</v>
      </c>
      <c r="K69" s="158">
        <f>Recalculations!K67</f>
        <v>0</v>
      </c>
      <c r="L69" s="158">
        <f>Recalculations!L67</f>
        <v>0</v>
      </c>
      <c r="M69" s="158">
        <f>Recalculations!M67</f>
        <v>0</v>
      </c>
      <c r="N69" s="158">
        <f>Recalculations!N67</f>
        <v>0</v>
      </c>
      <c r="O69" s="158">
        <f>Recalculations!O67</f>
        <v>0</v>
      </c>
      <c r="P69" s="158">
        <f>Recalculations!P67</f>
        <v>0</v>
      </c>
      <c r="Q69" s="158">
        <f>Recalculations!Q67</f>
        <v>0</v>
      </c>
      <c r="R69" s="158">
        <f>Recalculations!R67</f>
        <v>0</v>
      </c>
      <c r="S69" s="158">
        <f>Recalculations!S67</f>
        <v>0</v>
      </c>
      <c r="T69" s="158">
        <f>Recalculations!T67</f>
        <v>0</v>
      </c>
      <c r="U69" s="158">
        <f>Recalculations!U67</f>
        <v>-1.6797000000000004</v>
      </c>
      <c r="V69" s="158">
        <f>Recalculations!V67</f>
        <v>0</v>
      </c>
      <c r="W69" s="158">
        <f>Recalculations!W67</f>
        <v>-1.7397600000000004</v>
      </c>
      <c r="X69" s="158">
        <f>Recalculations!X67</f>
        <v>0</v>
      </c>
      <c r="Y69" s="158">
        <f>Recalculations!Y67</f>
        <v>-0.80190000000000339</v>
      </c>
      <c r="Z69" s="158">
        <f>Recalculations!Z67</f>
        <v>0</v>
      </c>
      <c r="AA69" s="158">
        <f>Recalculations!AA67</f>
        <v>0</v>
      </c>
      <c r="AB69" s="158">
        <f>Recalculations!AB67</f>
        <v>0</v>
      </c>
      <c r="AC69" s="158">
        <f>Recalculations!AC67</f>
        <v>-6.5999999999633019E-4</v>
      </c>
      <c r="AD69" s="158">
        <f>Recalculations!AD67</f>
        <v>0</v>
      </c>
      <c r="AE69" s="158">
        <f>Recalculations!AE67</f>
        <v>0</v>
      </c>
      <c r="AF69" s="158">
        <f>Recalculations!AF67</f>
        <v>0</v>
      </c>
      <c r="AG69" s="158">
        <f>Recalculations!AG67</f>
        <v>7.598170730034326E-4</v>
      </c>
    </row>
    <row r="70" spans="2:33" s="153" customFormat="1" x14ac:dyDescent="0.25">
      <c r="B70" s="142"/>
      <c r="C70" s="142" t="str">
        <f>Recalculations!C68</f>
        <v>Total IPPU (including Indirect CO2)</v>
      </c>
      <c r="D70" s="142"/>
      <c r="E70" s="143" t="str">
        <f>Recalculations!E68</f>
        <v>kt CO₂eq</v>
      </c>
      <c r="F70" s="159">
        <f>Recalculations!F68</f>
        <v>-0.25188031310199221</v>
      </c>
      <c r="G70" s="159">
        <f>Recalculations!G68</f>
        <v>-0.24467754279521614</v>
      </c>
      <c r="H70" s="159">
        <f>Recalculations!H68</f>
        <v>-0.31576704186318238</v>
      </c>
      <c r="I70" s="159">
        <f>Recalculations!I68</f>
        <v>11.217501377879216</v>
      </c>
      <c r="J70" s="159">
        <f>Recalculations!J68</f>
        <v>18.438496841230517</v>
      </c>
      <c r="K70" s="159">
        <f>Recalculations!K68</f>
        <v>-58.662604393852234</v>
      </c>
      <c r="L70" s="159">
        <f>Recalculations!L68</f>
        <v>-82.597966831732265</v>
      </c>
      <c r="M70" s="159">
        <f>Recalculations!M68</f>
        <v>-131.71819595979741</v>
      </c>
      <c r="N70" s="159">
        <f>Recalculations!N68</f>
        <v>-186.70200585314842</v>
      </c>
      <c r="O70" s="159">
        <f>Recalculations!O68</f>
        <v>-178.83228901486791</v>
      </c>
      <c r="P70" s="159">
        <f>Recalculations!P68</f>
        <v>-198.36692488106382</v>
      </c>
      <c r="Q70" s="159">
        <f>Recalculations!Q68</f>
        <v>-283.00025387981532</v>
      </c>
      <c r="R70" s="159">
        <f>Recalculations!R68</f>
        <v>-218.69228263127161</v>
      </c>
      <c r="S70" s="159">
        <f>Recalculations!S68</f>
        <v>-143.05511185009755</v>
      </c>
      <c r="T70" s="159">
        <f>Recalculations!T68</f>
        <v>1.3536637636552769</v>
      </c>
      <c r="U70" s="159">
        <f>Recalculations!U68</f>
        <v>182.43785966370797</v>
      </c>
      <c r="V70" s="159">
        <f>Recalculations!V68</f>
        <v>1.7242885573764397</v>
      </c>
      <c r="W70" s="159">
        <f>Recalculations!W68</f>
        <v>-2.1675273462660698</v>
      </c>
      <c r="X70" s="159">
        <f>Recalculations!X68</f>
        <v>147.7723653342232</v>
      </c>
      <c r="Y70" s="159">
        <f>Recalculations!Y68</f>
        <v>105.06847049329144</v>
      </c>
      <c r="Z70" s="159">
        <f>Recalculations!Z68</f>
        <v>106.3142520035226</v>
      </c>
      <c r="AA70" s="159">
        <f>Recalculations!AA68</f>
        <v>113.94905477964767</v>
      </c>
      <c r="AB70" s="159">
        <f>Recalculations!AB68</f>
        <v>113.68151042638328</v>
      </c>
      <c r="AC70" s="159">
        <f>Recalculations!AC68</f>
        <v>118.93661355837048</v>
      </c>
      <c r="AD70" s="159">
        <f>Recalculations!AD68</f>
        <v>132.3470450652394</v>
      </c>
      <c r="AE70" s="159">
        <f>Recalculations!AE68</f>
        <v>125.23805530599384</v>
      </c>
      <c r="AF70" s="159">
        <f>Recalculations!AF68</f>
        <v>128.52210642973796</v>
      </c>
      <c r="AG70" s="159">
        <f>Recalculations!AG68</f>
        <v>157.22000168159002</v>
      </c>
    </row>
    <row r="71" spans="2:33" s="134" customFormat="1" x14ac:dyDescent="0.25">
      <c r="B71" s="156"/>
      <c r="C71" s="156" t="str">
        <f>Recalculations!C69</f>
        <v>Relative change</v>
      </c>
      <c r="D71" s="157"/>
      <c r="E71" s="132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60"/>
      <c r="Z71" s="160"/>
      <c r="AA71" s="160"/>
      <c r="AB71" s="160"/>
      <c r="AC71" s="160"/>
      <c r="AD71" s="160"/>
      <c r="AE71" s="160"/>
      <c r="AF71" s="160"/>
      <c r="AG71" s="160"/>
    </row>
    <row r="72" spans="2:33" x14ac:dyDescent="0.25">
      <c r="B72" s="135" t="str">
        <f>Recalculations!B70</f>
        <v>2.A.1</v>
      </c>
      <c r="C72" s="136" t="str">
        <f>Recalculations!C70</f>
        <v>Cement Production</v>
      </c>
      <c r="D72" s="137" t="str">
        <f>Recalculations!D70</f>
        <v>CO₂</v>
      </c>
      <c r="E72" s="161" t="str">
        <f>Recalculations!E70</f>
        <v>%</v>
      </c>
      <c r="F72" s="162">
        <f>Recalculations!F70</f>
        <v>0</v>
      </c>
      <c r="G72" s="162">
        <f>Recalculations!G70</f>
        <v>0</v>
      </c>
      <c r="H72" s="162">
        <f>Recalculations!H70</f>
        <v>0</v>
      </c>
      <c r="I72" s="162">
        <f>Recalculations!I70</f>
        <v>0</v>
      </c>
      <c r="J72" s="162">
        <f>Recalculations!J70</f>
        <v>0</v>
      </c>
      <c r="K72" s="162">
        <f>Recalculations!K70</f>
        <v>0</v>
      </c>
      <c r="L72" s="162">
        <f>Recalculations!L70</f>
        <v>0</v>
      </c>
      <c r="M72" s="162">
        <f>Recalculations!M70</f>
        <v>0</v>
      </c>
      <c r="N72" s="162">
        <f>Recalculations!N70</f>
        <v>0</v>
      </c>
      <c r="O72" s="162">
        <f>Recalculations!O70</f>
        <v>0</v>
      </c>
      <c r="P72" s="162">
        <f>Recalculations!P70</f>
        <v>0</v>
      </c>
      <c r="Q72" s="162">
        <f>Recalculations!Q70</f>
        <v>0</v>
      </c>
      <c r="R72" s="162">
        <f>Recalculations!R70</f>
        <v>0</v>
      </c>
      <c r="S72" s="162">
        <f>Recalculations!S70</f>
        <v>0</v>
      </c>
      <c r="T72" s="162">
        <f>Recalculations!T70</f>
        <v>0</v>
      </c>
      <c r="U72" s="162">
        <f>Recalculations!U70</f>
        <v>0</v>
      </c>
      <c r="V72" s="162">
        <f>Recalculations!V70</f>
        <v>0</v>
      </c>
      <c r="W72" s="162">
        <f>Recalculations!W70</f>
        <v>0</v>
      </c>
      <c r="X72" s="162">
        <f>Recalculations!X70</f>
        <v>0</v>
      </c>
      <c r="Y72" s="162">
        <f>Recalculations!Y70</f>
        <v>0</v>
      </c>
      <c r="Z72" s="162">
        <f>Recalculations!Z70</f>
        <v>0</v>
      </c>
      <c r="AA72" s="162">
        <f>Recalculations!AA70</f>
        <v>0</v>
      </c>
      <c r="AB72" s="162">
        <f>Recalculations!AB70</f>
        <v>0</v>
      </c>
      <c r="AC72" s="162">
        <f>Recalculations!AC70</f>
        <v>0</v>
      </c>
      <c r="AD72" s="162">
        <f>Recalculations!AD70</f>
        <v>0</v>
      </c>
      <c r="AE72" s="162">
        <f>Recalculations!AE70</f>
        <v>0</v>
      </c>
      <c r="AF72" s="162">
        <f>Recalculations!AF70</f>
        <v>0</v>
      </c>
      <c r="AG72" s="162">
        <f>Recalculations!AG70</f>
        <v>0</v>
      </c>
    </row>
    <row r="73" spans="2:33" x14ac:dyDescent="0.25">
      <c r="B73" s="135" t="str">
        <f>Recalculations!B71</f>
        <v>2.A.2</v>
      </c>
      <c r="C73" s="136" t="str">
        <f>Recalculations!C71</f>
        <v>Lime Production</v>
      </c>
      <c r="D73" s="137" t="str">
        <f>Recalculations!D71</f>
        <v>CO₂</v>
      </c>
      <c r="E73" s="161" t="str">
        <f>Recalculations!E71</f>
        <v>%</v>
      </c>
      <c r="F73" s="162">
        <f>Recalculations!F71</f>
        <v>0</v>
      </c>
      <c r="G73" s="162">
        <f>Recalculations!G71</f>
        <v>0</v>
      </c>
      <c r="H73" s="162">
        <f>Recalculations!H71</f>
        <v>0</v>
      </c>
      <c r="I73" s="162">
        <f>Recalculations!I71</f>
        <v>0</v>
      </c>
      <c r="J73" s="162">
        <f>Recalculations!J71</f>
        <v>0</v>
      </c>
      <c r="K73" s="162">
        <f>Recalculations!K71</f>
        <v>0</v>
      </c>
      <c r="L73" s="162">
        <f>Recalculations!L71</f>
        <v>0</v>
      </c>
      <c r="M73" s="162">
        <f>Recalculations!M71</f>
        <v>0</v>
      </c>
      <c r="N73" s="162">
        <f>Recalculations!N71</f>
        <v>0</v>
      </c>
      <c r="O73" s="162">
        <f>Recalculations!O71</f>
        <v>0</v>
      </c>
      <c r="P73" s="162">
        <f>Recalculations!P71</f>
        <v>0</v>
      </c>
      <c r="Q73" s="162">
        <f>Recalculations!Q71</f>
        <v>0</v>
      </c>
      <c r="R73" s="162">
        <f>Recalculations!R71</f>
        <v>0</v>
      </c>
      <c r="S73" s="162">
        <f>Recalculations!S71</f>
        <v>0</v>
      </c>
      <c r="T73" s="162">
        <f>Recalculations!T71</f>
        <v>0</v>
      </c>
      <c r="U73" s="162">
        <f>Recalculations!U71</f>
        <v>0</v>
      </c>
      <c r="V73" s="162">
        <f>Recalculations!V71</f>
        <v>0</v>
      </c>
      <c r="W73" s="162">
        <f>Recalculations!W71</f>
        <v>-1.1902687993010292E-2</v>
      </c>
      <c r="X73" s="162">
        <f>Recalculations!X71</f>
        <v>0</v>
      </c>
      <c r="Y73" s="162">
        <f>Recalculations!Y71</f>
        <v>-5.2045366850843305E-3</v>
      </c>
      <c r="Z73" s="162">
        <f>Recalculations!Z71</f>
        <v>-4.9789954851869487E-3</v>
      </c>
      <c r="AA73" s="162">
        <f>Recalculations!AA71</f>
        <v>-7.3721717458875612E-3</v>
      </c>
      <c r="AB73" s="162">
        <f>Recalculations!AB71</f>
        <v>-6.8144527537682209E-3</v>
      </c>
      <c r="AC73" s="162">
        <f>Recalculations!AC71</f>
        <v>0</v>
      </c>
      <c r="AD73" s="162">
        <f>Recalculations!AD71</f>
        <v>0</v>
      </c>
      <c r="AE73" s="162">
        <f>Recalculations!AE71</f>
        <v>0</v>
      </c>
      <c r="AF73" s="162">
        <f>Recalculations!AF71</f>
        <v>0</v>
      </c>
      <c r="AG73" s="162">
        <f>Recalculations!AG71</f>
        <v>0</v>
      </c>
    </row>
    <row r="74" spans="2:33" x14ac:dyDescent="0.25">
      <c r="B74" s="135" t="str">
        <f>Recalculations!B72</f>
        <v>2.A.3</v>
      </c>
      <c r="C74" s="136" t="str">
        <f>Recalculations!C72</f>
        <v>Glass Production</v>
      </c>
      <c r="D74" s="137" t="str">
        <f>Recalculations!D72</f>
        <v>CO₂</v>
      </c>
      <c r="E74" s="161" t="str">
        <f>Recalculations!E72</f>
        <v>%</v>
      </c>
      <c r="F74" s="162">
        <f>Recalculations!F72</f>
        <v>0</v>
      </c>
      <c r="G74" s="162">
        <f>Recalculations!G72</f>
        <v>0</v>
      </c>
      <c r="H74" s="162">
        <f>Recalculations!H72</f>
        <v>0</v>
      </c>
      <c r="I74" s="162">
        <f>Recalculations!I72</f>
        <v>0</v>
      </c>
      <c r="J74" s="162">
        <f>Recalculations!J72</f>
        <v>0</v>
      </c>
      <c r="K74" s="162">
        <f>Recalculations!K72</f>
        <v>0</v>
      </c>
      <c r="L74" s="162">
        <f>Recalculations!L72</f>
        <v>0</v>
      </c>
      <c r="M74" s="162">
        <f>Recalculations!M72</f>
        <v>0</v>
      </c>
      <c r="N74" s="162">
        <f>Recalculations!N72</f>
        <v>0</v>
      </c>
      <c r="O74" s="162">
        <f>Recalculations!O72</f>
        <v>0</v>
      </c>
      <c r="P74" s="162">
        <f>Recalculations!P72</f>
        <v>0</v>
      </c>
      <c r="Q74" s="162">
        <f>Recalculations!Q72</f>
        <v>0</v>
      </c>
      <c r="R74" s="162">
        <f>Recalculations!R72</f>
        <v>0</v>
      </c>
      <c r="S74" s="162">
        <f>Recalculations!S72</f>
        <v>0</v>
      </c>
      <c r="T74" s="162">
        <f>Recalculations!T72</f>
        <v>0</v>
      </c>
      <c r="U74" s="162">
        <f>Recalculations!U72</f>
        <v>0</v>
      </c>
      <c r="V74" s="162">
        <f>Recalculations!V72</f>
        <v>0</v>
      </c>
      <c r="W74" s="162">
        <f>Recalculations!W72</f>
        <v>0</v>
      </c>
      <c r="X74" s="162">
        <f>Recalculations!X72</f>
        <v>0</v>
      </c>
      <c r="Y74" s="162">
        <f>Recalculations!Y72</f>
        <v>0</v>
      </c>
      <c r="Z74" s="162" t="str">
        <f>Recalculations!Z72</f>
        <v>-</v>
      </c>
      <c r="AA74" s="162" t="str">
        <f>Recalculations!AA72</f>
        <v>-</v>
      </c>
      <c r="AB74" s="162" t="str">
        <f>Recalculations!AB72</f>
        <v>-</v>
      </c>
      <c r="AC74" s="162" t="str">
        <f>Recalculations!AC72</f>
        <v>-</v>
      </c>
      <c r="AD74" s="162" t="str">
        <f>Recalculations!AD72</f>
        <v>-</v>
      </c>
      <c r="AE74" s="162" t="str">
        <f>Recalculations!AE72</f>
        <v>-</v>
      </c>
      <c r="AF74" s="162" t="str">
        <f>Recalculations!AF72</f>
        <v>-</v>
      </c>
      <c r="AG74" s="162" t="str">
        <f>Recalculations!AG72</f>
        <v>-</v>
      </c>
    </row>
    <row r="75" spans="2:33" x14ac:dyDescent="0.25">
      <c r="B75" s="135" t="str">
        <f>Recalculations!B73</f>
        <v>2.A.4</v>
      </c>
      <c r="C75" s="136" t="str">
        <f>Recalculations!C73</f>
        <v>Other Process Uses of Carbonates</v>
      </c>
      <c r="D75" s="137" t="str">
        <f>Recalculations!D73</f>
        <v>CO₂</v>
      </c>
      <c r="E75" s="161" t="str">
        <f>Recalculations!E73</f>
        <v>%</v>
      </c>
      <c r="F75" s="162">
        <f>Recalculations!F73</f>
        <v>0</v>
      </c>
      <c r="G75" s="162">
        <f>Recalculations!G73</f>
        <v>0</v>
      </c>
      <c r="H75" s="162">
        <f>Recalculations!H73</f>
        <v>0</v>
      </c>
      <c r="I75" s="162">
        <f>Recalculations!I73</f>
        <v>0</v>
      </c>
      <c r="J75" s="162">
        <f>Recalculations!J73</f>
        <v>0</v>
      </c>
      <c r="K75" s="162">
        <f>Recalculations!K73</f>
        <v>0</v>
      </c>
      <c r="L75" s="162">
        <f>Recalculations!L73</f>
        <v>0</v>
      </c>
      <c r="M75" s="162">
        <f>Recalculations!M73</f>
        <v>0</v>
      </c>
      <c r="N75" s="162">
        <f>Recalculations!N73</f>
        <v>0</v>
      </c>
      <c r="O75" s="162">
        <f>Recalculations!O73</f>
        <v>0</v>
      </c>
      <c r="P75" s="162">
        <f>Recalculations!P73</f>
        <v>0</v>
      </c>
      <c r="Q75" s="162">
        <f>Recalculations!Q73</f>
        <v>0</v>
      </c>
      <c r="R75" s="162">
        <f>Recalculations!R73</f>
        <v>0</v>
      </c>
      <c r="S75" s="162">
        <f>Recalculations!S73</f>
        <v>0</v>
      </c>
      <c r="T75" s="162">
        <f>Recalculations!T73</f>
        <v>0</v>
      </c>
      <c r="U75" s="162">
        <f>Recalculations!U73</f>
        <v>0</v>
      </c>
      <c r="V75" s="162">
        <f>Recalculations!V73</f>
        <v>0</v>
      </c>
      <c r="W75" s="162">
        <f>Recalculations!W73</f>
        <v>0</v>
      </c>
      <c r="X75" s="162">
        <f>Recalculations!X73</f>
        <v>0</v>
      </c>
      <c r="Y75" s="162">
        <f>Recalculations!Y73</f>
        <v>0</v>
      </c>
      <c r="Z75" s="162">
        <f>Recalculations!Z73</f>
        <v>0</v>
      </c>
      <c r="AA75" s="162">
        <f>Recalculations!AA73</f>
        <v>0</v>
      </c>
      <c r="AB75" s="162">
        <f>Recalculations!AB73</f>
        <v>0</v>
      </c>
      <c r="AC75" s="162">
        <f>Recalculations!AC73</f>
        <v>0</v>
      </c>
      <c r="AD75" s="162">
        <f>Recalculations!AD73</f>
        <v>0</v>
      </c>
      <c r="AE75" s="162">
        <f>Recalculations!AE73</f>
        <v>0</v>
      </c>
      <c r="AF75" s="162">
        <f>Recalculations!AF73</f>
        <v>0</v>
      </c>
      <c r="AG75" s="162">
        <f>Recalculations!AG73</f>
        <v>0</v>
      </c>
    </row>
    <row r="76" spans="2:33" x14ac:dyDescent="0.25">
      <c r="B76" s="135" t="str">
        <f>Recalculations!B74</f>
        <v>2.B.1</v>
      </c>
      <c r="C76" s="136" t="str">
        <f>Recalculations!C74</f>
        <v>Ammonia Production</v>
      </c>
      <c r="D76" s="137" t="str">
        <f>Recalculations!D74</f>
        <v>CO₂</v>
      </c>
      <c r="E76" s="161" t="str">
        <f>Recalculations!E74</f>
        <v>%</v>
      </c>
      <c r="F76" s="162">
        <f>Recalculations!F74</f>
        <v>0</v>
      </c>
      <c r="G76" s="162">
        <f>Recalculations!G74</f>
        <v>0</v>
      </c>
      <c r="H76" s="162">
        <f>Recalculations!H74</f>
        <v>0</v>
      </c>
      <c r="I76" s="162">
        <f>Recalculations!I74</f>
        <v>0</v>
      </c>
      <c r="J76" s="162">
        <f>Recalculations!J74</f>
        <v>0</v>
      </c>
      <c r="K76" s="162">
        <f>Recalculations!K74</f>
        <v>0</v>
      </c>
      <c r="L76" s="162">
        <f>Recalculations!L74</f>
        <v>0</v>
      </c>
      <c r="M76" s="162">
        <f>Recalculations!M74</f>
        <v>0</v>
      </c>
      <c r="N76" s="162">
        <f>Recalculations!N74</f>
        <v>0</v>
      </c>
      <c r="O76" s="162">
        <f>Recalculations!O74</f>
        <v>0</v>
      </c>
      <c r="P76" s="162">
        <f>Recalculations!P74</f>
        <v>0</v>
      </c>
      <c r="Q76" s="162">
        <f>Recalculations!Q74</f>
        <v>0</v>
      </c>
      <c r="R76" s="162">
        <f>Recalculations!R74</f>
        <v>0</v>
      </c>
      <c r="S76" s="162">
        <f>Recalculations!S74</f>
        <v>0</v>
      </c>
      <c r="T76" s="162" t="str">
        <f>Recalculations!T74</f>
        <v>-</v>
      </c>
      <c r="U76" s="162" t="str">
        <f>Recalculations!U74</f>
        <v>-</v>
      </c>
      <c r="V76" s="162" t="str">
        <f>Recalculations!V74</f>
        <v>-</v>
      </c>
      <c r="W76" s="162" t="str">
        <f>Recalculations!W74</f>
        <v>-</v>
      </c>
      <c r="X76" s="162" t="str">
        <f>Recalculations!X74</f>
        <v>-</v>
      </c>
      <c r="Y76" s="162" t="str">
        <f>Recalculations!Y74</f>
        <v>-</v>
      </c>
      <c r="Z76" s="162" t="str">
        <f>Recalculations!Z74</f>
        <v>-</v>
      </c>
      <c r="AA76" s="162" t="str">
        <f>Recalculations!AA74</f>
        <v>-</v>
      </c>
      <c r="AB76" s="162" t="str">
        <f>Recalculations!AB74</f>
        <v>-</v>
      </c>
      <c r="AC76" s="162" t="str">
        <f>Recalculations!AC74</f>
        <v>-</v>
      </c>
      <c r="AD76" s="162" t="str">
        <f>Recalculations!AD74</f>
        <v>-</v>
      </c>
      <c r="AE76" s="162" t="str">
        <f>Recalculations!AE74</f>
        <v>-</v>
      </c>
      <c r="AF76" s="162" t="str">
        <f>Recalculations!AF74</f>
        <v>-</v>
      </c>
      <c r="AG76" s="162" t="str">
        <f>Recalculations!AG74</f>
        <v>-</v>
      </c>
    </row>
    <row r="77" spans="2:33" x14ac:dyDescent="0.25">
      <c r="B77" s="135" t="str">
        <f>Recalculations!B75</f>
        <v>2.B.2</v>
      </c>
      <c r="C77" s="136" t="str">
        <f>Recalculations!C75</f>
        <v>Nitric Acid Production</v>
      </c>
      <c r="D77" s="137" t="str">
        <f>Recalculations!D75</f>
        <v>N₂O</v>
      </c>
      <c r="E77" s="161" t="str">
        <f>Recalculations!E75</f>
        <v>%</v>
      </c>
      <c r="F77" s="162">
        <f>Recalculations!F75</f>
        <v>0</v>
      </c>
      <c r="G77" s="162">
        <f>Recalculations!G75</f>
        <v>0</v>
      </c>
      <c r="H77" s="162">
        <f>Recalculations!H75</f>
        <v>0</v>
      </c>
      <c r="I77" s="162">
        <f>Recalculations!I75</f>
        <v>0</v>
      </c>
      <c r="J77" s="162">
        <f>Recalculations!J75</f>
        <v>0</v>
      </c>
      <c r="K77" s="162">
        <f>Recalculations!K75</f>
        <v>0</v>
      </c>
      <c r="L77" s="162">
        <f>Recalculations!L75</f>
        <v>0</v>
      </c>
      <c r="M77" s="162">
        <f>Recalculations!M75</f>
        <v>0</v>
      </c>
      <c r="N77" s="162">
        <f>Recalculations!N75</f>
        <v>0</v>
      </c>
      <c r="O77" s="162">
        <f>Recalculations!O75</f>
        <v>0</v>
      </c>
      <c r="P77" s="162">
        <f>Recalculations!P75</f>
        <v>0</v>
      </c>
      <c r="Q77" s="162">
        <f>Recalculations!Q75</f>
        <v>0</v>
      </c>
      <c r="R77" s="162">
        <f>Recalculations!R75</f>
        <v>0</v>
      </c>
      <c r="S77" s="162" t="str">
        <f>Recalculations!S75</f>
        <v>-</v>
      </c>
      <c r="T77" s="162" t="str">
        <f>Recalculations!T75</f>
        <v>-</v>
      </c>
      <c r="U77" s="162" t="str">
        <f>Recalculations!U75</f>
        <v>-</v>
      </c>
      <c r="V77" s="162" t="str">
        <f>Recalculations!V75</f>
        <v>-</v>
      </c>
      <c r="W77" s="162" t="str">
        <f>Recalculations!W75</f>
        <v>-</v>
      </c>
      <c r="X77" s="162" t="str">
        <f>Recalculations!X75</f>
        <v>-</v>
      </c>
      <c r="Y77" s="162" t="str">
        <f>Recalculations!Y75</f>
        <v>-</v>
      </c>
      <c r="Z77" s="162" t="str">
        <f>Recalculations!Z75</f>
        <v>-</v>
      </c>
      <c r="AA77" s="162" t="str">
        <f>Recalculations!AA75</f>
        <v>-</v>
      </c>
      <c r="AB77" s="162" t="str">
        <f>Recalculations!AB75</f>
        <v>-</v>
      </c>
      <c r="AC77" s="162" t="str">
        <f>Recalculations!AC75</f>
        <v>-</v>
      </c>
      <c r="AD77" s="162" t="str">
        <f>Recalculations!AD75</f>
        <v>-</v>
      </c>
      <c r="AE77" s="162" t="str">
        <f>Recalculations!AE75</f>
        <v>-</v>
      </c>
      <c r="AF77" s="162" t="str">
        <f>Recalculations!AF75</f>
        <v>-</v>
      </c>
      <c r="AG77" s="162" t="str">
        <f>Recalculations!AG75</f>
        <v>-</v>
      </c>
    </row>
    <row r="78" spans="2:33" x14ac:dyDescent="0.25">
      <c r="B78" s="135" t="str">
        <f>Recalculations!B76</f>
        <v>2.C.1</v>
      </c>
      <c r="C78" s="136" t="str">
        <f>Recalculations!C76</f>
        <v>Iron and Steel Production</v>
      </c>
      <c r="D78" s="137" t="str">
        <f>Recalculations!D76</f>
        <v>CO₂</v>
      </c>
      <c r="E78" s="161" t="str">
        <f>Recalculations!E76</f>
        <v>%</v>
      </c>
      <c r="F78" s="162">
        <f>Recalculations!F76</f>
        <v>0</v>
      </c>
      <c r="G78" s="162">
        <f>Recalculations!G76</f>
        <v>0</v>
      </c>
      <c r="H78" s="162">
        <f>Recalculations!H76</f>
        <v>0</v>
      </c>
      <c r="I78" s="162">
        <f>Recalculations!I76</f>
        <v>0</v>
      </c>
      <c r="J78" s="162">
        <f>Recalculations!J76</f>
        <v>0</v>
      </c>
      <c r="K78" s="162">
        <f>Recalculations!K76</f>
        <v>0</v>
      </c>
      <c r="L78" s="162">
        <f>Recalculations!L76</f>
        <v>0</v>
      </c>
      <c r="M78" s="162">
        <f>Recalculations!M76</f>
        <v>0</v>
      </c>
      <c r="N78" s="162">
        <f>Recalculations!N76</f>
        <v>0</v>
      </c>
      <c r="O78" s="162">
        <f>Recalculations!O76</f>
        <v>0</v>
      </c>
      <c r="P78" s="162">
        <f>Recalculations!P76</f>
        <v>0</v>
      </c>
      <c r="Q78" s="162">
        <f>Recalculations!Q76</f>
        <v>0</v>
      </c>
      <c r="R78" s="162" t="str">
        <f>Recalculations!R76</f>
        <v>-</v>
      </c>
      <c r="S78" s="162" t="str">
        <f>Recalculations!S76</f>
        <v>-</v>
      </c>
      <c r="T78" s="162" t="str">
        <f>Recalculations!T76</f>
        <v>-</v>
      </c>
      <c r="U78" s="162" t="str">
        <f>Recalculations!U76</f>
        <v>-</v>
      </c>
      <c r="V78" s="162" t="str">
        <f>Recalculations!V76</f>
        <v>-</v>
      </c>
      <c r="W78" s="162" t="str">
        <f>Recalculations!W76</f>
        <v>-</v>
      </c>
      <c r="X78" s="162" t="str">
        <f>Recalculations!X76</f>
        <v>-</v>
      </c>
      <c r="Y78" s="162" t="str">
        <f>Recalculations!Y76</f>
        <v>-</v>
      </c>
      <c r="Z78" s="162" t="str">
        <f>Recalculations!Z76</f>
        <v>-</v>
      </c>
      <c r="AA78" s="162" t="str">
        <f>Recalculations!AA76</f>
        <v>-</v>
      </c>
      <c r="AB78" s="162" t="str">
        <f>Recalculations!AB76</f>
        <v>-</v>
      </c>
      <c r="AC78" s="162" t="str">
        <f>Recalculations!AC76</f>
        <v>-</v>
      </c>
      <c r="AD78" s="162" t="str">
        <f>Recalculations!AD76</f>
        <v>-</v>
      </c>
      <c r="AE78" s="162" t="str">
        <f>Recalculations!AE76</f>
        <v>-</v>
      </c>
      <c r="AF78" s="162" t="str">
        <f>Recalculations!AF76</f>
        <v>-</v>
      </c>
      <c r="AG78" s="162" t="str">
        <f>Recalculations!AG76</f>
        <v>-</v>
      </c>
    </row>
    <row r="79" spans="2:33" x14ac:dyDescent="0.25">
      <c r="B79" s="135" t="str">
        <f>Recalculations!B77</f>
        <v>2.D.1</v>
      </c>
      <c r="C79" s="136" t="str">
        <f>Recalculations!C77</f>
        <v>Lubricant Use</v>
      </c>
      <c r="D79" s="137" t="str">
        <f>Recalculations!D77</f>
        <v>CO₂</v>
      </c>
      <c r="E79" s="161" t="str">
        <f>Recalculations!E77</f>
        <v>%</v>
      </c>
      <c r="F79" s="162">
        <f>Recalculations!F77</f>
        <v>0</v>
      </c>
      <c r="G79" s="162">
        <f>Recalculations!G77</f>
        <v>0</v>
      </c>
      <c r="H79" s="162">
        <f>Recalculations!H77</f>
        <v>0</v>
      </c>
      <c r="I79" s="162">
        <f>Recalculations!I77</f>
        <v>0</v>
      </c>
      <c r="J79" s="162">
        <f>Recalculations!J77</f>
        <v>0</v>
      </c>
      <c r="K79" s="162">
        <f>Recalculations!K77</f>
        <v>0</v>
      </c>
      <c r="L79" s="162">
        <f>Recalculations!L77</f>
        <v>0</v>
      </c>
      <c r="M79" s="162">
        <f>Recalculations!M77</f>
        <v>0</v>
      </c>
      <c r="N79" s="162">
        <f>Recalculations!N77</f>
        <v>0</v>
      </c>
      <c r="O79" s="162">
        <f>Recalculations!O77</f>
        <v>0</v>
      </c>
      <c r="P79" s="162">
        <f>Recalculations!P77</f>
        <v>0</v>
      </c>
      <c r="Q79" s="162">
        <f>Recalculations!Q77</f>
        <v>0</v>
      </c>
      <c r="R79" s="162">
        <f>Recalculations!R77</f>
        <v>0</v>
      </c>
      <c r="S79" s="162">
        <f>Recalculations!S77</f>
        <v>0</v>
      </c>
      <c r="T79" s="162">
        <f>Recalculations!T77</f>
        <v>0</v>
      </c>
      <c r="U79" s="162">
        <f>Recalculations!U77</f>
        <v>0</v>
      </c>
      <c r="V79" s="162">
        <f>Recalculations!V77</f>
        <v>0</v>
      </c>
      <c r="W79" s="162">
        <f>Recalculations!W77</f>
        <v>0</v>
      </c>
      <c r="X79" s="162">
        <f>Recalculations!X77</f>
        <v>0</v>
      </c>
      <c r="Y79" s="162">
        <f>Recalculations!Y77</f>
        <v>0</v>
      </c>
      <c r="Z79" s="162">
        <f>Recalculations!Z77</f>
        <v>0</v>
      </c>
      <c r="AA79" s="162">
        <f>Recalculations!AA77</f>
        <v>0</v>
      </c>
      <c r="AB79" s="162">
        <f>Recalculations!AB77</f>
        <v>0</v>
      </c>
      <c r="AC79" s="162">
        <f>Recalculations!AC77</f>
        <v>0</v>
      </c>
      <c r="AD79" s="162">
        <f>Recalculations!AD77</f>
        <v>0</v>
      </c>
      <c r="AE79" s="162">
        <f>Recalculations!AE77</f>
        <v>0</v>
      </c>
      <c r="AF79" s="162">
        <f>Recalculations!AF77</f>
        <v>0</v>
      </c>
      <c r="AG79" s="162">
        <f>Recalculations!AG77</f>
        <v>0</v>
      </c>
    </row>
    <row r="80" spans="2:33" x14ac:dyDescent="0.25">
      <c r="B80" s="135" t="str">
        <f>Recalculations!B78</f>
        <v>2.D.2</v>
      </c>
      <c r="C80" s="136" t="str">
        <f>Recalculations!C78</f>
        <v>Paraffin Wax Use</v>
      </c>
      <c r="D80" s="137" t="str">
        <f>Recalculations!D78</f>
        <v>CO₂</v>
      </c>
      <c r="E80" s="161" t="str">
        <f>Recalculations!E78</f>
        <v>%</v>
      </c>
      <c r="F80" s="162">
        <f>Recalculations!F78</f>
        <v>6.6472152404100829E-2</v>
      </c>
      <c r="G80" s="162">
        <f>Recalculations!G78</f>
        <v>7.442836823237764E-2</v>
      </c>
      <c r="H80" s="162">
        <f>Recalculations!H78</f>
        <v>7.4716738045130945E-2</v>
      </c>
      <c r="I80" s="162">
        <f>Recalculations!I78</f>
        <v>6.7222884582123402E-2</v>
      </c>
      <c r="J80" s="162">
        <f>Recalculations!J78</f>
        <v>6.3736033537490244E-2</v>
      </c>
      <c r="K80" s="162">
        <f>Recalculations!K78</f>
        <v>4.9143938490990018E-2</v>
      </c>
      <c r="L80" s="162">
        <f>Recalculations!L78</f>
        <v>4.9815577488392764E-2</v>
      </c>
      <c r="M80" s="162">
        <f>Recalculations!M78</f>
        <v>5.7074458297399044E-2</v>
      </c>
      <c r="N80" s="162">
        <f>Recalculations!N78</f>
        <v>6.6574143688460985E-2</v>
      </c>
      <c r="O80" s="162">
        <f>Recalculations!O78</f>
        <v>7.0689034960706373E-2</v>
      </c>
      <c r="P80" s="162">
        <f>Recalculations!P78</f>
        <v>6.9544319023681925E-2</v>
      </c>
      <c r="Q80" s="162">
        <f>Recalculations!Q78</f>
        <v>7.2113447640648837E-2</v>
      </c>
      <c r="R80" s="162">
        <f>Recalculations!R78</f>
        <v>7.6075696635240858E-2</v>
      </c>
      <c r="S80" s="162">
        <f>Recalculations!S78</f>
        <v>8.3929215293128176E-2</v>
      </c>
      <c r="T80" s="162">
        <f>Recalculations!T78</f>
        <v>8.4426562985015371E-2</v>
      </c>
      <c r="U80" s="162">
        <f>Recalculations!U78</f>
        <v>8.9722810386305099E-2</v>
      </c>
      <c r="V80" s="162">
        <f>Recalculations!V78</f>
        <v>8.1188840054101347E-2</v>
      </c>
      <c r="W80" s="162">
        <f>Recalculations!W78</f>
        <v>8.1832120462195387E-2</v>
      </c>
      <c r="X80" s="162">
        <f>Recalculations!X78</f>
        <v>7.2212113016704715E-2</v>
      </c>
      <c r="Y80" s="162">
        <f>Recalculations!Y78</f>
        <v>7.7266503703785697E-2</v>
      </c>
      <c r="Z80" s="162">
        <f>Recalculations!Z78</f>
        <v>7.1540969947215316E-2</v>
      </c>
      <c r="AA80" s="162">
        <f>Recalculations!AA78</f>
        <v>8.0353177879470994E-2</v>
      </c>
      <c r="AB80" s="162">
        <f>Recalculations!AB78</f>
        <v>8.7363752742299919E-2</v>
      </c>
      <c r="AC80" s="162">
        <f>Recalculations!AC78</f>
        <v>9.0184611185226859E-2</v>
      </c>
      <c r="AD80" s="162">
        <f>Recalculations!AD78</f>
        <v>8.6326355334948604E-2</v>
      </c>
      <c r="AE80" s="162">
        <f>Recalculations!AE78</f>
        <v>8.801384756060486E-2</v>
      </c>
      <c r="AF80" s="162">
        <f>Recalculations!AF78</f>
        <v>9.9980402235003416E-2</v>
      </c>
      <c r="AG80" s="162">
        <f>Recalculations!AG78</f>
        <v>1.5465173322283012</v>
      </c>
    </row>
    <row r="81" spans="2:33" x14ac:dyDescent="0.25">
      <c r="B81" s="135" t="str">
        <f>Recalculations!B79</f>
        <v>2.D.3</v>
      </c>
      <c r="C81" s="136" t="str">
        <f>Recalculations!C79</f>
        <v>Other Solvent Use</v>
      </c>
      <c r="D81" s="137" t="str">
        <f>Recalculations!D79</f>
        <v>Indirect CO₂</v>
      </c>
      <c r="E81" s="161" t="str">
        <f>Recalculations!E79</f>
        <v>%</v>
      </c>
      <c r="F81" s="162">
        <f>Recalculations!F79</f>
        <v>0</v>
      </c>
      <c r="G81" s="162">
        <f>Recalculations!G79</f>
        <v>0</v>
      </c>
      <c r="H81" s="162">
        <f>Recalculations!H79</f>
        <v>0</v>
      </c>
      <c r="I81" s="162">
        <f>Recalculations!I79</f>
        <v>0</v>
      </c>
      <c r="J81" s="162">
        <f>Recalculations!J79</f>
        <v>0</v>
      </c>
      <c r="K81" s="162">
        <f>Recalculations!K79</f>
        <v>0</v>
      </c>
      <c r="L81" s="162">
        <f>Recalculations!L79</f>
        <v>0</v>
      </c>
      <c r="M81" s="162">
        <f>Recalculations!M79</f>
        <v>0</v>
      </c>
      <c r="N81" s="162">
        <f>Recalculations!N79</f>
        <v>0</v>
      </c>
      <c r="O81" s="162">
        <f>Recalculations!O79</f>
        <v>0</v>
      </c>
      <c r="P81" s="162">
        <f>Recalculations!P79</f>
        <v>0</v>
      </c>
      <c r="Q81" s="162">
        <f>Recalculations!Q79</f>
        <v>0</v>
      </c>
      <c r="R81" s="162">
        <f>Recalculations!R79</f>
        <v>0</v>
      </c>
      <c r="S81" s="162">
        <f>Recalculations!S79</f>
        <v>0</v>
      </c>
      <c r="T81" s="162">
        <f>Recalculations!T79</f>
        <v>0</v>
      </c>
      <c r="U81" s="162">
        <f>Recalculations!U79</f>
        <v>0</v>
      </c>
      <c r="V81" s="162">
        <f>Recalculations!V79</f>
        <v>0</v>
      </c>
      <c r="W81" s="162">
        <f>Recalculations!W79</f>
        <v>-1.1993791171263632E-16</v>
      </c>
      <c r="X81" s="162">
        <f>Recalculations!X79</f>
        <v>0</v>
      </c>
      <c r="Y81" s="162">
        <f>Recalculations!Y79</f>
        <v>0</v>
      </c>
      <c r="Z81" s="162">
        <f>Recalculations!Z79</f>
        <v>0</v>
      </c>
      <c r="AA81" s="162">
        <f>Recalculations!AA79</f>
        <v>0</v>
      </c>
      <c r="AB81" s="162">
        <f>Recalculations!AB79</f>
        <v>0</v>
      </c>
      <c r="AC81" s="162">
        <f>Recalculations!AC79</f>
        <v>-3.5258169066580003E-16</v>
      </c>
      <c r="AD81" s="162">
        <f>Recalculations!AD79</f>
        <v>0</v>
      </c>
      <c r="AE81" s="162">
        <f>Recalculations!AE79</f>
        <v>0</v>
      </c>
      <c r="AF81" s="162">
        <f>Recalculations!AF79</f>
        <v>0</v>
      </c>
      <c r="AG81" s="162">
        <f>Recalculations!AG79</f>
        <v>-9.0441555167897138E-4</v>
      </c>
    </row>
    <row r="82" spans="2:33" x14ac:dyDescent="0.25">
      <c r="B82" s="135" t="str">
        <f>Recalculations!B80</f>
        <v>2.D.3</v>
      </c>
      <c r="C82" s="136" t="str">
        <f>Recalculations!C80</f>
        <v>Urea as Catalyst</v>
      </c>
      <c r="D82" s="137" t="str">
        <f>Recalculations!D80</f>
        <v>CO₂</v>
      </c>
      <c r="E82" s="161" t="str">
        <f>Recalculations!E80</f>
        <v>%</v>
      </c>
      <c r="F82" s="162" t="str">
        <f>Recalculations!F80</f>
        <v>-</v>
      </c>
      <c r="G82" s="162" t="str">
        <f>Recalculations!G80</f>
        <v>-</v>
      </c>
      <c r="H82" s="162" t="str">
        <f>Recalculations!H80</f>
        <v>-</v>
      </c>
      <c r="I82" s="162" t="str">
        <f>Recalculations!I80</f>
        <v>-</v>
      </c>
      <c r="J82" s="162" t="str">
        <f>Recalculations!J80</f>
        <v>-</v>
      </c>
      <c r="K82" s="162" t="str">
        <f>Recalculations!K80</f>
        <v>-</v>
      </c>
      <c r="L82" s="162" t="str">
        <f>Recalculations!L80</f>
        <v>-</v>
      </c>
      <c r="M82" s="162" t="str">
        <f>Recalculations!M80</f>
        <v>-</v>
      </c>
      <c r="N82" s="162" t="str">
        <f>Recalculations!N80</f>
        <v>-</v>
      </c>
      <c r="O82" s="162" t="str">
        <f>Recalculations!O80</f>
        <v>-</v>
      </c>
      <c r="P82" s="162" t="str">
        <f>Recalculations!P80</f>
        <v>-</v>
      </c>
      <c r="Q82" s="162" t="str">
        <f>Recalculations!Q80</f>
        <v>-</v>
      </c>
      <c r="R82" s="162" t="str">
        <f>Recalculations!R80</f>
        <v>-</v>
      </c>
      <c r="S82" s="162" t="str">
        <f>Recalculations!S80</f>
        <v>-</v>
      </c>
      <c r="T82" s="162" t="str">
        <f>Recalculations!T80</f>
        <v>-</v>
      </c>
      <c r="U82" s="162" t="str">
        <f>Recalculations!U80</f>
        <v>-</v>
      </c>
      <c r="V82" s="162">
        <f>Recalculations!V80</f>
        <v>4.415648907953458E-2</v>
      </c>
      <c r="W82" s="162">
        <f>Recalculations!W80</f>
        <v>-2.6010563185739216E-2</v>
      </c>
      <c r="X82" s="162">
        <f>Recalculations!X80</f>
        <v>-3.0740769557452614E-3</v>
      </c>
      <c r="Y82" s="162">
        <f>Recalculations!Y80</f>
        <v>3.4969763404951357E-3</v>
      </c>
      <c r="Z82" s="162">
        <f>Recalculations!Z80</f>
        <v>4.2387010759100107E-4</v>
      </c>
      <c r="AA82" s="162">
        <f>Recalculations!AA80</f>
        <v>1.2972228278392685E-3</v>
      </c>
      <c r="AB82" s="162">
        <f>Recalculations!AB80</f>
        <v>1.2856152824676254E-3</v>
      </c>
      <c r="AC82" s="162">
        <f>Recalculations!AC80</f>
        <v>0.2046063480776629</v>
      </c>
      <c r="AD82" s="162">
        <f>Recalculations!AD80</f>
        <v>-5.8845765065164892E-3</v>
      </c>
      <c r="AE82" s="162">
        <f>Recalculations!AE80</f>
        <v>-5.9340218782584574E-2</v>
      </c>
      <c r="AF82" s="162">
        <f>Recalculations!AF80</f>
        <v>1.3216765568651447E-2</v>
      </c>
      <c r="AG82" s="162">
        <f>Recalculations!AG80</f>
        <v>-1.470179004759902E-2</v>
      </c>
    </row>
    <row r="83" spans="2:33" x14ac:dyDescent="0.25">
      <c r="B83" s="135" t="str">
        <f>Recalculations!B81</f>
        <v>2.E.1</v>
      </c>
      <c r="C83" s="136" t="str">
        <f>Recalculations!C81</f>
        <v>Integrated Circuit or Semiconductor</v>
      </c>
      <c r="D83" s="135" t="str">
        <f>Recalculations!D81</f>
        <v>HFCs, PFCS, SF₆, NF₃</v>
      </c>
      <c r="E83" s="161" t="str">
        <f>Recalculations!E81</f>
        <v>%</v>
      </c>
      <c r="F83" s="162">
        <f>Recalculations!F81</f>
        <v>0</v>
      </c>
      <c r="G83" s="162">
        <f>Recalculations!G81</f>
        <v>0</v>
      </c>
      <c r="H83" s="162">
        <f>Recalculations!H81</f>
        <v>0</v>
      </c>
      <c r="I83" s="162">
        <f>Recalculations!I81</f>
        <v>0</v>
      </c>
      <c r="J83" s="162">
        <f>Recalculations!J81</f>
        <v>0</v>
      </c>
      <c r="K83" s="162">
        <f>Recalculations!K81</f>
        <v>0</v>
      </c>
      <c r="L83" s="162">
        <f>Recalculations!L81</f>
        <v>0</v>
      </c>
      <c r="M83" s="162">
        <f>Recalculations!M81</f>
        <v>0</v>
      </c>
      <c r="N83" s="162">
        <f>Recalculations!N81</f>
        <v>0</v>
      </c>
      <c r="O83" s="162">
        <f>Recalculations!O81</f>
        <v>0</v>
      </c>
      <c r="P83" s="162">
        <f>Recalculations!P81</f>
        <v>0</v>
      </c>
      <c r="Q83" s="162">
        <f>Recalculations!Q81</f>
        <v>0</v>
      </c>
      <c r="R83" s="162">
        <f>Recalculations!R81</f>
        <v>0</v>
      </c>
      <c r="S83" s="162">
        <f>Recalculations!S81</f>
        <v>0</v>
      </c>
      <c r="T83" s="162">
        <f>Recalculations!T81</f>
        <v>0</v>
      </c>
      <c r="U83" s="162">
        <f>Recalculations!U81</f>
        <v>0</v>
      </c>
      <c r="V83" s="162">
        <f>Recalculations!V81</f>
        <v>0</v>
      </c>
      <c r="W83" s="162">
        <f>Recalculations!W81</f>
        <v>0</v>
      </c>
      <c r="X83" s="162">
        <f>Recalculations!X81</f>
        <v>0</v>
      </c>
      <c r="Y83" s="162">
        <f>Recalculations!Y81</f>
        <v>0</v>
      </c>
      <c r="Z83" s="162">
        <f>Recalculations!Z81</f>
        <v>0</v>
      </c>
      <c r="AA83" s="162">
        <f>Recalculations!AA81</f>
        <v>0</v>
      </c>
      <c r="AB83" s="162">
        <f>Recalculations!AB81</f>
        <v>0</v>
      </c>
      <c r="AC83" s="162">
        <f>Recalculations!AC81</f>
        <v>0</v>
      </c>
      <c r="AD83" s="162">
        <f>Recalculations!AD81</f>
        <v>0</v>
      </c>
      <c r="AE83" s="162">
        <f>Recalculations!AE81</f>
        <v>0</v>
      </c>
      <c r="AF83" s="162">
        <f>Recalculations!AF81</f>
        <v>0</v>
      </c>
      <c r="AG83" s="162">
        <f>Recalculations!AG81</f>
        <v>0</v>
      </c>
    </row>
    <row r="84" spans="2:33" x14ac:dyDescent="0.25">
      <c r="B84" s="135" t="str">
        <f>Recalculations!B82</f>
        <v>2.F.1</v>
      </c>
      <c r="C84" s="136" t="str">
        <f>Recalculations!C82</f>
        <v>Refrigeration and Air Conditioning</v>
      </c>
      <c r="D84" s="135" t="str">
        <f>Recalculations!D82</f>
        <v>HFCs</v>
      </c>
      <c r="E84" s="161" t="str">
        <f>Recalculations!E82</f>
        <v>%</v>
      </c>
      <c r="F84" s="162" t="str">
        <f>Recalculations!F82</f>
        <v>-</v>
      </c>
      <c r="G84" s="162" t="str">
        <f>Recalculations!G82</f>
        <v>-</v>
      </c>
      <c r="H84" s="162" t="str">
        <f>Recalculations!H82</f>
        <v>-</v>
      </c>
      <c r="I84" s="162">
        <f>Recalculations!I82</f>
        <v>0</v>
      </c>
      <c r="J84" s="162">
        <f>Recalculations!J82</f>
        <v>0</v>
      </c>
      <c r="K84" s="162">
        <f>Recalculations!K82</f>
        <v>-0.93512539296137498</v>
      </c>
      <c r="L84" s="162">
        <f>Recalculations!L82</f>
        <v>-0.81648911165403248</v>
      </c>
      <c r="M84" s="162">
        <f>Recalculations!M82</f>
        <v>-0.80483619056141831</v>
      </c>
      <c r="N84" s="162">
        <f>Recalculations!N82</f>
        <v>-0.79466966717115095</v>
      </c>
      <c r="O84" s="162">
        <f>Recalculations!O82</f>
        <v>-0.70348909777754109</v>
      </c>
      <c r="P84" s="162">
        <f>Recalculations!P82</f>
        <v>-0.61851128085693452</v>
      </c>
      <c r="Q84" s="162">
        <f>Recalculations!Q82</f>
        <v>-0.62769838590128169</v>
      </c>
      <c r="R84" s="162">
        <f>Recalculations!R82</f>
        <v>-0.46493669086244382</v>
      </c>
      <c r="S84" s="162">
        <f>Recalculations!S82</f>
        <v>-0.26850336835737887</v>
      </c>
      <c r="T84" s="162">
        <f>Recalculations!T82</f>
        <v>-1.236330040063982E-3</v>
      </c>
      <c r="U84" s="162">
        <f>Recalculations!U82</f>
        <v>0.3497789159324034</v>
      </c>
      <c r="V84" s="162">
        <f>Recalculations!V82</f>
        <v>-5.7988415528268636E-4</v>
      </c>
      <c r="W84" s="162">
        <f>Recalculations!W82</f>
        <v>-5.9611023426878228E-4</v>
      </c>
      <c r="X84" s="162">
        <f>Recalculations!X82</f>
        <v>0.21604448074561444</v>
      </c>
      <c r="Y84" s="162">
        <f>Recalculations!Y82</f>
        <v>0.150895019044439</v>
      </c>
      <c r="Z84" s="162">
        <f>Recalculations!Z82</f>
        <v>0.15524086010666321</v>
      </c>
      <c r="AA84" s="162">
        <f>Recalculations!AA82</f>
        <v>0.15442300729798911</v>
      </c>
      <c r="AB84" s="162">
        <f>Recalculations!AB82</f>
        <v>0.15712325388777543</v>
      </c>
      <c r="AC84" s="162">
        <f>Recalculations!AC82</f>
        <v>0.15796505881359252</v>
      </c>
      <c r="AD84" s="162">
        <f>Recalculations!AD82</f>
        <v>0.16423463644974595</v>
      </c>
      <c r="AE84" s="162">
        <f>Recalculations!AE82</f>
        <v>0.16107702992089554</v>
      </c>
      <c r="AF84" s="162">
        <f>Recalculations!AF82</f>
        <v>0.15387642354888958</v>
      </c>
      <c r="AG84" s="162">
        <f>Recalculations!AG82</f>
        <v>0.14830110657712717</v>
      </c>
    </row>
    <row r="85" spans="2:33" x14ac:dyDescent="0.25">
      <c r="B85" s="135" t="str">
        <f>Recalculations!B83</f>
        <v>2.F.3</v>
      </c>
      <c r="C85" s="136" t="str">
        <f>Recalculations!C83</f>
        <v>Fire Protection</v>
      </c>
      <c r="D85" s="135" t="str">
        <f>Recalculations!D83</f>
        <v>HFCs</v>
      </c>
      <c r="E85" s="161" t="str">
        <f>Recalculations!E83</f>
        <v>%</v>
      </c>
      <c r="F85" s="162" t="str">
        <f>Recalculations!F83</f>
        <v>-</v>
      </c>
      <c r="G85" s="162" t="str">
        <f>Recalculations!G83</f>
        <v>-</v>
      </c>
      <c r="H85" s="162" t="str">
        <f>Recalculations!H83</f>
        <v>-</v>
      </c>
      <c r="I85" s="162" t="str">
        <f>Recalculations!I83</f>
        <v>-</v>
      </c>
      <c r="J85" s="162" t="str">
        <f>Recalculations!J83</f>
        <v>-</v>
      </c>
      <c r="K85" s="162" t="str">
        <f>Recalculations!K83</f>
        <v>-</v>
      </c>
      <c r="L85" s="162">
        <f>Recalculations!L83</f>
        <v>0</v>
      </c>
      <c r="M85" s="162">
        <f>Recalculations!M83</f>
        <v>0</v>
      </c>
      <c r="N85" s="162">
        <f>Recalculations!N83</f>
        <v>0</v>
      </c>
      <c r="O85" s="162">
        <f>Recalculations!O83</f>
        <v>0</v>
      </c>
      <c r="P85" s="162">
        <f>Recalculations!P83</f>
        <v>0</v>
      </c>
      <c r="Q85" s="162">
        <f>Recalculations!Q83</f>
        <v>0</v>
      </c>
      <c r="R85" s="162">
        <f>Recalculations!R83</f>
        <v>0</v>
      </c>
      <c r="S85" s="162">
        <f>Recalculations!S83</f>
        <v>0</v>
      </c>
      <c r="T85" s="162">
        <f>Recalculations!T83</f>
        <v>0</v>
      </c>
      <c r="U85" s="162">
        <f>Recalculations!U83</f>
        <v>0</v>
      </c>
      <c r="V85" s="162">
        <f>Recalculations!V83</f>
        <v>0</v>
      </c>
      <c r="W85" s="162">
        <f>Recalculations!W83</f>
        <v>0</v>
      </c>
      <c r="X85" s="162">
        <f>Recalculations!X83</f>
        <v>0</v>
      </c>
      <c r="Y85" s="162">
        <f>Recalculations!Y83</f>
        <v>0</v>
      </c>
      <c r="Z85" s="162">
        <f>Recalculations!Z83</f>
        <v>0</v>
      </c>
      <c r="AA85" s="162">
        <f>Recalculations!AA83</f>
        <v>0</v>
      </c>
      <c r="AB85" s="162">
        <f>Recalculations!AB83</f>
        <v>0</v>
      </c>
      <c r="AC85" s="162">
        <f>Recalculations!AC83</f>
        <v>0</v>
      </c>
      <c r="AD85" s="162">
        <f>Recalculations!AD83</f>
        <v>0</v>
      </c>
      <c r="AE85" s="162">
        <f>Recalculations!AE83</f>
        <v>0</v>
      </c>
      <c r="AF85" s="162">
        <f>Recalculations!AF83</f>
        <v>0</v>
      </c>
      <c r="AG85" s="162">
        <f>Recalculations!AG83</f>
        <v>0</v>
      </c>
    </row>
    <row r="86" spans="2:33" x14ac:dyDescent="0.25">
      <c r="B86" s="135" t="str">
        <f>Recalculations!B84</f>
        <v>2.F.4</v>
      </c>
      <c r="C86" s="136" t="str">
        <f>Recalculations!C84</f>
        <v>Aerosols</v>
      </c>
      <c r="D86" s="135" t="str">
        <f>Recalculations!D84</f>
        <v>HFCs</v>
      </c>
      <c r="E86" s="161" t="str">
        <f>Recalculations!E84</f>
        <v>%</v>
      </c>
      <c r="F86" s="162" t="str">
        <f>Recalculations!F84</f>
        <v>-</v>
      </c>
      <c r="G86" s="162" t="str">
        <f>Recalculations!G84</f>
        <v>-</v>
      </c>
      <c r="H86" s="162" t="str">
        <f>Recalculations!H84</f>
        <v>-</v>
      </c>
      <c r="I86" s="162">
        <f>Recalculations!I84</f>
        <v>5.9980764136973921</v>
      </c>
      <c r="J86" s="162">
        <f>Recalculations!J84</f>
        <v>2.4990172315156163</v>
      </c>
      <c r="K86" s="162">
        <f>Recalculations!K84</f>
        <v>0.49957135615150072</v>
      </c>
      <c r="L86" s="162">
        <f>Recalculations!L84</f>
        <v>-1.8646638840846347E-4</v>
      </c>
      <c r="M86" s="162">
        <f>Recalculations!M84</f>
        <v>-1.5240572163437586E-4</v>
      </c>
      <c r="N86" s="162">
        <f>Recalculations!N84</f>
        <v>-1.1904410492307692E-4</v>
      </c>
      <c r="O86" s="162">
        <f>Recalculations!O84</f>
        <v>-1.1107963057502096E-4</v>
      </c>
      <c r="P86" s="162">
        <f>Recalculations!P84</f>
        <v>-9.6222166915440143E-5</v>
      </c>
      <c r="Q86" s="162">
        <f>Recalculations!Q84</f>
        <v>-7.6140152120202136E-5</v>
      </c>
      <c r="R86" s="162">
        <f>Recalculations!R84</f>
        <v>-6.6397295424148179E-5</v>
      </c>
      <c r="S86" s="162">
        <f>Recalculations!S84</f>
        <v>-6.3961949226052056E-5</v>
      </c>
      <c r="T86" s="162">
        <f>Recalculations!T84</f>
        <v>4.2266385773923763E-5</v>
      </c>
      <c r="U86" s="162">
        <f>Recalculations!U84</f>
        <v>-1.2610847119712447E-4</v>
      </c>
      <c r="V86" s="162">
        <f>Recalculations!V84</f>
        <v>-1.0744280760832885E-4</v>
      </c>
      <c r="W86" s="162">
        <f>Recalculations!W84</f>
        <v>-1.0113297279435933E-4</v>
      </c>
      <c r="X86" s="162">
        <f>Recalculations!X84</f>
        <v>-1.1349834439816383E-4</v>
      </c>
      <c r="Y86" s="162">
        <f>Recalculations!Y84</f>
        <v>-6.0886672581791527E-2</v>
      </c>
      <c r="Z86" s="162">
        <f>Recalculations!Z84</f>
        <v>-9.0433499489496652E-2</v>
      </c>
      <c r="AA86" s="162">
        <f>Recalculations!AA84</f>
        <v>-5.5044214928007644E-2</v>
      </c>
      <c r="AB86" s="162">
        <f>Recalculations!AB84</f>
        <v>-6.8753968549680855E-2</v>
      </c>
      <c r="AC86" s="162">
        <f>Recalculations!AC84</f>
        <v>-8.7956980086549438E-2</v>
      </c>
      <c r="AD86" s="162">
        <f>Recalculations!AD84</f>
        <v>-0.10644459746340083</v>
      </c>
      <c r="AE86" s="162">
        <f>Recalculations!AE84</f>
        <v>-0.12460323433007842</v>
      </c>
      <c r="AF86" s="162">
        <f>Recalculations!AF84</f>
        <v>-0.14255404515747161</v>
      </c>
      <c r="AG86" s="162">
        <f>Recalculations!AG84</f>
        <v>-0.16035756465409517</v>
      </c>
    </row>
    <row r="87" spans="2:33" x14ac:dyDescent="0.25">
      <c r="B87" s="135" t="str">
        <f>Recalculations!B85</f>
        <v>2.G.1</v>
      </c>
      <c r="C87" s="136" t="str">
        <f>Recalculations!C85</f>
        <v>Electrical Equipment</v>
      </c>
      <c r="D87" s="135" t="str">
        <f>Recalculations!D85</f>
        <v>SF₆</v>
      </c>
      <c r="E87" s="161" t="str">
        <f>Recalculations!E85</f>
        <v>%</v>
      </c>
      <c r="F87" s="162">
        <f>Recalculations!F85</f>
        <v>0</v>
      </c>
      <c r="G87" s="162">
        <f>Recalculations!G85</f>
        <v>0</v>
      </c>
      <c r="H87" s="162">
        <f>Recalculations!H85</f>
        <v>0</v>
      </c>
      <c r="I87" s="162">
        <f>Recalculations!I85</f>
        <v>0</v>
      </c>
      <c r="J87" s="162">
        <f>Recalculations!J85</f>
        <v>0</v>
      </c>
      <c r="K87" s="162">
        <f>Recalculations!K85</f>
        <v>0</v>
      </c>
      <c r="L87" s="162">
        <f>Recalculations!L85</f>
        <v>0</v>
      </c>
      <c r="M87" s="162">
        <f>Recalculations!M85</f>
        <v>0</v>
      </c>
      <c r="N87" s="162">
        <f>Recalculations!N85</f>
        <v>0</v>
      </c>
      <c r="O87" s="162">
        <f>Recalculations!O85</f>
        <v>0</v>
      </c>
      <c r="P87" s="162">
        <f>Recalculations!P85</f>
        <v>0</v>
      </c>
      <c r="Q87" s="162">
        <f>Recalculations!Q85</f>
        <v>0</v>
      </c>
      <c r="R87" s="162">
        <f>Recalculations!R85</f>
        <v>0</v>
      </c>
      <c r="S87" s="162">
        <f>Recalculations!S85</f>
        <v>0</v>
      </c>
      <c r="T87" s="162">
        <f>Recalculations!T85</f>
        <v>0</v>
      </c>
      <c r="U87" s="162">
        <f>Recalculations!U85</f>
        <v>0</v>
      </c>
      <c r="V87" s="162">
        <f>Recalculations!V85</f>
        <v>0</v>
      </c>
      <c r="W87" s="162">
        <f>Recalculations!W85</f>
        <v>0</v>
      </c>
      <c r="X87" s="162">
        <f>Recalculations!X85</f>
        <v>0</v>
      </c>
      <c r="Y87" s="162">
        <f>Recalculations!Y85</f>
        <v>0</v>
      </c>
      <c r="Z87" s="162">
        <f>Recalculations!Z85</f>
        <v>0</v>
      </c>
      <c r="AA87" s="162">
        <f>Recalculations!AA85</f>
        <v>0</v>
      </c>
      <c r="AB87" s="162">
        <f>Recalculations!AB85</f>
        <v>0</v>
      </c>
      <c r="AC87" s="162">
        <f>Recalculations!AC85</f>
        <v>0</v>
      </c>
      <c r="AD87" s="162">
        <f>Recalculations!AD85</f>
        <v>0</v>
      </c>
      <c r="AE87" s="162">
        <f>Recalculations!AE85</f>
        <v>0</v>
      </c>
      <c r="AF87" s="162">
        <f>Recalculations!AF85</f>
        <v>0</v>
      </c>
      <c r="AG87" s="162">
        <f>Recalculations!AG85</f>
        <v>0</v>
      </c>
    </row>
    <row r="88" spans="2:33" x14ac:dyDescent="0.25">
      <c r="B88" s="135" t="str">
        <f>Recalculations!B86</f>
        <v>2.G.2</v>
      </c>
      <c r="C88" s="136" t="str">
        <f>Recalculations!C86</f>
        <v>SF₆ and PFCs from Other Product Uses</v>
      </c>
      <c r="D88" s="135" t="str">
        <f>Recalculations!D86</f>
        <v>SF₆</v>
      </c>
      <c r="E88" s="161" t="str">
        <f>Recalculations!E86</f>
        <v>%</v>
      </c>
      <c r="F88" s="162">
        <f>Recalculations!F86</f>
        <v>0</v>
      </c>
      <c r="G88" s="162">
        <f>Recalculations!G86</f>
        <v>0</v>
      </c>
      <c r="H88" s="162">
        <f>Recalculations!H86</f>
        <v>0</v>
      </c>
      <c r="I88" s="162">
        <f>Recalculations!I86</f>
        <v>0</v>
      </c>
      <c r="J88" s="162">
        <f>Recalculations!J86</f>
        <v>0</v>
      </c>
      <c r="K88" s="162">
        <f>Recalculations!K86</f>
        <v>0</v>
      </c>
      <c r="L88" s="162">
        <f>Recalculations!L86</f>
        <v>0</v>
      </c>
      <c r="M88" s="162">
        <f>Recalculations!M86</f>
        <v>0</v>
      </c>
      <c r="N88" s="162">
        <f>Recalculations!N86</f>
        <v>0</v>
      </c>
      <c r="O88" s="162">
        <f>Recalculations!O86</f>
        <v>0</v>
      </c>
      <c r="P88" s="162">
        <f>Recalculations!P86</f>
        <v>0</v>
      </c>
      <c r="Q88" s="162">
        <f>Recalculations!Q86</f>
        <v>0</v>
      </c>
      <c r="R88" s="162">
        <f>Recalculations!R86</f>
        <v>0</v>
      </c>
      <c r="S88" s="162">
        <f>Recalculations!S86</f>
        <v>0</v>
      </c>
      <c r="T88" s="162">
        <f>Recalculations!T86</f>
        <v>0</v>
      </c>
      <c r="U88" s="162">
        <f>Recalculations!U86</f>
        <v>0</v>
      </c>
      <c r="V88" s="162">
        <f>Recalculations!V86</f>
        <v>0</v>
      </c>
      <c r="W88" s="162">
        <f>Recalculations!W86</f>
        <v>0</v>
      </c>
      <c r="X88" s="162">
        <f>Recalculations!X86</f>
        <v>0</v>
      </c>
      <c r="Y88" s="162">
        <f>Recalculations!Y86</f>
        <v>0</v>
      </c>
      <c r="Z88" s="162">
        <f>Recalculations!Z86</f>
        <v>0</v>
      </c>
      <c r="AA88" s="162">
        <f>Recalculations!AA86</f>
        <v>0</v>
      </c>
      <c r="AB88" s="162">
        <f>Recalculations!AB86</f>
        <v>0</v>
      </c>
      <c r="AC88" s="162">
        <f>Recalculations!AC86</f>
        <v>0</v>
      </c>
      <c r="AD88" s="162">
        <f>Recalculations!AD86</f>
        <v>0</v>
      </c>
      <c r="AE88" s="162">
        <f>Recalculations!AE86</f>
        <v>-4.0784133252901404E-5</v>
      </c>
      <c r="AF88" s="162">
        <f>Recalculations!AF86</f>
        <v>-1.0487848570588443E-3</v>
      </c>
      <c r="AG88" s="162">
        <f>Recalculations!AG86</f>
        <v>-1.7614087097762117E-3</v>
      </c>
    </row>
    <row r="89" spans="2:33" x14ac:dyDescent="0.25">
      <c r="B89" s="135" t="str">
        <f>Recalculations!B87</f>
        <v>2.G.3</v>
      </c>
      <c r="C89" s="136" t="str">
        <f>Recalculations!C87</f>
        <v>N₂O from Product Uses</v>
      </c>
      <c r="D89" s="137" t="str">
        <f>Recalculations!D87</f>
        <v>N₂O</v>
      </c>
      <c r="E89" s="161" t="str">
        <f>Recalculations!E87</f>
        <v>%</v>
      </c>
      <c r="F89" s="162">
        <f>Recalculations!F87</f>
        <v>0</v>
      </c>
      <c r="G89" s="162">
        <f>Recalculations!G87</f>
        <v>0</v>
      </c>
      <c r="H89" s="162">
        <f>Recalculations!H87</f>
        <v>0</v>
      </c>
      <c r="I89" s="162">
        <f>Recalculations!I87</f>
        <v>0</v>
      </c>
      <c r="J89" s="162">
        <f>Recalculations!J87</f>
        <v>0</v>
      </c>
      <c r="K89" s="162">
        <f>Recalculations!K87</f>
        <v>0</v>
      </c>
      <c r="L89" s="162">
        <f>Recalculations!L87</f>
        <v>0</v>
      </c>
      <c r="M89" s="162">
        <f>Recalculations!M87</f>
        <v>0</v>
      </c>
      <c r="N89" s="162">
        <f>Recalculations!N87</f>
        <v>0</v>
      </c>
      <c r="O89" s="162">
        <f>Recalculations!O87</f>
        <v>0</v>
      </c>
      <c r="P89" s="162">
        <f>Recalculations!P87</f>
        <v>0</v>
      </c>
      <c r="Q89" s="162">
        <f>Recalculations!Q87</f>
        <v>0</v>
      </c>
      <c r="R89" s="162">
        <f>Recalculations!R87</f>
        <v>0</v>
      </c>
      <c r="S89" s="162">
        <f>Recalculations!S87</f>
        <v>0</v>
      </c>
      <c r="T89" s="162">
        <f>Recalculations!T87</f>
        <v>0</v>
      </c>
      <c r="U89" s="162">
        <f>Recalculations!U87</f>
        <v>0</v>
      </c>
      <c r="V89" s="162">
        <f>Recalculations!V87</f>
        <v>0</v>
      </c>
      <c r="W89" s="162">
        <f>Recalculations!W87</f>
        <v>0</v>
      </c>
      <c r="X89" s="162">
        <f>Recalculations!X87</f>
        <v>0</v>
      </c>
      <c r="Y89" s="162">
        <f>Recalculations!Y87</f>
        <v>0</v>
      </c>
      <c r="Z89" s="162">
        <f>Recalculations!Z87</f>
        <v>0</v>
      </c>
      <c r="AA89" s="162">
        <f>Recalculations!AA87</f>
        <v>0</v>
      </c>
      <c r="AB89" s="162">
        <f>Recalculations!AB87</f>
        <v>0</v>
      </c>
      <c r="AC89" s="162">
        <f>Recalculations!AC87</f>
        <v>0</v>
      </c>
      <c r="AD89" s="162">
        <f>Recalculations!AD87</f>
        <v>0</v>
      </c>
      <c r="AE89" s="162">
        <f>Recalculations!AE87</f>
        <v>0</v>
      </c>
      <c r="AF89" s="162">
        <f>Recalculations!AF87</f>
        <v>0</v>
      </c>
      <c r="AG89" s="162">
        <f>Recalculations!AG87</f>
        <v>0</v>
      </c>
    </row>
    <row r="90" spans="2:33" x14ac:dyDescent="0.25">
      <c r="B90" s="135" t="str">
        <f>Recalculations!B88</f>
        <v>2.G.4</v>
      </c>
      <c r="C90" s="136" t="str">
        <f>Recalculations!C88</f>
        <v>Other Solvent and product use</v>
      </c>
      <c r="D90" s="137" t="str">
        <f>Recalculations!D88</f>
        <v>Indirect CO₂</v>
      </c>
      <c r="E90" s="161" t="str">
        <f>Recalculations!E88</f>
        <v>%</v>
      </c>
      <c r="F90" s="162">
        <f>Recalculations!F88</f>
        <v>0</v>
      </c>
      <c r="G90" s="162">
        <f>Recalculations!G88</f>
        <v>0</v>
      </c>
      <c r="H90" s="162">
        <f>Recalculations!H88</f>
        <v>0</v>
      </c>
      <c r="I90" s="162">
        <f>Recalculations!I88</f>
        <v>0</v>
      </c>
      <c r="J90" s="162">
        <f>Recalculations!J88</f>
        <v>0</v>
      </c>
      <c r="K90" s="162">
        <f>Recalculations!K88</f>
        <v>0</v>
      </c>
      <c r="L90" s="162">
        <f>Recalculations!L88</f>
        <v>0</v>
      </c>
      <c r="M90" s="162">
        <f>Recalculations!M88</f>
        <v>0</v>
      </c>
      <c r="N90" s="162">
        <f>Recalculations!N88</f>
        <v>0</v>
      </c>
      <c r="O90" s="162">
        <f>Recalculations!O88</f>
        <v>0</v>
      </c>
      <c r="P90" s="162">
        <f>Recalculations!P88</f>
        <v>0</v>
      </c>
      <c r="Q90" s="162">
        <f>Recalculations!Q88</f>
        <v>0</v>
      </c>
      <c r="R90" s="162">
        <f>Recalculations!R88</f>
        <v>0</v>
      </c>
      <c r="S90" s="162">
        <f>Recalculations!S88</f>
        <v>0</v>
      </c>
      <c r="T90" s="162">
        <f>Recalculations!T88</f>
        <v>0</v>
      </c>
      <c r="U90" s="162">
        <f>Recalculations!U88</f>
        <v>0</v>
      </c>
      <c r="V90" s="162">
        <f>Recalculations!V88</f>
        <v>0</v>
      </c>
      <c r="W90" s="162">
        <f>Recalculations!W88</f>
        <v>0</v>
      </c>
      <c r="X90" s="162">
        <f>Recalculations!X88</f>
        <v>0</v>
      </c>
      <c r="Y90" s="162">
        <f>Recalculations!Y88</f>
        <v>0</v>
      </c>
      <c r="Z90" s="162">
        <f>Recalculations!Z88</f>
        <v>0</v>
      </c>
      <c r="AA90" s="162">
        <f>Recalculations!AA88</f>
        <v>0</v>
      </c>
      <c r="AB90" s="162">
        <f>Recalculations!AB88</f>
        <v>0</v>
      </c>
      <c r="AC90" s="162">
        <f>Recalculations!AC88</f>
        <v>0</v>
      </c>
      <c r="AD90" s="162">
        <f>Recalculations!AD88</f>
        <v>0</v>
      </c>
      <c r="AE90" s="162">
        <f>Recalculations!AE88</f>
        <v>0</v>
      </c>
      <c r="AF90" s="162">
        <f>Recalculations!AF88</f>
        <v>0</v>
      </c>
      <c r="AG90" s="162">
        <f>Recalculations!AG88</f>
        <v>0</v>
      </c>
    </row>
    <row r="91" spans="2:33" x14ac:dyDescent="0.25">
      <c r="B91" s="135" t="str">
        <f>Recalculations!B89</f>
        <v>2.H.2</v>
      </c>
      <c r="C91" s="136" t="str">
        <f>Recalculations!C89</f>
        <v>Food and beverages industry</v>
      </c>
      <c r="D91" s="137" t="str">
        <f>Recalculations!D89</f>
        <v>Indirect CO₂</v>
      </c>
      <c r="E91" s="161" t="str">
        <f>Recalculations!E89</f>
        <v>%</v>
      </c>
      <c r="F91" s="162">
        <f>Recalculations!F89</f>
        <v>0</v>
      </c>
      <c r="G91" s="162">
        <f>Recalculations!G89</f>
        <v>0</v>
      </c>
      <c r="H91" s="162">
        <f>Recalculations!H89</f>
        <v>0</v>
      </c>
      <c r="I91" s="162">
        <f>Recalculations!I89</f>
        <v>0</v>
      </c>
      <c r="J91" s="162">
        <f>Recalculations!J89</f>
        <v>0</v>
      </c>
      <c r="K91" s="162">
        <f>Recalculations!K89</f>
        <v>0</v>
      </c>
      <c r="L91" s="162">
        <f>Recalculations!L89</f>
        <v>0</v>
      </c>
      <c r="M91" s="162">
        <f>Recalculations!M89</f>
        <v>0</v>
      </c>
      <c r="N91" s="162">
        <f>Recalculations!N89</f>
        <v>0</v>
      </c>
      <c r="O91" s="162">
        <f>Recalculations!O89</f>
        <v>0</v>
      </c>
      <c r="P91" s="162">
        <f>Recalculations!P89</f>
        <v>0</v>
      </c>
      <c r="Q91" s="162">
        <f>Recalculations!Q89</f>
        <v>0</v>
      </c>
      <c r="R91" s="162">
        <f>Recalculations!R89</f>
        <v>0</v>
      </c>
      <c r="S91" s="162">
        <f>Recalculations!S89</f>
        <v>0</v>
      </c>
      <c r="T91" s="162">
        <f>Recalculations!T89</f>
        <v>0</v>
      </c>
      <c r="U91" s="162">
        <f>Recalculations!U89</f>
        <v>-5.4305500257139365E-2</v>
      </c>
      <c r="V91" s="162">
        <f>Recalculations!V89</f>
        <v>0</v>
      </c>
      <c r="W91" s="162">
        <f>Recalculations!W89</f>
        <v>-5.5290825890930512E-2</v>
      </c>
      <c r="X91" s="162">
        <f>Recalculations!X89</f>
        <v>0</v>
      </c>
      <c r="Y91" s="162">
        <f>Recalculations!Y89</f>
        <v>-2.2917961572587305E-2</v>
      </c>
      <c r="Z91" s="162">
        <f>Recalculations!Z89</f>
        <v>0</v>
      </c>
      <c r="AA91" s="162">
        <f>Recalculations!AA89</f>
        <v>0</v>
      </c>
      <c r="AB91" s="162">
        <f>Recalculations!AB89</f>
        <v>0</v>
      </c>
      <c r="AC91" s="162">
        <f>Recalculations!AC89</f>
        <v>-1.3338156406999845E-5</v>
      </c>
      <c r="AD91" s="162">
        <f>Recalculations!AD89</f>
        <v>0</v>
      </c>
      <c r="AE91" s="162">
        <f>Recalculations!AE89</f>
        <v>0</v>
      </c>
      <c r="AF91" s="162">
        <f>Recalculations!AF89</f>
        <v>0</v>
      </c>
      <c r="AG91" s="162">
        <f>Recalculations!AG89</f>
        <v>1.2996496961609238E-5</v>
      </c>
    </row>
    <row r="92" spans="2:33" s="153" customFormat="1" x14ac:dyDescent="0.25">
      <c r="B92" s="149"/>
      <c r="C92" s="149" t="str">
        <f>Recalculations!C90</f>
        <v>Total IPPU (including Indirect CO2)</v>
      </c>
      <c r="D92" s="149"/>
      <c r="E92" s="163" t="str">
        <f>Recalculations!E90</f>
        <v>%</v>
      </c>
      <c r="F92" s="164">
        <f>Recalculations!F90</f>
        <v>-7.6110264635229056E-5</v>
      </c>
      <c r="G92" s="164">
        <f>Recalculations!G90</f>
        <v>-8.1243446195894856E-5</v>
      </c>
      <c r="H92" s="164">
        <f>Recalculations!H90</f>
        <v>-1.0746737631744017E-4</v>
      </c>
      <c r="I92" s="164">
        <f>Recalculations!I90</f>
        <v>3.8230076758563139E-3</v>
      </c>
      <c r="J92" s="164">
        <f>Recalculations!J90</f>
        <v>5.7468486160511248E-3</v>
      </c>
      <c r="K92" s="164">
        <f>Recalculations!K90</f>
        <v>-1.7906785703300288E-2</v>
      </c>
      <c r="L92" s="164">
        <f>Recalculations!L90</f>
        <v>-2.372137769895771E-2</v>
      </c>
      <c r="M92" s="164">
        <f>Recalculations!M90</f>
        <v>-3.2976117628348442E-2</v>
      </c>
      <c r="N92" s="164">
        <f>Recalculations!N90</f>
        <v>-4.8456241235765196E-2</v>
      </c>
      <c r="O92" s="164">
        <f>Recalculations!O90</f>
        <v>-4.5234892857610523E-2</v>
      </c>
      <c r="P92" s="164">
        <f>Recalculations!P90</f>
        <v>-4.1700954729337728E-2</v>
      </c>
      <c r="Q92" s="164">
        <f>Recalculations!Q90</f>
        <v>-5.7911765314948682E-2</v>
      </c>
      <c r="R92" s="164">
        <f>Recalculations!R90</f>
        <v>-5.0911617659094473E-2</v>
      </c>
      <c r="S92" s="164">
        <f>Recalculations!S90</f>
        <v>-3.9430350436055313E-2</v>
      </c>
      <c r="T92" s="164">
        <f>Recalculations!T90</f>
        <v>3.6886758255739988E-4</v>
      </c>
      <c r="U92" s="164">
        <f>Recalculations!U90</f>
        <v>4.8201030786524456E-2</v>
      </c>
      <c r="V92" s="164">
        <f>Recalculations!V90</f>
        <v>4.4340565648001186E-4</v>
      </c>
      <c r="W92" s="164">
        <f>Recalculations!W90</f>
        <v>-5.4957353100819383E-4</v>
      </c>
      <c r="X92" s="164">
        <f>Recalculations!X90</f>
        <v>4.2139693725101325E-2</v>
      </c>
      <c r="Y92" s="164">
        <f>Recalculations!Y90</f>
        <v>3.899792053213641E-2</v>
      </c>
      <c r="Z92" s="164">
        <f>Recalculations!Z90</f>
        <v>4.301631588747909E-2</v>
      </c>
      <c r="AA92" s="164">
        <f>Recalculations!AA90</f>
        <v>4.8524927866981225E-2</v>
      </c>
      <c r="AB92" s="164">
        <f>Recalculations!AB90</f>
        <v>4.4496434352504985E-2</v>
      </c>
      <c r="AC92" s="164">
        <f>Recalculations!AC90</f>
        <v>4.7494309608641684E-2</v>
      </c>
      <c r="AD92" s="164">
        <f>Recalculations!AD90</f>
        <v>4.5561236267893317E-2</v>
      </c>
      <c r="AE92" s="164">
        <f>Recalculations!AE90</f>
        <v>4.0302156306519649E-2</v>
      </c>
      <c r="AF92" s="164">
        <f>Recalculations!AF90</f>
        <v>3.8496462348970972E-2</v>
      </c>
      <c r="AG92" s="164">
        <f>Recalculations!AG90</f>
        <v>4.5353263494316343E-2</v>
      </c>
    </row>
    <row r="93" spans="2:33" x14ac:dyDescent="0.25">
      <c r="C93" s="116"/>
      <c r="D93" s="85"/>
      <c r="E93" s="165"/>
      <c r="F93" s="166"/>
      <c r="G93" s="166"/>
      <c r="H93" s="166"/>
      <c r="I93" s="166"/>
      <c r="J93" s="166"/>
      <c r="K93" s="166"/>
      <c r="L93" s="166"/>
      <c r="M93" s="166"/>
      <c r="N93" s="166"/>
      <c r="O93" s="166"/>
      <c r="P93" s="166"/>
      <c r="Q93" s="166"/>
      <c r="R93" s="166"/>
      <c r="S93" s="166"/>
      <c r="T93" s="166"/>
      <c r="U93" s="166"/>
      <c r="V93" s="166"/>
      <c r="W93" s="166"/>
      <c r="X93" s="167"/>
      <c r="Y93" s="167"/>
      <c r="Z93" s="167"/>
      <c r="AA93" s="167"/>
      <c r="AB93" s="167"/>
      <c r="AC93" s="167"/>
    </row>
    <row r="94" spans="2:33" x14ac:dyDescent="0.25">
      <c r="C94" s="116"/>
      <c r="D94" s="85"/>
      <c r="E94" s="165"/>
      <c r="F94" s="166"/>
      <c r="G94" s="166"/>
      <c r="H94" s="166"/>
      <c r="I94" s="166"/>
      <c r="J94" s="166"/>
      <c r="K94" s="166"/>
      <c r="L94" s="166"/>
      <c r="M94" s="166"/>
      <c r="N94" s="166"/>
      <c r="O94" s="166"/>
      <c r="P94" s="166"/>
      <c r="Q94" s="166"/>
      <c r="R94" s="166"/>
      <c r="S94" s="166"/>
      <c r="T94" s="166"/>
      <c r="U94" s="166"/>
      <c r="V94" s="166"/>
      <c r="W94" s="166"/>
      <c r="X94" s="167"/>
      <c r="Y94" s="167"/>
      <c r="Z94" s="167"/>
      <c r="AA94" s="167"/>
      <c r="AB94" s="167"/>
      <c r="AC94" s="167"/>
    </row>
    <row r="95" spans="2:33" x14ac:dyDescent="0.25">
      <c r="C95" s="116"/>
      <c r="D95" s="85"/>
      <c r="E95" s="165"/>
      <c r="F95" s="166"/>
      <c r="G95" s="166"/>
      <c r="H95" s="166"/>
      <c r="I95" s="166"/>
      <c r="J95" s="166"/>
      <c r="K95" s="166"/>
      <c r="L95" s="166"/>
      <c r="M95" s="166"/>
      <c r="N95" s="166"/>
      <c r="O95" s="166"/>
      <c r="P95" s="166"/>
      <c r="Q95" s="166"/>
      <c r="R95" s="166"/>
      <c r="S95" s="166"/>
      <c r="T95" s="166"/>
      <c r="U95" s="166"/>
      <c r="V95" s="166"/>
      <c r="W95" s="166"/>
      <c r="X95" s="167"/>
      <c r="Y95" s="167"/>
      <c r="Z95" s="167"/>
      <c r="AA95" s="167"/>
      <c r="AB95" s="167"/>
      <c r="AC95" s="167"/>
    </row>
    <row r="96" spans="2:33" x14ac:dyDescent="0.25">
      <c r="C96" s="116"/>
      <c r="D96" s="85"/>
      <c r="E96" s="165"/>
      <c r="F96" s="166"/>
      <c r="G96" s="166"/>
      <c r="H96" s="166"/>
      <c r="I96" s="166"/>
      <c r="J96" s="166"/>
      <c r="K96" s="166"/>
      <c r="L96" s="166"/>
      <c r="M96" s="166"/>
      <c r="N96" s="166"/>
      <c r="O96" s="166"/>
      <c r="P96" s="166"/>
      <c r="Q96" s="166"/>
      <c r="R96" s="166"/>
      <c r="S96" s="166"/>
      <c r="T96" s="166"/>
      <c r="U96" s="166"/>
      <c r="V96" s="166"/>
      <c r="W96" s="166"/>
      <c r="X96" s="167"/>
      <c r="Y96" s="167"/>
      <c r="Z96" s="167"/>
      <c r="AA96" s="167"/>
      <c r="AB96" s="167"/>
      <c r="AC96" s="167"/>
    </row>
    <row r="97" spans="3:29" x14ac:dyDescent="0.25">
      <c r="C97" s="168"/>
      <c r="D97" s="169"/>
      <c r="E97" s="170"/>
      <c r="F97" s="171"/>
      <c r="G97" s="171"/>
      <c r="H97" s="171"/>
      <c r="I97" s="171"/>
      <c r="J97" s="171"/>
      <c r="K97" s="171"/>
      <c r="L97" s="171"/>
      <c r="M97" s="171"/>
      <c r="N97" s="171"/>
      <c r="O97" s="171"/>
      <c r="P97" s="171"/>
      <c r="Q97" s="171"/>
      <c r="R97" s="171"/>
      <c r="S97" s="171"/>
      <c r="T97" s="171"/>
      <c r="U97" s="171"/>
      <c r="V97" s="171"/>
      <c r="W97" s="171"/>
      <c r="X97" s="167"/>
      <c r="Y97" s="167"/>
      <c r="Z97" s="167"/>
      <c r="AA97" s="167"/>
      <c r="AB97" s="167"/>
      <c r="AC97" s="167"/>
    </row>
    <row r="98" spans="3:29" x14ac:dyDescent="0.25">
      <c r="C98" s="116"/>
      <c r="D98" s="85"/>
      <c r="E98" s="165"/>
      <c r="F98" s="166"/>
      <c r="G98" s="166"/>
      <c r="H98" s="166"/>
      <c r="I98" s="166"/>
      <c r="J98" s="166"/>
      <c r="K98" s="166"/>
      <c r="L98" s="166"/>
      <c r="M98" s="166"/>
      <c r="N98" s="166"/>
      <c r="O98" s="166"/>
      <c r="P98" s="166"/>
      <c r="Q98" s="166"/>
      <c r="R98" s="166"/>
      <c r="S98" s="166"/>
      <c r="T98" s="166"/>
      <c r="U98" s="166"/>
      <c r="V98" s="166"/>
      <c r="W98" s="166"/>
      <c r="X98" s="167"/>
      <c r="Y98" s="167"/>
      <c r="Z98" s="167"/>
      <c r="AA98" s="167"/>
      <c r="AB98" s="167"/>
      <c r="AC98" s="167"/>
    </row>
    <row r="99" spans="3:29" x14ac:dyDescent="0.25">
      <c r="C99" s="168"/>
      <c r="D99" s="169"/>
      <c r="E99" s="170"/>
      <c r="F99" s="171"/>
      <c r="G99" s="171"/>
      <c r="H99" s="171"/>
      <c r="I99" s="171"/>
      <c r="J99" s="171"/>
      <c r="K99" s="171"/>
      <c r="L99" s="171"/>
      <c r="M99" s="171"/>
      <c r="N99" s="171"/>
      <c r="O99" s="171"/>
      <c r="P99" s="171"/>
      <c r="Q99" s="171"/>
      <c r="R99" s="171"/>
      <c r="S99" s="171"/>
      <c r="T99" s="171"/>
      <c r="U99" s="171"/>
      <c r="V99" s="171"/>
      <c r="W99" s="171"/>
      <c r="X99" s="167"/>
      <c r="Y99" s="167"/>
      <c r="Z99" s="167"/>
      <c r="AA99" s="167"/>
      <c r="AB99" s="167"/>
      <c r="AC99" s="167"/>
    </row>
    <row r="100" spans="3:29" x14ac:dyDescent="0.25">
      <c r="C100" s="116"/>
      <c r="D100" s="85"/>
      <c r="E100" s="165"/>
      <c r="F100" s="166"/>
      <c r="G100" s="166"/>
      <c r="H100" s="166"/>
      <c r="I100" s="166"/>
      <c r="J100" s="166"/>
      <c r="K100" s="166"/>
      <c r="L100" s="166"/>
      <c r="M100" s="166"/>
      <c r="N100" s="166"/>
      <c r="O100" s="166"/>
      <c r="P100" s="166"/>
      <c r="Q100" s="166"/>
      <c r="R100" s="166"/>
      <c r="S100" s="166"/>
      <c r="T100" s="166"/>
      <c r="U100" s="166"/>
      <c r="V100" s="166"/>
      <c r="W100" s="166"/>
      <c r="X100" s="167"/>
      <c r="Y100" s="167"/>
      <c r="Z100" s="167"/>
      <c r="AA100" s="167"/>
      <c r="AB100" s="167"/>
      <c r="AC100" s="167"/>
    </row>
    <row r="101" spans="3:29" x14ac:dyDescent="0.25">
      <c r="C101" s="172"/>
      <c r="D101" s="79"/>
      <c r="E101" s="173"/>
      <c r="F101" s="167"/>
      <c r="G101" s="167"/>
      <c r="H101" s="167"/>
      <c r="I101" s="167"/>
      <c r="J101" s="167"/>
      <c r="K101" s="167"/>
      <c r="L101" s="167"/>
      <c r="M101" s="167"/>
      <c r="N101" s="167"/>
      <c r="O101" s="167"/>
      <c r="P101" s="167"/>
      <c r="Q101" s="167"/>
      <c r="R101" s="167"/>
      <c r="S101" s="167"/>
      <c r="T101" s="167"/>
      <c r="U101" s="167"/>
      <c r="V101" s="167"/>
      <c r="W101" s="167"/>
      <c r="X101" s="167"/>
      <c r="Y101" s="167"/>
      <c r="Z101" s="167"/>
      <c r="AA101" s="167"/>
      <c r="AB101" s="167"/>
      <c r="AC101" s="167"/>
    </row>
    <row r="102" spans="3:29" x14ac:dyDescent="0.25">
      <c r="C102" s="172"/>
      <c r="D102" s="79"/>
      <c r="E102" s="173"/>
      <c r="F102" s="167"/>
      <c r="G102" s="167"/>
      <c r="H102" s="167"/>
      <c r="I102" s="167"/>
      <c r="J102" s="167"/>
      <c r="K102" s="167"/>
      <c r="L102" s="167"/>
      <c r="M102" s="167"/>
      <c r="N102" s="167"/>
      <c r="O102" s="167"/>
      <c r="P102" s="167"/>
      <c r="Q102" s="167"/>
      <c r="R102" s="167"/>
      <c r="S102" s="167"/>
      <c r="T102" s="167"/>
      <c r="U102" s="167"/>
      <c r="V102" s="167"/>
      <c r="W102" s="167"/>
      <c r="X102" s="167"/>
      <c r="Y102" s="167"/>
      <c r="Z102" s="167"/>
      <c r="AA102" s="167"/>
      <c r="AB102" s="167"/>
      <c r="AC102" s="167"/>
    </row>
    <row r="103" spans="3:29" x14ac:dyDescent="0.25">
      <c r="C103" s="78"/>
      <c r="D103" s="79"/>
      <c r="E103" s="174"/>
      <c r="F103" s="167"/>
      <c r="G103" s="167"/>
      <c r="H103" s="167"/>
      <c r="I103" s="167"/>
      <c r="J103" s="167"/>
      <c r="K103" s="167"/>
      <c r="L103" s="167"/>
      <c r="M103" s="167"/>
      <c r="N103" s="167"/>
      <c r="O103" s="167"/>
      <c r="P103" s="167"/>
      <c r="Q103" s="167"/>
      <c r="R103" s="167"/>
      <c r="S103" s="167"/>
      <c r="T103" s="167"/>
      <c r="U103" s="167"/>
      <c r="V103" s="167"/>
      <c r="W103" s="167"/>
      <c r="X103" s="167"/>
      <c r="Y103" s="167"/>
      <c r="Z103" s="167"/>
      <c r="AA103" s="167"/>
      <c r="AB103" s="167"/>
      <c r="AC103" s="167"/>
    </row>
    <row r="104" spans="3:29" x14ac:dyDescent="0.25">
      <c r="C104" s="78"/>
      <c r="D104" s="79"/>
      <c r="E104" s="174"/>
      <c r="F104" s="167"/>
      <c r="G104" s="167"/>
      <c r="H104" s="167"/>
      <c r="I104" s="167"/>
      <c r="J104" s="167"/>
      <c r="K104" s="167"/>
      <c r="L104" s="167"/>
      <c r="M104" s="167"/>
      <c r="N104" s="167"/>
      <c r="O104" s="167"/>
      <c r="P104" s="167"/>
      <c r="Q104" s="167"/>
      <c r="R104" s="167"/>
      <c r="S104" s="167"/>
      <c r="T104" s="167"/>
      <c r="U104" s="167"/>
      <c r="V104" s="167"/>
      <c r="W104" s="167"/>
      <c r="X104" s="167"/>
      <c r="Y104" s="167"/>
      <c r="Z104" s="167"/>
      <c r="AA104" s="167"/>
      <c r="AB104" s="167"/>
      <c r="AC104" s="167"/>
    </row>
    <row r="105" spans="3:29" x14ac:dyDescent="0.25">
      <c r="C105" s="78"/>
      <c r="D105" s="79"/>
      <c r="E105" s="174"/>
      <c r="F105" s="167"/>
      <c r="G105" s="167"/>
      <c r="H105" s="167"/>
      <c r="I105" s="167"/>
      <c r="J105" s="167"/>
      <c r="K105" s="167"/>
      <c r="L105" s="167"/>
      <c r="M105" s="167"/>
      <c r="N105" s="167"/>
      <c r="O105" s="167"/>
      <c r="P105" s="167"/>
      <c r="Q105" s="167"/>
      <c r="R105" s="167"/>
      <c r="S105" s="167"/>
      <c r="T105" s="167"/>
      <c r="U105" s="167"/>
      <c r="V105" s="167"/>
      <c r="W105" s="167"/>
      <c r="X105" s="167"/>
      <c r="Y105" s="167"/>
      <c r="Z105" s="167"/>
      <c r="AA105" s="167"/>
      <c r="AB105" s="167"/>
      <c r="AC105" s="167"/>
    </row>
  </sheetData>
  <pageMargins left="0.74803149606299213" right="0.74803149606299213" top="0.98425196850393704" bottom="0.98425196850393704" header="0.51181102362204722" footer="0.51181102362204722"/>
  <pageSetup paperSize="9" scale="4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15C90-4F38-4845-A8A1-1DF797F11E6F}">
  <sheetPr>
    <tabColor rgb="FFFFC000"/>
  </sheetPr>
  <dimension ref="B1:AG103"/>
  <sheetViews>
    <sheetView zoomScale="75" zoomScaleNormal="75" workbookViewId="0">
      <pane ySplit="1" topLeftCell="A2" activePane="bottomLeft" state="frozen"/>
      <selection pane="bottomLeft" activeCell="K11" sqref="K11"/>
    </sheetView>
  </sheetViews>
  <sheetFormatPr defaultRowHeight="15" x14ac:dyDescent="0.2"/>
  <cols>
    <col min="1" max="1" width="3.85546875" style="102" customWidth="1"/>
    <col min="2" max="2" width="7.5703125" style="102" bestFit="1" customWidth="1"/>
    <col min="3" max="3" width="35.5703125" style="102" bestFit="1" customWidth="1"/>
    <col min="4" max="4" width="21.28515625" style="127" customWidth="1"/>
    <col min="5" max="5" width="8.85546875" style="102" bestFit="1" customWidth="1"/>
    <col min="6" max="12" width="8.7109375" style="102" bestFit="1" customWidth="1"/>
    <col min="13" max="19" width="9.85546875" style="102" bestFit="1" customWidth="1"/>
    <col min="20" max="20" width="8.7109375" style="102" bestFit="1" customWidth="1"/>
    <col min="21" max="21" width="9.85546875" style="102" bestFit="1" customWidth="1"/>
    <col min="22" max="23" width="8.7109375" style="102" bestFit="1" customWidth="1"/>
    <col min="24" max="33" width="9.85546875" style="102" bestFit="1" customWidth="1"/>
    <col min="34" max="16384" width="9.140625" style="102"/>
  </cols>
  <sheetData>
    <row r="1" spans="2:33" s="134" customFormat="1" x14ac:dyDescent="0.2">
      <c r="B1" s="156"/>
      <c r="C1" s="156" t="s">
        <v>206</v>
      </c>
      <c r="D1" s="157" t="s">
        <v>197</v>
      </c>
      <c r="E1" s="175" t="s">
        <v>198</v>
      </c>
      <c r="F1" s="175">
        <v>1990</v>
      </c>
      <c r="G1" s="175">
        <v>1991</v>
      </c>
      <c r="H1" s="175">
        <v>1992</v>
      </c>
      <c r="I1" s="175">
        <v>1993</v>
      </c>
      <c r="J1" s="175">
        <v>1994</v>
      </c>
      <c r="K1" s="175">
        <v>1995</v>
      </c>
      <c r="L1" s="175">
        <v>1996</v>
      </c>
      <c r="M1" s="175">
        <v>1997</v>
      </c>
      <c r="N1" s="175">
        <v>1998</v>
      </c>
      <c r="O1" s="175">
        <v>1999</v>
      </c>
      <c r="P1" s="175">
        <v>2000</v>
      </c>
      <c r="Q1" s="175">
        <v>2001</v>
      </c>
      <c r="R1" s="175">
        <v>2002</v>
      </c>
      <c r="S1" s="175">
        <v>2003</v>
      </c>
      <c r="T1" s="175">
        <v>2004</v>
      </c>
      <c r="U1" s="175">
        <v>2005</v>
      </c>
      <c r="V1" s="175">
        <v>2006</v>
      </c>
      <c r="W1" s="175">
        <v>2007</v>
      </c>
      <c r="X1" s="175">
        <v>2008</v>
      </c>
      <c r="Y1" s="175">
        <v>2009</v>
      </c>
      <c r="Z1" s="175">
        <v>2010</v>
      </c>
      <c r="AA1" s="175">
        <v>2011</v>
      </c>
      <c r="AB1" s="175">
        <v>2012</v>
      </c>
      <c r="AC1" s="175">
        <v>2013</v>
      </c>
      <c r="AD1" s="175">
        <v>2014</v>
      </c>
      <c r="AE1" s="175">
        <v>2015</v>
      </c>
      <c r="AF1" s="175">
        <v>2016</v>
      </c>
      <c r="AG1" s="175">
        <v>2017</v>
      </c>
    </row>
    <row r="2" spans="2:33" x14ac:dyDescent="0.2">
      <c r="B2" s="127" t="s">
        <v>121</v>
      </c>
      <c r="C2" s="176" t="s">
        <v>122</v>
      </c>
      <c r="D2" s="177" t="s">
        <v>224</v>
      </c>
      <c r="E2" s="178" t="s">
        <v>199</v>
      </c>
      <c r="F2" s="179">
        <v>884</v>
      </c>
      <c r="G2" s="179">
        <v>782</v>
      </c>
      <c r="H2" s="179">
        <v>753</v>
      </c>
      <c r="I2" s="179">
        <v>729</v>
      </c>
      <c r="J2" s="179">
        <v>859</v>
      </c>
      <c r="K2" s="179">
        <v>879</v>
      </c>
      <c r="L2" s="179">
        <v>983</v>
      </c>
      <c r="M2" s="179">
        <v>1145</v>
      </c>
      <c r="N2" s="179">
        <v>1059</v>
      </c>
      <c r="O2" s="179">
        <v>1166</v>
      </c>
      <c r="P2" s="179">
        <v>1700.904</v>
      </c>
      <c r="Q2" s="179">
        <v>1851.19</v>
      </c>
      <c r="R2" s="179">
        <v>1859.797</v>
      </c>
      <c r="S2" s="179">
        <v>2126.951</v>
      </c>
      <c r="T2" s="179">
        <v>2295.0809999999997</v>
      </c>
      <c r="U2" s="179">
        <v>2357.0552201099999</v>
      </c>
      <c r="V2" s="179">
        <v>2347.8511709678573</v>
      </c>
      <c r="W2" s="179">
        <v>2374.056297236792</v>
      </c>
      <c r="X2" s="179">
        <v>2106.7332656066992</v>
      </c>
      <c r="Y2" s="179">
        <v>1326.7757675435184</v>
      </c>
      <c r="Z2" s="179">
        <v>1105.1089530878239</v>
      </c>
      <c r="AA2" s="179">
        <v>966.27348057556696</v>
      </c>
      <c r="AB2" s="179">
        <v>1177.0215551174631</v>
      </c>
      <c r="AC2" s="179">
        <v>1111.7464175453952</v>
      </c>
      <c r="AD2" s="179">
        <v>1461.1216449441433</v>
      </c>
      <c r="AE2" s="179">
        <v>1652.0144764257484</v>
      </c>
      <c r="AF2" s="179">
        <v>1793.5241301100293</v>
      </c>
      <c r="AG2" s="179">
        <v>1839.6054226101226</v>
      </c>
    </row>
    <row r="3" spans="2:33" x14ac:dyDescent="0.2">
      <c r="B3" s="127" t="s">
        <v>124</v>
      </c>
      <c r="C3" s="176" t="s">
        <v>125</v>
      </c>
      <c r="D3" s="177" t="s">
        <v>224</v>
      </c>
      <c r="E3" s="178" t="s">
        <v>199</v>
      </c>
      <c r="F3" s="179">
        <v>214.077</v>
      </c>
      <c r="G3" s="179">
        <v>192.22800000000001</v>
      </c>
      <c r="H3" s="179">
        <v>162.39499999999998</v>
      </c>
      <c r="I3" s="179">
        <v>204.893</v>
      </c>
      <c r="J3" s="179">
        <v>205.428</v>
      </c>
      <c r="K3" s="179">
        <v>187.506</v>
      </c>
      <c r="L3" s="179">
        <v>198.23699999999999</v>
      </c>
      <c r="M3" s="179">
        <v>221.89099999999999</v>
      </c>
      <c r="N3" s="179">
        <v>211.65699999999998</v>
      </c>
      <c r="O3" s="179">
        <v>170.07400000000001</v>
      </c>
      <c r="P3" s="179">
        <v>190.43099999999998</v>
      </c>
      <c r="Q3" s="179">
        <v>189.39499999999998</v>
      </c>
      <c r="R3" s="179">
        <v>190.31400000000002</v>
      </c>
      <c r="S3" s="179">
        <v>206.256</v>
      </c>
      <c r="T3" s="179">
        <v>201.53888677452051</v>
      </c>
      <c r="U3" s="179">
        <v>183.477</v>
      </c>
      <c r="V3" s="179">
        <v>180.30419999999998</v>
      </c>
      <c r="W3" s="179">
        <v>199.08444221940002</v>
      </c>
      <c r="X3" s="179">
        <v>187.79567664091581</v>
      </c>
      <c r="Y3" s="179">
        <v>157.22228968787877</v>
      </c>
      <c r="Z3" s="179">
        <v>193.37732417402327</v>
      </c>
      <c r="AA3" s="179">
        <v>200.53891946083914</v>
      </c>
      <c r="AB3" s="179">
        <v>215.86213548646023</v>
      </c>
      <c r="AC3" s="179">
        <v>189.63811440146912</v>
      </c>
      <c r="AD3" s="179">
        <v>188.98297537871338</v>
      </c>
      <c r="AE3" s="179">
        <v>177.34721139514085</v>
      </c>
      <c r="AF3" s="179">
        <v>173.89695660360397</v>
      </c>
      <c r="AG3" s="179">
        <v>198.94328821295068</v>
      </c>
    </row>
    <row r="4" spans="2:33" x14ac:dyDescent="0.2">
      <c r="B4" s="127" t="s">
        <v>126</v>
      </c>
      <c r="C4" s="176" t="s">
        <v>127</v>
      </c>
      <c r="D4" s="177" t="s">
        <v>224</v>
      </c>
      <c r="E4" s="178" t="s">
        <v>199</v>
      </c>
      <c r="F4" s="179">
        <v>13.325180000000001</v>
      </c>
      <c r="G4" s="179">
        <v>13.055679999999997</v>
      </c>
      <c r="H4" s="179">
        <v>12.587179999999998</v>
      </c>
      <c r="I4" s="179">
        <v>12.519679999999999</v>
      </c>
      <c r="J4" s="179">
        <v>12.307179999999999</v>
      </c>
      <c r="K4" s="179">
        <v>11.965680000000001</v>
      </c>
      <c r="L4" s="179">
        <v>11.62518</v>
      </c>
      <c r="M4" s="179">
        <v>11.46468</v>
      </c>
      <c r="N4" s="179">
        <v>11.04918</v>
      </c>
      <c r="O4" s="179">
        <v>10.95668</v>
      </c>
      <c r="P4" s="179">
        <v>10.714383917999999</v>
      </c>
      <c r="Q4" s="179">
        <v>10.136008163600001</v>
      </c>
      <c r="R4" s="179">
        <v>5.1307460682000006</v>
      </c>
      <c r="S4" s="179">
        <v>0.55322578880000006</v>
      </c>
      <c r="T4" s="179">
        <v>0.5801347322</v>
      </c>
      <c r="U4" s="179">
        <v>0.48087750000000001</v>
      </c>
      <c r="V4" s="179">
        <v>0.48667499999999997</v>
      </c>
      <c r="W4" s="179">
        <v>0.45499610000000001</v>
      </c>
      <c r="X4" s="179">
        <v>0.30708882999999998</v>
      </c>
      <c r="Y4" s="179">
        <v>1.7369590000000001E-2</v>
      </c>
      <c r="Z4" s="179" t="s">
        <v>2</v>
      </c>
      <c r="AA4" s="179" t="s">
        <v>2</v>
      </c>
      <c r="AB4" s="179" t="s">
        <v>2</v>
      </c>
      <c r="AC4" s="179" t="s">
        <v>2</v>
      </c>
      <c r="AD4" s="179" t="s">
        <v>2</v>
      </c>
      <c r="AE4" s="179" t="s">
        <v>2</v>
      </c>
      <c r="AF4" s="179" t="s">
        <v>2</v>
      </c>
      <c r="AG4" s="179" t="s">
        <v>2</v>
      </c>
    </row>
    <row r="5" spans="2:33" x14ac:dyDescent="0.2">
      <c r="B5" s="127" t="s">
        <v>200</v>
      </c>
      <c r="C5" s="176" t="s">
        <v>201</v>
      </c>
      <c r="D5" s="177" t="s">
        <v>224</v>
      </c>
      <c r="E5" s="178" t="s">
        <v>199</v>
      </c>
      <c r="F5" s="179">
        <v>5.323228501433209</v>
      </c>
      <c r="G5" s="179">
        <v>5.1057166173152817</v>
      </c>
      <c r="H5" s="179">
        <v>4.9859050665194102</v>
      </c>
      <c r="I5" s="179">
        <v>4.7132575087088542</v>
      </c>
      <c r="J5" s="179">
        <v>4.967085524687727</v>
      </c>
      <c r="K5" s="179">
        <v>5.7093527260132344</v>
      </c>
      <c r="L5" s="179">
        <v>5.5249031754851305</v>
      </c>
      <c r="M5" s="179">
        <v>6.5691681927565071</v>
      </c>
      <c r="N5" s="179">
        <v>6.4198916317765047</v>
      </c>
      <c r="O5" s="179">
        <v>6.6789545675978959</v>
      </c>
      <c r="P5" s="179">
        <v>6.7347474946660659</v>
      </c>
      <c r="Q5" s="179">
        <v>10.716185182807617</v>
      </c>
      <c r="R5" s="179">
        <v>8.1373768744014505</v>
      </c>
      <c r="S5" s="179">
        <v>8.5578902948976783</v>
      </c>
      <c r="T5" s="179">
        <v>9.8626377945971377</v>
      </c>
      <c r="U5" s="179">
        <v>11.782248859187511</v>
      </c>
      <c r="V5" s="179">
        <v>10.101364623150154</v>
      </c>
      <c r="W5" s="179">
        <v>9.2080258058600002</v>
      </c>
      <c r="X5" s="179">
        <v>6.7477143099374235</v>
      </c>
      <c r="Y5" s="179">
        <v>2.1255118343991999</v>
      </c>
      <c r="Z5" s="179">
        <v>1.5249623087156214</v>
      </c>
      <c r="AA5" s="179">
        <v>1.936546289069464</v>
      </c>
      <c r="AB5" s="179">
        <v>0.55509081209300004</v>
      </c>
      <c r="AC5" s="179">
        <v>0.31046958379295009</v>
      </c>
      <c r="AD5" s="179">
        <v>0.34853272291445003</v>
      </c>
      <c r="AE5" s="179">
        <v>1.0018335915442</v>
      </c>
      <c r="AF5" s="179">
        <v>0.98026531958999996</v>
      </c>
      <c r="AG5" s="179">
        <v>1.3075452000159999</v>
      </c>
    </row>
    <row r="6" spans="2:33" x14ac:dyDescent="0.2">
      <c r="B6" s="127" t="s">
        <v>134</v>
      </c>
      <c r="C6" s="176" t="s">
        <v>135</v>
      </c>
      <c r="D6" s="177" t="s">
        <v>224</v>
      </c>
      <c r="E6" s="178" t="s">
        <v>199</v>
      </c>
      <c r="F6" s="179">
        <v>990.23349783919468</v>
      </c>
      <c r="G6" s="179">
        <v>1030.316500928953</v>
      </c>
      <c r="H6" s="179">
        <v>1003.5614679642191</v>
      </c>
      <c r="I6" s="179">
        <v>946.18678616206853</v>
      </c>
      <c r="J6" s="179">
        <v>1056.6256166776077</v>
      </c>
      <c r="K6" s="179">
        <v>973.43728270022302</v>
      </c>
      <c r="L6" s="179">
        <v>922.85045185393983</v>
      </c>
      <c r="M6" s="179">
        <v>1073.1245536725266</v>
      </c>
      <c r="N6" s="179">
        <v>1058.8056564006599</v>
      </c>
      <c r="O6" s="179">
        <v>942.81763386280556</v>
      </c>
      <c r="P6" s="179">
        <v>882.29996346142264</v>
      </c>
      <c r="Q6" s="179">
        <v>1041.1841868890472</v>
      </c>
      <c r="R6" s="179">
        <v>810.90056385501384</v>
      </c>
      <c r="S6" s="179">
        <v>0.29746752765364803</v>
      </c>
      <c r="T6" s="179" t="s">
        <v>2</v>
      </c>
      <c r="U6" s="179" t="s">
        <v>2</v>
      </c>
      <c r="V6" s="179" t="s">
        <v>2</v>
      </c>
      <c r="W6" s="179" t="s">
        <v>2</v>
      </c>
      <c r="X6" s="179" t="s">
        <v>2</v>
      </c>
      <c r="Y6" s="179" t="s">
        <v>2</v>
      </c>
      <c r="Z6" s="179" t="s">
        <v>2</v>
      </c>
      <c r="AA6" s="179" t="s">
        <v>2</v>
      </c>
      <c r="AB6" s="179" t="s">
        <v>2</v>
      </c>
      <c r="AC6" s="179" t="s">
        <v>2</v>
      </c>
      <c r="AD6" s="179" t="s">
        <v>2</v>
      </c>
      <c r="AE6" s="179" t="s">
        <v>2</v>
      </c>
      <c r="AF6" s="179" t="s">
        <v>2</v>
      </c>
      <c r="AG6" s="179" t="s">
        <v>2</v>
      </c>
    </row>
    <row r="7" spans="2:33" x14ac:dyDescent="0.2">
      <c r="B7" s="127" t="s">
        <v>136</v>
      </c>
      <c r="C7" s="176" t="s">
        <v>137</v>
      </c>
      <c r="D7" s="177" t="s">
        <v>225</v>
      </c>
      <c r="E7" s="178" t="s">
        <v>199</v>
      </c>
      <c r="F7" s="179">
        <v>995.31999999999994</v>
      </c>
      <c r="G7" s="179">
        <v>780.99840000000006</v>
      </c>
      <c r="H7" s="179">
        <v>780.99840000000006</v>
      </c>
      <c r="I7" s="179">
        <v>780.99840000000006</v>
      </c>
      <c r="J7" s="179">
        <v>780.99840000000006</v>
      </c>
      <c r="K7" s="179">
        <v>780.99840000000006</v>
      </c>
      <c r="L7" s="179">
        <v>780.99840000000006</v>
      </c>
      <c r="M7" s="179">
        <v>780.99840000000006</v>
      </c>
      <c r="N7" s="179">
        <v>780.99840000000006</v>
      </c>
      <c r="O7" s="179">
        <v>780.99840000000006</v>
      </c>
      <c r="P7" s="179">
        <v>780.99840000000006</v>
      </c>
      <c r="Q7" s="179">
        <v>561.73</v>
      </c>
      <c r="R7" s="179">
        <v>280.86500000000001</v>
      </c>
      <c r="S7" s="180" t="s">
        <v>2</v>
      </c>
      <c r="T7" s="180" t="s">
        <v>2</v>
      </c>
      <c r="U7" s="180" t="s">
        <v>2</v>
      </c>
      <c r="V7" s="180" t="s">
        <v>2</v>
      </c>
      <c r="W7" s="180" t="s">
        <v>2</v>
      </c>
      <c r="X7" s="180" t="s">
        <v>2</v>
      </c>
      <c r="Y7" s="180" t="s">
        <v>2</v>
      </c>
      <c r="Z7" s="180" t="s">
        <v>2</v>
      </c>
      <c r="AA7" s="180" t="s">
        <v>2</v>
      </c>
      <c r="AB7" s="180" t="s">
        <v>2</v>
      </c>
      <c r="AC7" s="180" t="s">
        <v>2</v>
      </c>
      <c r="AD7" s="180" t="s">
        <v>2</v>
      </c>
      <c r="AE7" s="180" t="s">
        <v>2</v>
      </c>
      <c r="AF7" s="180" t="s">
        <v>2</v>
      </c>
      <c r="AG7" s="180" t="s">
        <v>2</v>
      </c>
    </row>
    <row r="8" spans="2:33" x14ac:dyDescent="0.2">
      <c r="B8" s="127" t="s">
        <v>138</v>
      </c>
      <c r="C8" s="176" t="s">
        <v>139</v>
      </c>
      <c r="D8" s="177" t="s">
        <v>224</v>
      </c>
      <c r="E8" s="178" t="s">
        <v>199</v>
      </c>
      <c r="F8" s="179">
        <v>26.080000000000002</v>
      </c>
      <c r="G8" s="179">
        <v>23.44</v>
      </c>
      <c r="H8" s="179">
        <v>20.56</v>
      </c>
      <c r="I8" s="179">
        <v>26.080000000000002</v>
      </c>
      <c r="J8" s="179">
        <v>21.28</v>
      </c>
      <c r="K8" s="179">
        <v>24.8</v>
      </c>
      <c r="L8" s="179">
        <v>27.28</v>
      </c>
      <c r="M8" s="179">
        <v>26.96</v>
      </c>
      <c r="N8" s="179">
        <v>28.64</v>
      </c>
      <c r="O8" s="179">
        <v>26.8</v>
      </c>
      <c r="P8" s="179">
        <v>28.8</v>
      </c>
      <c r="Q8" s="179">
        <v>12</v>
      </c>
      <c r="R8" s="179" t="s">
        <v>2</v>
      </c>
      <c r="S8" s="179" t="s">
        <v>2</v>
      </c>
      <c r="T8" s="179" t="s">
        <v>2</v>
      </c>
      <c r="U8" s="179" t="s">
        <v>2</v>
      </c>
      <c r="V8" s="179" t="s">
        <v>2</v>
      </c>
      <c r="W8" s="179" t="s">
        <v>2</v>
      </c>
      <c r="X8" s="179" t="s">
        <v>2</v>
      </c>
      <c r="Y8" s="179" t="s">
        <v>2</v>
      </c>
      <c r="Z8" s="179" t="s">
        <v>2</v>
      </c>
      <c r="AA8" s="179" t="s">
        <v>2</v>
      </c>
      <c r="AB8" s="179" t="s">
        <v>2</v>
      </c>
      <c r="AC8" s="179" t="s">
        <v>2</v>
      </c>
      <c r="AD8" s="179" t="s">
        <v>2</v>
      </c>
      <c r="AE8" s="179" t="s">
        <v>2</v>
      </c>
      <c r="AF8" s="179" t="s">
        <v>2</v>
      </c>
      <c r="AG8" s="179" t="s">
        <v>2</v>
      </c>
    </row>
    <row r="9" spans="2:33" x14ac:dyDescent="0.2">
      <c r="B9" s="127" t="s">
        <v>140</v>
      </c>
      <c r="C9" s="176" t="s">
        <v>141</v>
      </c>
      <c r="D9" s="177" t="s">
        <v>224</v>
      </c>
      <c r="E9" s="178" t="s">
        <v>199</v>
      </c>
      <c r="F9" s="179">
        <v>35.971886133333335</v>
      </c>
      <c r="G9" s="179">
        <v>24.808197333333332</v>
      </c>
      <c r="H9" s="179">
        <v>24.808197333333332</v>
      </c>
      <c r="I9" s="179">
        <v>22.947582533333335</v>
      </c>
      <c r="J9" s="179">
        <v>23.567787466666669</v>
      </c>
      <c r="K9" s="179">
        <v>11.783893733333334</v>
      </c>
      <c r="L9" s="179">
        <v>27.28901706666667</v>
      </c>
      <c r="M9" s="179">
        <v>19.226352933333335</v>
      </c>
      <c r="N9" s="179">
        <v>16.745533199999997</v>
      </c>
      <c r="O9" s="179">
        <v>16.745533199999997</v>
      </c>
      <c r="P9" s="179">
        <v>70.083157466666691</v>
      </c>
      <c r="Q9" s="179">
        <v>19.846557866666664</v>
      </c>
      <c r="R9" s="179">
        <v>11.783893733333334</v>
      </c>
      <c r="S9" s="179">
        <v>14.884918400000002</v>
      </c>
      <c r="T9" s="179">
        <v>17.365738133333338</v>
      </c>
      <c r="U9" s="179">
        <v>59.539673600000008</v>
      </c>
      <c r="V9" s="179">
        <v>19.226352933333335</v>
      </c>
      <c r="W9" s="179">
        <v>23.567787466666669</v>
      </c>
      <c r="X9" s="179">
        <v>20.466762800000005</v>
      </c>
      <c r="Y9" s="179">
        <v>22.387537478533332</v>
      </c>
      <c r="Z9" s="179">
        <v>16.816236562399997</v>
      </c>
      <c r="AA9" s="179">
        <v>18.732049601466663</v>
      </c>
      <c r="AB9" s="179">
        <v>18.282520669209713</v>
      </c>
      <c r="AC9" s="179">
        <v>19.0765237671073</v>
      </c>
      <c r="AD9" s="179">
        <v>19.838320667375339</v>
      </c>
      <c r="AE9" s="179">
        <v>20.348670644302445</v>
      </c>
      <c r="AF9" s="179">
        <v>20.089334297342493</v>
      </c>
      <c r="AG9" s="179">
        <v>22.219743345339293</v>
      </c>
    </row>
    <row r="10" spans="2:33" x14ac:dyDescent="0.2">
      <c r="B10" s="127" t="s">
        <v>142</v>
      </c>
      <c r="C10" s="176" t="s">
        <v>143</v>
      </c>
      <c r="D10" s="177" t="s">
        <v>224</v>
      </c>
      <c r="E10" s="178" t="s">
        <v>199</v>
      </c>
      <c r="F10" s="179">
        <v>5.8703081800000012</v>
      </c>
      <c r="G10" s="179">
        <v>5.3576509800000016</v>
      </c>
      <c r="H10" s="179">
        <v>5.4001021800000002</v>
      </c>
      <c r="I10" s="179">
        <v>5.8486038265688016</v>
      </c>
      <c r="J10" s="179">
        <v>5.9389199325896005</v>
      </c>
      <c r="K10" s="179">
        <v>8.1942313205896014</v>
      </c>
      <c r="L10" s="179">
        <v>8.432904348000001</v>
      </c>
      <c r="M10" s="179">
        <v>8.4347432172113628</v>
      </c>
      <c r="N10" s="179">
        <v>9.1219798912000005</v>
      </c>
      <c r="O10" s="179">
        <v>13.011579525894966</v>
      </c>
      <c r="P10" s="179">
        <v>14.705172390166835</v>
      </c>
      <c r="Q10" s="179">
        <v>17.521181434789398</v>
      </c>
      <c r="R10" s="179">
        <v>21.192854897278036</v>
      </c>
      <c r="S10" s="179">
        <v>22.234021770400002</v>
      </c>
      <c r="T10" s="179">
        <v>23.8838575053433</v>
      </c>
      <c r="U10" s="179">
        <v>32.367184972209273</v>
      </c>
      <c r="V10" s="179">
        <v>26.074504803730736</v>
      </c>
      <c r="W10" s="179">
        <v>30.178120596799999</v>
      </c>
      <c r="X10" s="179">
        <v>22.163445066754452</v>
      </c>
      <c r="Y10" s="179">
        <v>22.3160764024</v>
      </c>
      <c r="Z10" s="179">
        <v>20.36457712377867</v>
      </c>
      <c r="AA10" s="179">
        <v>19.936276850218587</v>
      </c>
      <c r="AB10" s="179">
        <v>18.481573299200001</v>
      </c>
      <c r="AC10" s="179">
        <v>20.802963780003839</v>
      </c>
      <c r="AD10" s="179">
        <v>18.823192450268486</v>
      </c>
      <c r="AE10" s="179">
        <v>22.505108626640567</v>
      </c>
      <c r="AF10" s="179">
        <v>21.554104122673074</v>
      </c>
      <c r="AG10" s="179">
        <v>22.343168666731131</v>
      </c>
    </row>
    <row r="11" spans="2:33" x14ac:dyDescent="0.2">
      <c r="B11" s="127" t="s">
        <v>144</v>
      </c>
      <c r="C11" s="176" t="s">
        <v>202</v>
      </c>
      <c r="D11" s="177" t="s">
        <v>146</v>
      </c>
      <c r="E11" s="178" t="s">
        <v>199</v>
      </c>
      <c r="F11" s="179">
        <v>51.404631784737106</v>
      </c>
      <c r="G11" s="179">
        <v>51.128472096403371</v>
      </c>
      <c r="H11" s="179">
        <v>51.18522785371816</v>
      </c>
      <c r="I11" s="179">
        <v>51.295144615206652</v>
      </c>
      <c r="J11" s="179">
        <v>52.290623598129258</v>
      </c>
      <c r="K11" s="179">
        <v>52.398056652537804</v>
      </c>
      <c r="L11" s="179">
        <v>53.221091773686261</v>
      </c>
      <c r="M11" s="179">
        <v>55.032037791514469</v>
      </c>
      <c r="N11" s="179">
        <v>53.994986135296742</v>
      </c>
      <c r="O11" s="179">
        <v>50.310995437092302</v>
      </c>
      <c r="P11" s="179">
        <v>47.539430517609873</v>
      </c>
      <c r="Q11" s="179">
        <v>51.592173007550812</v>
      </c>
      <c r="R11" s="179">
        <v>51.060021873635819</v>
      </c>
      <c r="S11" s="179">
        <v>47.191059981172131</v>
      </c>
      <c r="T11" s="179">
        <v>51.312768018837005</v>
      </c>
      <c r="U11" s="179">
        <v>50.809565520913395</v>
      </c>
      <c r="V11" s="179">
        <v>56.073156453592787</v>
      </c>
      <c r="W11" s="179">
        <v>59.242546882299884</v>
      </c>
      <c r="X11" s="179">
        <v>51.628263096140891</v>
      </c>
      <c r="Y11" s="179">
        <v>48.09107253660472</v>
      </c>
      <c r="Z11" s="179">
        <v>43.069733130134047</v>
      </c>
      <c r="AA11" s="179">
        <v>42.476186703886782</v>
      </c>
      <c r="AB11" s="179">
        <v>41.091671596945844</v>
      </c>
      <c r="AC11" s="179">
        <v>40.305140883427157</v>
      </c>
      <c r="AD11" s="179">
        <v>41.947977406603997</v>
      </c>
      <c r="AE11" s="179">
        <v>40.653456851993838</v>
      </c>
      <c r="AF11" s="179">
        <v>40.836138638147411</v>
      </c>
      <c r="AG11" s="179">
        <v>41.037502391899579</v>
      </c>
    </row>
    <row r="12" spans="2:33" x14ac:dyDescent="0.2">
      <c r="B12" s="127" t="s">
        <v>144</v>
      </c>
      <c r="C12" s="176" t="s">
        <v>203</v>
      </c>
      <c r="D12" s="177" t="s">
        <v>52</v>
      </c>
      <c r="E12" s="178" t="s">
        <v>199</v>
      </c>
      <c r="F12" s="179">
        <v>0</v>
      </c>
      <c r="G12" s="179">
        <v>0</v>
      </c>
      <c r="H12" s="179">
        <v>0</v>
      </c>
      <c r="I12" s="179">
        <v>0</v>
      </c>
      <c r="J12" s="179">
        <v>0</v>
      </c>
      <c r="K12" s="179">
        <v>0</v>
      </c>
      <c r="L12" s="179">
        <v>0</v>
      </c>
      <c r="M12" s="179">
        <v>0</v>
      </c>
      <c r="N12" s="179">
        <v>0</v>
      </c>
      <c r="O12" s="179">
        <v>0</v>
      </c>
      <c r="P12" s="179">
        <v>0</v>
      </c>
      <c r="Q12" s="179">
        <v>0</v>
      </c>
      <c r="R12" s="179">
        <v>0</v>
      </c>
      <c r="S12" s="179">
        <v>0</v>
      </c>
      <c r="T12" s="179">
        <v>0</v>
      </c>
      <c r="U12" s="179">
        <v>0</v>
      </c>
      <c r="V12" s="179">
        <v>1.0496416062228244</v>
      </c>
      <c r="W12" s="179">
        <v>2.6176394500828257</v>
      </c>
      <c r="X12" s="179">
        <v>3.1221514659467302</v>
      </c>
      <c r="Y12" s="179">
        <v>2.8183257409376408</v>
      </c>
      <c r="Z12" s="179">
        <v>2.6487813529691504</v>
      </c>
      <c r="AA12" s="179">
        <v>2.824570700731738</v>
      </c>
      <c r="AB12" s="179">
        <v>2.8522491531868535</v>
      </c>
      <c r="AC12" s="179">
        <v>3.3844065941337997</v>
      </c>
      <c r="AD12" s="179">
        <v>4.5528645748652226</v>
      </c>
      <c r="AE12" s="179">
        <v>6.2000615049012309</v>
      </c>
      <c r="AF12" s="179">
        <v>7.6302985073681233</v>
      </c>
      <c r="AG12" s="179">
        <v>8.8426924295024847</v>
      </c>
    </row>
    <row r="13" spans="2:33" x14ac:dyDescent="0.2">
      <c r="B13" s="127" t="s">
        <v>148</v>
      </c>
      <c r="C13" s="176" t="s">
        <v>149</v>
      </c>
      <c r="D13" s="85" t="s">
        <v>226</v>
      </c>
      <c r="E13" s="181" t="s">
        <v>199</v>
      </c>
      <c r="F13" s="179">
        <v>1.16777</v>
      </c>
      <c r="G13" s="179">
        <v>15.146597</v>
      </c>
      <c r="H13" s="179">
        <v>29.125423999999999</v>
      </c>
      <c r="I13" s="179">
        <v>57.083078</v>
      </c>
      <c r="J13" s="179">
        <v>85.040732000000006</v>
      </c>
      <c r="K13" s="179">
        <v>145.33037333333331</v>
      </c>
      <c r="L13" s="179">
        <v>201.00265999999999</v>
      </c>
      <c r="M13" s="179">
        <v>258.20570666666669</v>
      </c>
      <c r="N13" s="179">
        <v>138.04508900000002</v>
      </c>
      <c r="O13" s="179">
        <v>286.00757666666664</v>
      </c>
      <c r="P13" s="179">
        <v>491.70421899999997</v>
      </c>
      <c r="Q13" s="179">
        <v>424.70519000000007</v>
      </c>
      <c r="R13" s="179">
        <v>344.12408999999997</v>
      </c>
      <c r="S13" s="179">
        <v>393.08417280000003</v>
      </c>
      <c r="T13" s="179">
        <v>285.75225999999998</v>
      </c>
      <c r="U13" s="179">
        <v>310.11704599999996</v>
      </c>
      <c r="V13" s="179">
        <v>249.41018457142857</v>
      </c>
      <c r="W13" s="179">
        <v>238.86941142857145</v>
      </c>
      <c r="X13" s="179">
        <v>179.86143714285714</v>
      </c>
      <c r="Y13" s="179">
        <v>107.30033857142855</v>
      </c>
      <c r="Z13" s="179">
        <v>68.187282857142861</v>
      </c>
      <c r="AA13" s="179">
        <v>41.132805714285709</v>
      </c>
      <c r="AB13" s="179">
        <v>31.546020317460314</v>
      </c>
      <c r="AC13" s="179">
        <v>34.625410793650794</v>
      </c>
      <c r="AD13" s="179">
        <v>20.2695574025974</v>
      </c>
      <c r="AE13" s="179">
        <v>46.844311948051946</v>
      </c>
      <c r="AF13" s="179">
        <v>57.042272756132753</v>
      </c>
      <c r="AG13" s="179">
        <v>67.077574487734495</v>
      </c>
    </row>
    <row r="14" spans="2:33" x14ac:dyDescent="0.2">
      <c r="B14" s="127" t="s">
        <v>150</v>
      </c>
      <c r="C14" s="176" t="s">
        <v>151</v>
      </c>
      <c r="D14" s="79" t="s">
        <v>55</v>
      </c>
      <c r="E14" s="181" t="s">
        <v>199</v>
      </c>
      <c r="F14" s="179">
        <v>0</v>
      </c>
      <c r="G14" s="179">
        <v>0</v>
      </c>
      <c r="H14" s="179">
        <v>0</v>
      </c>
      <c r="I14" s="179">
        <v>0.50771881874999991</v>
      </c>
      <c r="J14" s="179">
        <v>2.1074186347499997</v>
      </c>
      <c r="K14" s="179">
        <v>76.703612563499988</v>
      </c>
      <c r="L14" s="179">
        <v>101.66157429569139</v>
      </c>
      <c r="M14" s="179">
        <v>164.23416942990772</v>
      </c>
      <c r="N14" s="179">
        <v>235.68551602731071</v>
      </c>
      <c r="O14" s="179">
        <v>255.49667690624571</v>
      </c>
      <c r="P14" s="179">
        <v>322.35073608633769</v>
      </c>
      <c r="Q14" s="179">
        <v>452.85046179704023</v>
      </c>
      <c r="R14" s="179">
        <v>473.81939470361522</v>
      </c>
      <c r="S14" s="179">
        <v>539.70455049403176</v>
      </c>
      <c r="T14" s="179">
        <v>540.52640302040504</v>
      </c>
      <c r="U14" s="179">
        <v>518.13223078978422</v>
      </c>
      <c r="V14" s="179">
        <v>728.92211644974179</v>
      </c>
      <c r="W14" s="179">
        <v>747.67351396744493</v>
      </c>
      <c r="X14" s="179">
        <v>676.70335103483774</v>
      </c>
      <c r="Y14" s="179">
        <v>751.66434160022027</v>
      </c>
      <c r="Z14" s="179">
        <v>759.02387373581655</v>
      </c>
      <c r="AA14" s="179">
        <v>784.55096418647645</v>
      </c>
      <c r="AB14" s="179">
        <v>780.17817727686213</v>
      </c>
      <c r="AC14" s="179">
        <v>809.32548564453373</v>
      </c>
      <c r="AD14" s="179">
        <v>880.6754970117945</v>
      </c>
      <c r="AE14" s="179">
        <v>868.73611053785339</v>
      </c>
      <c r="AF14" s="179">
        <v>944.81066212252426</v>
      </c>
      <c r="AG14" s="179">
        <v>973.78094785026076</v>
      </c>
    </row>
    <row r="15" spans="2:33" x14ac:dyDescent="0.2">
      <c r="B15" s="127" t="s">
        <v>154</v>
      </c>
      <c r="C15" s="176" t="s">
        <v>155</v>
      </c>
      <c r="D15" s="79" t="s">
        <v>55</v>
      </c>
      <c r="E15" s="181" t="s">
        <v>199</v>
      </c>
      <c r="F15" s="179" t="s">
        <v>2</v>
      </c>
      <c r="G15" s="179" t="s">
        <v>2</v>
      </c>
      <c r="H15" s="179" t="s">
        <v>2</v>
      </c>
      <c r="I15" s="179" t="s">
        <v>2</v>
      </c>
      <c r="J15" s="179" t="s">
        <v>2</v>
      </c>
      <c r="K15" s="179" t="s">
        <v>2</v>
      </c>
      <c r="L15" s="179">
        <v>1.4952375899999999</v>
      </c>
      <c r="M15" s="179">
        <v>2.9755228041000001</v>
      </c>
      <c r="N15" s="179">
        <v>4.4410051660590009</v>
      </c>
      <c r="O15" s="179">
        <v>5.8918327043984098</v>
      </c>
      <c r="P15" s="179">
        <v>7.328151967354426</v>
      </c>
      <c r="Q15" s="179">
        <v>8.7501080376808815</v>
      </c>
      <c r="R15" s="179">
        <v>10.157844547304073</v>
      </c>
      <c r="S15" s="179">
        <v>11.551503691831032</v>
      </c>
      <c r="T15" s="179">
        <v>12.931226244912722</v>
      </c>
      <c r="U15" s="179">
        <v>14.297151572463594</v>
      </c>
      <c r="V15" s="179">
        <v>15.649417646738959</v>
      </c>
      <c r="W15" s="179">
        <v>16.988161060271569</v>
      </c>
      <c r="X15" s="179">
        <v>18.313517039668856</v>
      </c>
      <c r="Y15" s="179">
        <v>19.625619459272166</v>
      </c>
      <c r="Z15" s="179">
        <v>32.363168418179441</v>
      </c>
      <c r="AA15" s="179">
        <v>32.378208048132649</v>
      </c>
      <c r="AB15" s="179">
        <v>32.393097281786318</v>
      </c>
      <c r="AC15" s="179">
        <v>32.407837623103454</v>
      </c>
      <c r="AD15" s="179">
        <v>32.422430561007417</v>
      </c>
      <c r="AE15" s="179">
        <v>32.436877569532342</v>
      </c>
      <c r="AF15" s="179">
        <v>32.451180107972014</v>
      </c>
      <c r="AG15" s="179">
        <v>32.46533962102729</v>
      </c>
    </row>
    <row r="16" spans="2:33" x14ac:dyDescent="0.2">
      <c r="B16" s="127" t="s">
        <v>156</v>
      </c>
      <c r="C16" s="176" t="s">
        <v>157</v>
      </c>
      <c r="D16" s="79" t="s">
        <v>55</v>
      </c>
      <c r="E16" s="181" t="s">
        <v>199</v>
      </c>
      <c r="F16" s="179">
        <v>0.64209233310223823</v>
      </c>
      <c r="G16" s="179">
        <v>0.64343876279489998</v>
      </c>
      <c r="H16" s="179">
        <v>0.71924506186318493</v>
      </c>
      <c r="I16" s="179">
        <v>1.804635454986913</v>
      </c>
      <c r="J16" s="179">
        <v>7.2268303769468334</v>
      </c>
      <c r="K16" s="179">
        <v>25.346118207601542</v>
      </c>
      <c r="L16" s="179">
        <v>66.973709305590518</v>
      </c>
      <c r="M16" s="179">
        <v>118.11286098033749</v>
      </c>
      <c r="N16" s="179">
        <v>144.17576305427619</v>
      </c>
      <c r="O16" s="179">
        <v>116.47763741217284</v>
      </c>
      <c r="P16" s="179">
        <v>124.91320361568469</v>
      </c>
      <c r="Q16" s="179">
        <v>134.78768923561154</v>
      </c>
      <c r="R16" s="179">
        <v>128.35449505402244</v>
      </c>
      <c r="S16" s="179">
        <v>136.11412332116959</v>
      </c>
      <c r="T16" s="179">
        <v>130.14581342736736</v>
      </c>
      <c r="U16" s="179">
        <v>144.67808076953142</v>
      </c>
      <c r="V16" s="179">
        <v>151.97243394346657</v>
      </c>
      <c r="W16" s="179">
        <v>137.29287294486016</v>
      </c>
      <c r="X16" s="179">
        <v>145.6428737265158</v>
      </c>
      <c r="Y16" s="179">
        <v>139.07651596769722</v>
      </c>
      <c r="Z16" s="179">
        <v>132.83204321148801</v>
      </c>
      <c r="AA16" s="179">
        <v>133.18137863796471</v>
      </c>
      <c r="AB16" s="179">
        <v>131.62771199966417</v>
      </c>
      <c r="AC16" s="179">
        <v>130.47802054084386</v>
      </c>
      <c r="AD16" s="179">
        <v>130.47652269578936</v>
      </c>
      <c r="AE16" s="179">
        <v>130.88017729530151</v>
      </c>
      <c r="AF16" s="179">
        <v>134.08537864202202</v>
      </c>
      <c r="AG16" s="179">
        <v>134.54193425626369</v>
      </c>
    </row>
    <row r="17" spans="2:33" x14ac:dyDescent="0.2">
      <c r="B17" s="127" t="s">
        <v>158</v>
      </c>
      <c r="C17" s="176" t="s">
        <v>159</v>
      </c>
      <c r="D17" s="79" t="s">
        <v>214</v>
      </c>
      <c r="E17" s="181" t="s">
        <v>199</v>
      </c>
      <c r="F17" s="179">
        <v>20.52</v>
      </c>
      <c r="G17" s="179">
        <v>21.431999999999999</v>
      </c>
      <c r="H17" s="179">
        <v>22.343999999999998</v>
      </c>
      <c r="I17" s="179">
        <v>23.256</v>
      </c>
      <c r="J17" s="179">
        <v>24.167999999999999</v>
      </c>
      <c r="K17" s="179">
        <v>25.080000000000002</v>
      </c>
      <c r="L17" s="179">
        <v>25.171199999999999</v>
      </c>
      <c r="M17" s="179">
        <v>35.567999999999998</v>
      </c>
      <c r="N17" s="179">
        <v>24.076800000000002</v>
      </c>
      <c r="O17" s="179">
        <v>33.379199999999997</v>
      </c>
      <c r="P17" s="179">
        <v>7.4282399999999997</v>
      </c>
      <c r="Q17" s="179">
        <v>30.5748</v>
      </c>
      <c r="R17" s="179">
        <v>21.73752</v>
      </c>
      <c r="S17" s="179">
        <v>36.676079999999999</v>
      </c>
      <c r="T17" s="179">
        <v>20.561039999999998</v>
      </c>
      <c r="U17" s="179">
        <v>22.435200000000002</v>
      </c>
      <c r="V17" s="179">
        <v>26.812799999999999</v>
      </c>
      <c r="W17" s="179">
        <v>28.4544</v>
      </c>
      <c r="X17" s="179">
        <v>10.396800000000001</v>
      </c>
      <c r="Y17" s="179">
        <v>13.338000000000001</v>
      </c>
      <c r="Z17" s="179">
        <v>12.3291</v>
      </c>
      <c r="AA17" s="179">
        <v>20.697839999999999</v>
      </c>
      <c r="AB17" s="179">
        <v>16.217639999999999</v>
      </c>
      <c r="AC17" s="179">
        <v>18.604800000000001</v>
      </c>
      <c r="AD17" s="179">
        <v>19.152000000000001</v>
      </c>
      <c r="AE17" s="179">
        <v>19.699199999999998</v>
      </c>
      <c r="AF17" s="179">
        <v>19.0608</v>
      </c>
      <c r="AG17" s="179">
        <v>19.870200000000001</v>
      </c>
    </row>
    <row r="18" spans="2:33" x14ac:dyDescent="0.2">
      <c r="B18" s="127" t="s">
        <v>160</v>
      </c>
      <c r="C18" s="176" t="s">
        <v>227</v>
      </c>
      <c r="D18" s="79" t="s">
        <v>214</v>
      </c>
      <c r="E18" s="181" t="s">
        <v>199</v>
      </c>
      <c r="F18" s="179">
        <v>12.903341871073772</v>
      </c>
      <c r="G18" s="179">
        <v>12.921900452363035</v>
      </c>
      <c r="H18" s="179">
        <v>12.940273447839404</v>
      </c>
      <c r="I18" s="179">
        <v>12.95846271336101</v>
      </c>
      <c r="J18" s="179">
        <v>12.976470086227399</v>
      </c>
      <c r="K18" s="179">
        <v>12.994297385365126</v>
      </c>
      <c r="L18" s="179">
        <v>13.011946411511474</v>
      </c>
      <c r="M18" s="179">
        <v>13.02941894739636</v>
      </c>
      <c r="N18" s="179">
        <v>14.498825857216291</v>
      </c>
      <c r="O18" s="179">
        <v>14.847818088520391</v>
      </c>
      <c r="P18" s="179">
        <v>14.688907576513186</v>
      </c>
      <c r="Q18" s="179">
        <v>14.558087557996901</v>
      </c>
      <c r="R18" s="179">
        <v>15.475948015518085</v>
      </c>
      <c r="S18" s="179">
        <v>16.118947098991232</v>
      </c>
      <c r="T18" s="179">
        <v>13.636218738421913</v>
      </c>
      <c r="U18" s="179">
        <v>11.809164372791876</v>
      </c>
      <c r="V18" s="179">
        <v>7.1439497552497171</v>
      </c>
      <c r="W18" s="179">
        <v>5.6752155922144336</v>
      </c>
      <c r="X18" s="179">
        <v>5.1537658403343318</v>
      </c>
      <c r="Y18" s="179">
        <v>5.8696662887720903</v>
      </c>
      <c r="Z18" s="179">
        <v>3.3523830084084767</v>
      </c>
      <c r="AA18" s="179">
        <v>2.6399808492637704</v>
      </c>
      <c r="AB18" s="179">
        <v>2.7859949485952233</v>
      </c>
      <c r="AC18" s="179">
        <v>2.9353943628050407</v>
      </c>
      <c r="AD18" s="179">
        <v>3.0850397306989477</v>
      </c>
      <c r="AE18" s="179">
        <v>3.2355136422883017</v>
      </c>
      <c r="AF18" s="179">
        <v>3.2436902673051691</v>
      </c>
      <c r="AG18" s="179">
        <v>3.243188967608444</v>
      </c>
    </row>
    <row r="19" spans="2:33" x14ac:dyDescent="0.2">
      <c r="B19" s="127" t="s">
        <v>204</v>
      </c>
      <c r="C19" s="176" t="s">
        <v>228</v>
      </c>
      <c r="D19" s="177" t="s">
        <v>225</v>
      </c>
      <c r="E19" s="178" t="s">
        <v>199</v>
      </c>
      <c r="F19" s="179">
        <v>31.341851999999999</v>
      </c>
      <c r="G19" s="179">
        <v>31.519757999999996</v>
      </c>
      <c r="H19" s="179">
        <v>31.777229999999999</v>
      </c>
      <c r="I19" s="179">
        <v>31.952453999999999</v>
      </c>
      <c r="J19" s="179">
        <v>32.057946000000001</v>
      </c>
      <c r="K19" s="179">
        <v>32.195622</v>
      </c>
      <c r="L19" s="179">
        <v>32.417333999999997</v>
      </c>
      <c r="M19" s="179">
        <v>32.758842000000001</v>
      </c>
      <c r="N19" s="179">
        <v>33.105713999999992</v>
      </c>
      <c r="O19" s="179">
        <v>33.449903999999997</v>
      </c>
      <c r="P19" s="179">
        <v>33.878130000000006</v>
      </c>
      <c r="Q19" s="179">
        <v>34.393967999999994</v>
      </c>
      <c r="R19" s="179">
        <v>35.019767999999999</v>
      </c>
      <c r="S19" s="179">
        <v>35.580306</v>
      </c>
      <c r="T19" s="179">
        <v>36.164088</v>
      </c>
      <c r="U19" s="179">
        <v>36.956172000000002</v>
      </c>
      <c r="V19" s="179">
        <v>37.842125999999993</v>
      </c>
      <c r="W19" s="179">
        <v>39.119652000000002</v>
      </c>
      <c r="X19" s="179">
        <v>40.096794000000003</v>
      </c>
      <c r="Y19" s="179">
        <v>40.528595999999993</v>
      </c>
      <c r="Z19" s="179">
        <v>40.719912000000008</v>
      </c>
      <c r="AA19" s="179">
        <v>40.899605999999991</v>
      </c>
      <c r="AB19" s="179">
        <v>40.993475999999994</v>
      </c>
      <c r="AC19" s="179">
        <v>41.062314000000001</v>
      </c>
      <c r="AD19" s="179">
        <v>41.209824000000005</v>
      </c>
      <c r="AE19" s="179">
        <v>41.440475999999997</v>
      </c>
      <c r="AF19" s="179">
        <v>42.571073099999992</v>
      </c>
      <c r="AG19" s="179">
        <v>42.774073680000001</v>
      </c>
    </row>
    <row r="20" spans="2:33" x14ac:dyDescent="0.2">
      <c r="B20" s="127" t="s">
        <v>162</v>
      </c>
      <c r="C20" s="176" t="s">
        <v>163</v>
      </c>
      <c r="D20" s="177" t="s">
        <v>146</v>
      </c>
      <c r="E20" s="178" t="s">
        <v>199</v>
      </c>
      <c r="F20" s="179">
        <v>7.4528994680800001E-2</v>
      </c>
      <c r="G20" s="179">
        <v>8.0373148948399989E-2</v>
      </c>
      <c r="H20" s="179">
        <v>7.662534789799999E-2</v>
      </c>
      <c r="I20" s="179">
        <v>7.3463614897199991E-2</v>
      </c>
      <c r="J20" s="179">
        <v>7.6006027209200008E-2</v>
      </c>
      <c r="K20" s="179">
        <v>8.1031720294799978E-2</v>
      </c>
      <c r="L20" s="179">
        <v>7.7826668567999982E-2</v>
      </c>
      <c r="M20" s="179">
        <v>7.9567522865599968E-2</v>
      </c>
      <c r="N20" s="179">
        <v>8.1472388839599993E-2</v>
      </c>
      <c r="O20" s="179">
        <v>8.6998081125999979E-2</v>
      </c>
      <c r="P20" s="179">
        <v>8.6691642866399979E-2</v>
      </c>
      <c r="Q20" s="179">
        <v>8.6013432348799976E-2</v>
      </c>
      <c r="R20" s="179">
        <v>8.8754307408799984E-2</v>
      </c>
      <c r="S20" s="179">
        <v>7.8524213191599995E-2</v>
      </c>
      <c r="T20" s="179">
        <v>6.7481188363599995E-2</v>
      </c>
      <c r="U20" s="179">
        <v>6.9507505425599983E-2</v>
      </c>
      <c r="V20" s="179">
        <v>7.0660869100799981E-2</v>
      </c>
      <c r="W20" s="179">
        <v>6.8294305314399992E-2</v>
      </c>
      <c r="X20" s="179">
        <v>6.2614659452399982E-2</v>
      </c>
      <c r="Y20" s="179">
        <v>5.994866975327999E-2</v>
      </c>
      <c r="Z20" s="179">
        <v>5.3644595782800002E-2</v>
      </c>
      <c r="AA20" s="179">
        <v>5.4166356301200001E-2</v>
      </c>
      <c r="AB20" s="179">
        <v>4.9692430223919989E-2</v>
      </c>
      <c r="AC20" s="179">
        <v>4.3307029810879992E-2</v>
      </c>
      <c r="AD20" s="179">
        <v>4.1192897095679991E-2</v>
      </c>
      <c r="AE20" s="179">
        <v>4.4441491156479995E-2</v>
      </c>
      <c r="AF20" s="179">
        <v>3.7466551126399995E-2</v>
      </c>
      <c r="AG20" s="179">
        <v>4.8403646030079989E-2</v>
      </c>
    </row>
    <row r="21" spans="2:33" x14ac:dyDescent="0.2">
      <c r="B21" s="127" t="s">
        <v>164</v>
      </c>
      <c r="C21" s="176" t="s">
        <v>165</v>
      </c>
      <c r="D21" s="177" t="s">
        <v>146</v>
      </c>
      <c r="E21" s="178" t="s">
        <v>199</v>
      </c>
      <c r="F21" s="179">
        <v>21.15786479151668</v>
      </c>
      <c r="G21" s="179">
        <v>21.476153046341857</v>
      </c>
      <c r="H21" s="179">
        <v>21.79524462028472</v>
      </c>
      <c r="I21" s="179">
        <v>22.090169926290539</v>
      </c>
      <c r="J21" s="179">
        <v>22.396533283439894</v>
      </c>
      <c r="K21" s="179">
        <v>22.474619698001753</v>
      </c>
      <c r="L21" s="179">
        <v>21.735030476698924</v>
      </c>
      <c r="M21" s="179">
        <v>20.686204336632123</v>
      </c>
      <c r="N21" s="179">
        <v>22.459423734190704</v>
      </c>
      <c r="O21" s="179">
        <v>23.383249452690983</v>
      </c>
      <c r="P21" s="179">
        <v>21.303151601658175</v>
      </c>
      <c r="Q21" s="179">
        <v>20.731262283472425</v>
      </c>
      <c r="R21" s="179">
        <v>27.568795861021552</v>
      </c>
      <c r="S21" s="179">
        <v>32.211870603335782</v>
      </c>
      <c r="T21" s="179">
        <v>30.372849825585984</v>
      </c>
      <c r="U21" s="179">
        <v>30.930568580466687</v>
      </c>
      <c r="V21" s="179">
        <v>29.74754118737582</v>
      </c>
      <c r="W21" s="179">
        <v>31.465617884455899</v>
      </c>
      <c r="X21" s="179">
        <v>31.530614392883265</v>
      </c>
      <c r="Y21" s="179">
        <v>34.99002288925967</v>
      </c>
      <c r="Z21" s="179">
        <v>39.71471059252675</v>
      </c>
      <c r="AA21" s="179">
        <v>40.005117225035129</v>
      </c>
      <c r="AB21" s="179">
        <v>44.906789216878131</v>
      </c>
      <c r="AC21" s="179">
        <v>49.482100813419997</v>
      </c>
      <c r="AD21" s="179">
        <v>41.869239089919994</v>
      </c>
      <c r="AE21" s="179">
        <v>44.089854892217168</v>
      </c>
      <c r="AF21" s="179">
        <v>46.729548357459059</v>
      </c>
      <c r="AG21" s="179">
        <v>58.463220916211512</v>
      </c>
    </row>
    <row r="22" spans="2:33" x14ac:dyDescent="0.2">
      <c r="B22" s="152"/>
      <c r="C22" s="153" t="s">
        <v>205</v>
      </c>
      <c r="D22" s="152"/>
      <c r="E22" s="182" t="s">
        <v>199</v>
      </c>
      <c r="F22" s="183">
        <f>SUM(F2:F21)</f>
        <v>3309.4131824290716</v>
      </c>
      <c r="G22" s="183">
        <f t="shared" ref="G22:AG22" si="0">SUM(G2:G21)</f>
        <v>3011.658838366453</v>
      </c>
      <c r="H22" s="183">
        <f t="shared" si="0"/>
        <v>2938.259522875675</v>
      </c>
      <c r="I22" s="183">
        <f t="shared" si="0"/>
        <v>2934.2084371741716</v>
      </c>
      <c r="J22" s="183">
        <f t="shared" si="0"/>
        <v>3208.4535496082544</v>
      </c>
      <c r="K22" s="183">
        <f t="shared" si="0"/>
        <v>3275.9985720407935</v>
      </c>
      <c r="L22" s="183">
        <f t="shared" si="0"/>
        <v>3482.0054669658384</v>
      </c>
      <c r="M22" s="183">
        <f t="shared" si="0"/>
        <v>3994.3512284952485</v>
      </c>
      <c r="N22" s="183">
        <f t="shared" si="0"/>
        <v>3853.002236486825</v>
      </c>
      <c r="O22" s="183">
        <f t="shared" si="0"/>
        <v>3953.4146699052117</v>
      </c>
      <c r="P22" s="183">
        <f t="shared" si="0"/>
        <v>4756.8916867389471</v>
      </c>
      <c r="Q22" s="183">
        <f t="shared" si="0"/>
        <v>4886.7488728886128</v>
      </c>
      <c r="R22" s="183">
        <f t="shared" si="0"/>
        <v>4295.5280677907522</v>
      </c>
      <c r="S22" s="183">
        <f t="shared" si="0"/>
        <v>3628.0456619854745</v>
      </c>
      <c r="T22" s="183">
        <f t="shared" si="0"/>
        <v>3669.7824034038877</v>
      </c>
      <c r="U22" s="183">
        <f t="shared" si="0"/>
        <v>3784.9368921527721</v>
      </c>
      <c r="V22" s="183">
        <f t="shared" si="0"/>
        <v>3888.7382968109887</v>
      </c>
      <c r="W22" s="183">
        <f t="shared" si="0"/>
        <v>3944.0169949410338</v>
      </c>
      <c r="X22" s="183">
        <f t="shared" si="0"/>
        <v>3506.7261356529443</v>
      </c>
      <c r="Y22" s="183">
        <f t="shared" si="0"/>
        <v>2694.2070002606756</v>
      </c>
      <c r="Z22" s="183">
        <f t="shared" si="0"/>
        <v>2471.4866861591895</v>
      </c>
      <c r="AA22" s="183">
        <f t="shared" si="0"/>
        <v>2348.2580971992393</v>
      </c>
      <c r="AB22" s="183">
        <f t="shared" si="0"/>
        <v>2554.8453956060289</v>
      </c>
      <c r="AC22" s="183">
        <f t="shared" si="0"/>
        <v>2504.2287073634971</v>
      </c>
      <c r="AD22" s="183">
        <f t="shared" si="0"/>
        <v>2904.8168115337871</v>
      </c>
      <c r="AE22" s="183">
        <f t="shared" si="0"/>
        <v>3107.4777824166736</v>
      </c>
      <c r="AF22" s="183">
        <f t="shared" si="0"/>
        <v>3338.5432995032961</v>
      </c>
      <c r="AG22" s="183">
        <f t="shared" si="0"/>
        <v>3466.5642462816986</v>
      </c>
    </row>
    <row r="23" spans="2:33" s="185" customFormat="1" x14ac:dyDescent="0.2">
      <c r="B23" s="184"/>
      <c r="D23" s="186"/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</row>
    <row r="24" spans="2:33" x14ac:dyDescent="0.2">
      <c r="B24" s="188"/>
      <c r="C24" s="156" t="s">
        <v>229</v>
      </c>
      <c r="D24" s="189"/>
      <c r="E24" s="190"/>
      <c r="F24" s="190"/>
      <c r="G24" s="190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  <c r="AE24" s="190"/>
      <c r="AF24" s="190"/>
      <c r="AG24" s="190"/>
    </row>
    <row r="25" spans="2:33" x14ac:dyDescent="0.2">
      <c r="B25" s="127" t="s">
        <v>121</v>
      </c>
      <c r="C25" s="176" t="s">
        <v>122</v>
      </c>
      <c r="D25" s="177" t="s">
        <v>224</v>
      </c>
      <c r="E25" s="178" t="s">
        <v>199</v>
      </c>
      <c r="F25" s="191">
        <v>884</v>
      </c>
      <c r="G25" s="191">
        <v>782</v>
      </c>
      <c r="H25" s="191">
        <v>753</v>
      </c>
      <c r="I25" s="191">
        <v>729</v>
      </c>
      <c r="J25" s="191">
        <v>859</v>
      </c>
      <c r="K25" s="191">
        <v>879</v>
      </c>
      <c r="L25" s="191">
        <v>983</v>
      </c>
      <c r="M25" s="191">
        <v>1145</v>
      </c>
      <c r="N25" s="191">
        <v>1059</v>
      </c>
      <c r="O25" s="191">
        <v>1166</v>
      </c>
      <c r="P25" s="191">
        <v>1700.904</v>
      </c>
      <c r="Q25" s="191">
        <v>1851.19</v>
      </c>
      <c r="R25" s="191">
        <v>1859.797</v>
      </c>
      <c r="S25" s="191">
        <v>2126.951</v>
      </c>
      <c r="T25" s="191">
        <v>2295.0809999999997</v>
      </c>
      <c r="U25" s="191">
        <v>2357.0552201099999</v>
      </c>
      <c r="V25" s="191">
        <v>2347.8511709678573</v>
      </c>
      <c r="W25" s="191">
        <v>2374.056297236792</v>
      </c>
      <c r="X25" s="191">
        <v>2106.7332656066992</v>
      </c>
      <c r="Y25" s="191">
        <v>1326.7757675435184</v>
      </c>
      <c r="Z25" s="191">
        <v>1105.1089530878239</v>
      </c>
      <c r="AA25" s="191">
        <v>966.27348057556696</v>
      </c>
      <c r="AB25" s="191">
        <v>1177.0215551174631</v>
      </c>
      <c r="AC25" s="191">
        <v>1111.7464175453952</v>
      </c>
      <c r="AD25" s="191">
        <v>1461.1216449441433</v>
      </c>
      <c r="AE25" s="191">
        <v>1652.0144764257484</v>
      </c>
      <c r="AF25" s="191">
        <v>1793.5241301100293</v>
      </c>
      <c r="AG25" s="191">
        <v>1839.6054226101226</v>
      </c>
    </row>
    <row r="26" spans="2:33" x14ac:dyDescent="0.2">
      <c r="B26" s="127" t="s">
        <v>124</v>
      </c>
      <c r="C26" s="176" t="s">
        <v>125</v>
      </c>
      <c r="D26" s="177" t="s">
        <v>224</v>
      </c>
      <c r="E26" s="178" t="s">
        <v>199</v>
      </c>
      <c r="F26" s="191">
        <v>214.077</v>
      </c>
      <c r="G26" s="191">
        <v>192.22800000000001</v>
      </c>
      <c r="H26" s="191">
        <v>162.39499999999998</v>
      </c>
      <c r="I26" s="191">
        <v>204.893</v>
      </c>
      <c r="J26" s="191">
        <v>205.428</v>
      </c>
      <c r="K26" s="191">
        <v>187.506</v>
      </c>
      <c r="L26" s="191">
        <v>198.23699999999999</v>
      </c>
      <c r="M26" s="191">
        <v>221.89099999999999</v>
      </c>
      <c r="N26" s="191">
        <v>211.65699999999998</v>
      </c>
      <c r="O26" s="191">
        <v>170.07400000000001</v>
      </c>
      <c r="P26" s="191">
        <v>190.43099999999998</v>
      </c>
      <c r="Q26" s="191">
        <v>189.39499999999998</v>
      </c>
      <c r="R26" s="191">
        <v>190.31400000000002</v>
      </c>
      <c r="S26" s="191">
        <v>206.256</v>
      </c>
      <c r="T26" s="191">
        <v>201.53888677452051</v>
      </c>
      <c r="U26" s="191">
        <v>183.477</v>
      </c>
      <c r="V26" s="191">
        <v>180.30419999999998</v>
      </c>
      <c r="W26" s="191">
        <v>196.71480221940001</v>
      </c>
      <c r="X26" s="191">
        <v>187.79567664091581</v>
      </c>
      <c r="Y26" s="191">
        <v>156.40402051348525</v>
      </c>
      <c r="Z26" s="191">
        <v>192.41449935002328</v>
      </c>
      <c r="AA26" s="191">
        <v>199.06051210483912</v>
      </c>
      <c r="AB26" s="191">
        <v>214.39115316286023</v>
      </c>
      <c r="AC26" s="191">
        <v>189.63811440146912</v>
      </c>
      <c r="AD26" s="191">
        <v>188.98297537871338</v>
      </c>
      <c r="AE26" s="191">
        <v>177.34721139514085</v>
      </c>
      <c r="AF26" s="191">
        <v>173.89695660360397</v>
      </c>
      <c r="AG26" s="191">
        <v>198.94328821295068</v>
      </c>
    </row>
    <row r="27" spans="2:33" x14ac:dyDescent="0.2">
      <c r="B27" s="127" t="s">
        <v>126</v>
      </c>
      <c r="C27" s="176" t="s">
        <v>127</v>
      </c>
      <c r="D27" s="177" t="s">
        <v>224</v>
      </c>
      <c r="E27" s="178" t="s">
        <v>199</v>
      </c>
      <c r="F27" s="191">
        <v>13.325180000000001</v>
      </c>
      <c r="G27" s="191">
        <v>13.055679999999997</v>
      </c>
      <c r="H27" s="191">
        <v>12.587179999999998</v>
      </c>
      <c r="I27" s="191">
        <v>12.519679999999999</v>
      </c>
      <c r="J27" s="191">
        <v>12.307179999999999</v>
      </c>
      <c r="K27" s="191">
        <v>11.965680000000001</v>
      </c>
      <c r="L27" s="191">
        <v>11.62518</v>
      </c>
      <c r="M27" s="191">
        <v>11.46468</v>
      </c>
      <c r="N27" s="191">
        <v>11.04918</v>
      </c>
      <c r="O27" s="191">
        <v>10.95668</v>
      </c>
      <c r="P27" s="191">
        <v>10.714383917999999</v>
      </c>
      <c r="Q27" s="191">
        <v>10.136008163600001</v>
      </c>
      <c r="R27" s="191">
        <v>5.1307460682000006</v>
      </c>
      <c r="S27" s="191">
        <v>0.55322578880000006</v>
      </c>
      <c r="T27" s="191">
        <v>0.5801347322</v>
      </c>
      <c r="U27" s="191">
        <v>0.48087750000000001</v>
      </c>
      <c r="V27" s="191">
        <v>0.48667499999999997</v>
      </c>
      <c r="W27" s="191">
        <v>0.45499610000000001</v>
      </c>
      <c r="X27" s="191">
        <v>0.30708882999999998</v>
      </c>
      <c r="Y27" s="191">
        <v>1.7369590000000001E-2</v>
      </c>
      <c r="Z27" s="191" t="s">
        <v>2</v>
      </c>
      <c r="AA27" s="191" t="s">
        <v>2</v>
      </c>
      <c r="AB27" s="191" t="s">
        <v>2</v>
      </c>
      <c r="AC27" s="191" t="s">
        <v>2</v>
      </c>
      <c r="AD27" s="191" t="s">
        <v>2</v>
      </c>
      <c r="AE27" s="191" t="s">
        <v>2</v>
      </c>
      <c r="AF27" s="191" t="s">
        <v>2</v>
      </c>
      <c r="AG27" s="191" t="s">
        <v>2</v>
      </c>
    </row>
    <row r="28" spans="2:33" x14ac:dyDescent="0.2">
      <c r="B28" s="127" t="s">
        <v>200</v>
      </c>
      <c r="C28" s="176" t="s">
        <v>201</v>
      </c>
      <c r="D28" s="177" t="s">
        <v>224</v>
      </c>
      <c r="E28" s="178" t="s">
        <v>199</v>
      </c>
      <c r="F28" s="191">
        <v>5.323228501433209</v>
      </c>
      <c r="G28" s="191">
        <v>5.1057166173152817</v>
      </c>
      <c r="H28" s="191">
        <v>4.9859050665194102</v>
      </c>
      <c r="I28" s="191">
        <v>4.7132575087088542</v>
      </c>
      <c r="J28" s="191">
        <v>4.967085524687727</v>
      </c>
      <c r="K28" s="191">
        <v>5.7093527260132344</v>
      </c>
      <c r="L28" s="191">
        <v>5.5249031754851305</v>
      </c>
      <c r="M28" s="191">
        <v>6.5691681927565071</v>
      </c>
      <c r="N28" s="191">
        <v>6.4198916317765047</v>
      </c>
      <c r="O28" s="191">
        <v>6.6789545675978959</v>
      </c>
      <c r="P28" s="191">
        <v>6.7347474946660659</v>
      </c>
      <c r="Q28" s="191">
        <v>10.716185182807617</v>
      </c>
      <c r="R28" s="191">
        <v>8.1373768744014505</v>
      </c>
      <c r="S28" s="191">
        <v>8.5578902948976783</v>
      </c>
      <c r="T28" s="191">
        <v>9.8626377945971377</v>
      </c>
      <c r="U28" s="191">
        <v>11.782248859187511</v>
      </c>
      <c r="V28" s="191">
        <v>10.101364623150154</v>
      </c>
      <c r="W28" s="191">
        <v>9.2080258058600002</v>
      </c>
      <c r="X28" s="191">
        <v>6.7477143099374235</v>
      </c>
      <c r="Y28" s="191">
        <v>2.1255118343991999</v>
      </c>
      <c r="Z28" s="191">
        <v>1.5249623087156214</v>
      </c>
      <c r="AA28" s="191">
        <v>1.936546289069464</v>
      </c>
      <c r="AB28" s="191">
        <v>0.55509081209300004</v>
      </c>
      <c r="AC28" s="191">
        <v>0.31046958379295009</v>
      </c>
      <c r="AD28" s="191">
        <v>0.34853272291445003</v>
      </c>
      <c r="AE28" s="191">
        <v>1.0018335915442</v>
      </c>
      <c r="AF28" s="191">
        <v>0.98026531958999996</v>
      </c>
      <c r="AG28" s="191">
        <v>1.3075452000159999</v>
      </c>
    </row>
    <row r="29" spans="2:33" x14ac:dyDescent="0.2">
      <c r="B29" s="127" t="s">
        <v>134</v>
      </c>
      <c r="C29" s="176" t="s">
        <v>135</v>
      </c>
      <c r="D29" s="177" t="s">
        <v>224</v>
      </c>
      <c r="E29" s="178" t="s">
        <v>199</v>
      </c>
      <c r="F29" s="179">
        <v>990.23349783919468</v>
      </c>
      <c r="G29" s="179">
        <v>1030.316500928953</v>
      </c>
      <c r="H29" s="179">
        <v>1003.5614679642191</v>
      </c>
      <c r="I29" s="179">
        <v>946.18678616206853</v>
      </c>
      <c r="J29" s="179">
        <v>1056.6256166776077</v>
      </c>
      <c r="K29" s="179">
        <v>973.43728270022302</v>
      </c>
      <c r="L29" s="179">
        <v>922.85045185393983</v>
      </c>
      <c r="M29" s="179">
        <v>1073.1245536725266</v>
      </c>
      <c r="N29" s="179">
        <v>1058.8056564006599</v>
      </c>
      <c r="O29" s="179">
        <v>942.81763386280556</v>
      </c>
      <c r="P29" s="179">
        <v>882.29996346142264</v>
      </c>
      <c r="Q29" s="179">
        <v>1041.1841868890472</v>
      </c>
      <c r="R29" s="179">
        <v>810.90056385501384</v>
      </c>
      <c r="S29" s="179">
        <v>0.29746752765364803</v>
      </c>
      <c r="T29" s="179" t="s">
        <v>2</v>
      </c>
      <c r="U29" s="179" t="s">
        <v>2</v>
      </c>
      <c r="V29" s="179" t="s">
        <v>2</v>
      </c>
      <c r="W29" s="179" t="s">
        <v>2</v>
      </c>
      <c r="X29" s="179" t="s">
        <v>2</v>
      </c>
      <c r="Y29" s="179" t="s">
        <v>2</v>
      </c>
      <c r="Z29" s="179" t="s">
        <v>2</v>
      </c>
      <c r="AA29" s="179" t="s">
        <v>2</v>
      </c>
      <c r="AB29" s="179" t="s">
        <v>2</v>
      </c>
      <c r="AC29" s="179" t="s">
        <v>2</v>
      </c>
      <c r="AD29" s="179" t="s">
        <v>2</v>
      </c>
      <c r="AE29" s="179" t="s">
        <v>2</v>
      </c>
      <c r="AF29" s="179" t="s">
        <v>2</v>
      </c>
      <c r="AG29" s="179" t="s">
        <v>2</v>
      </c>
    </row>
    <row r="30" spans="2:33" x14ac:dyDescent="0.2">
      <c r="B30" s="127" t="s">
        <v>136</v>
      </c>
      <c r="C30" s="176" t="s">
        <v>137</v>
      </c>
      <c r="D30" s="177" t="s">
        <v>225</v>
      </c>
      <c r="E30" s="178" t="s">
        <v>199</v>
      </c>
      <c r="F30" s="179">
        <v>995.31999999999994</v>
      </c>
      <c r="G30" s="179">
        <v>780.99840000000006</v>
      </c>
      <c r="H30" s="179">
        <v>780.99840000000006</v>
      </c>
      <c r="I30" s="179">
        <v>780.99840000000006</v>
      </c>
      <c r="J30" s="179">
        <v>780.99840000000006</v>
      </c>
      <c r="K30" s="179">
        <v>780.99840000000006</v>
      </c>
      <c r="L30" s="179">
        <v>780.99840000000006</v>
      </c>
      <c r="M30" s="179">
        <v>780.99840000000006</v>
      </c>
      <c r="N30" s="179">
        <v>780.99840000000006</v>
      </c>
      <c r="O30" s="179">
        <v>780.99840000000006</v>
      </c>
      <c r="P30" s="179">
        <v>780.99840000000006</v>
      </c>
      <c r="Q30" s="179">
        <v>561.73</v>
      </c>
      <c r="R30" s="179">
        <v>280.86500000000001</v>
      </c>
      <c r="S30" s="179" t="s">
        <v>2</v>
      </c>
      <c r="T30" s="179" t="s">
        <v>2</v>
      </c>
      <c r="U30" s="179" t="s">
        <v>2</v>
      </c>
      <c r="V30" s="179" t="s">
        <v>2</v>
      </c>
      <c r="W30" s="179" t="s">
        <v>2</v>
      </c>
      <c r="X30" s="179" t="s">
        <v>2</v>
      </c>
      <c r="Y30" s="179" t="s">
        <v>2</v>
      </c>
      <c r="Z30" s="179" t="s">
        <v>2</v>
      </c>
      <c r="AA30" s="179" t="s">
        <v>2</v>
      </c>
      <c r="AB30" s="179" t="s">
        <v>2</v>
      </c>
      <c r="AC30" s="179" t="s">
        <v>2</v>
      </c>
      <c r="AD30" s="179" t="s">
        <v>2</v>
      </c>
      <c r="AE30" s="179" t="s">
        <v>2</v>
      </c>
      <c r="AF30" s="179" t="s">
        <v>2</v>
      </c>
      <c r="AG30" s="179" t="s">
        <v>2</v>
      </c>
    </row>
    <row r="31" spans="2:33" x14ac:dyDescent="0.2">
      <c r="B31" s="127" t="s">
        <v>138</v>
      </c>
      <c r="C31" s="176" t="s">
        <v>139</v>
      </c>
      <c r="D31" s="177" t="s">
        <v>224</v>
      </c>
      <c r="E31" s="178" t="s">
        <v>199</v>
      </c>
      <c r="F31" s="179">
        <v>26.080000000000002</v>
      </c>
      <c r="G31" s="179">
        <v>23.44</v>
      </c>
      <c r="H31" s="179">
        <v>20.56</v>
      </c>
      <c r="I31" s="179">
        <v>26.080000000000002</v>
      </c>
      <c r="J31" s="179">
        <v>21.28</v>
      </c>
      <c r="K31" s="179">
        <v>24.8</v>
      </c>
      <c r="L31" s="179">
        <v>27.28</v>
      </c>
      <c r="M31" s="179">
        <v>26.96</v>
      </c>
      <c r="N31" s="179">
        <v>28.64</v>
      </c>
      <c r="O31" s="179">
        <v>26.8</v>
      </c>
      <c r="P31" s="179">
        <v>28.8</v>
      </c>
      <c r="Q31" s="179">
        <v>12</v>
      </c>
      <c r="R31" s="179" t="s">
        <v>2</v>
      </c>
      <c r="S31" s="179" t="s">
        <v>2</v>
      </c>
      <c r="T31" s="179" t="s">
        <v>2</v>
      </c>
      <c r="U31" s="179" t="s">
        <v>2</v>
      </c>
      <c r="V31" s="179" t="s">
        <v>2</v>
      </c>
      <c r="W31" s="179" t="s">
        <v>2</v>
      </c>
      <c r="X31" s="179" t="s">
        <v>2</v>
      </c>
      <c r="Y31" s="179" t="s">
        <v>2</v>
      </c>
      <c r="Z31" s="179" t="s">
        <v>2</v>
      </c>
      <c r="AA31" s="179" t="s">
        <v>2</v>
      </c>
      <c r="AB31" s="179" t="s">
        <v>2</v>
      </c>
      <c r="AC31" s="179" t="s">
        <v>2</v>
      </c>
      <c r="AD31" s="179" t="s">
        <v>2</v>
      </c>
      <c r="AE31" s="179" t="s">
        <v>2</v>
      </c>
      <c r="AF31" s="179" t="s">
        <v>2</v>
      </c>
      <c r="AG31" s="179" t="s">
        <v>2</v>
      </c>
    </row>
    <row r="32" spans="2:33" x14ac:dyDescent="0.2">
      <c r="B32" s="127" t="s">
        <v>140</v>
      </c>
      <c r="C32" s="176" t="s">
        <v>141</v>
      </c>
      <c r="D32" s="177" t="s">
        <v>224</v>
      </c>
      <c r="E32" s="178" t="s">
        <v>199</v>
      </c>
      <c r="F32" s="179">
        <v>35.971886133333335</v>
      </c>
      <c r="G32" s="179">
        <v>24.808197333333332</v>
      </c>
      <c r="H32" s="179">
        <v>24.808197333333332</v>
      </c>
      <c r="I32" s="179">
        <v>22.947582533333335</v>
      </c>
      <c r="J32" s="179">
        <v>23.567787466666669</v>
      </c>
      <c r="K32" s="179">
        <v>11.783893733333334</v>
      </c>
      <c r="L32" s="179">
        <v>27.28901706666667</v>
      </c>
      <c r="M32" s="179">
        <v>19.226352933333335</v>
      </c>
      <c r="N32" s="179">
        <v>16.745533199999997</v>
      </c>
      <c r="O32" s="179">
        <v>16.745533199999997</v>
      </c>
      <c r="P32" s="179">
        <v>70.083157466666691</v>
      </c>
      <c r="Q32" s="179">
        <v>19.846557866666664</v>
      </c>
      <c r="R32" s="179">
        <v>11.783893733333334</v>
      </c>
      <c r="S32" s="179">
        <v>14.884918400000002</v>
      </c>
      <c r="T32" s="179">
        <v>17.365738133333338</v>
      </c>
      <c r="U32" s="179">
        <v>59.539673600000008</v>
      </c>
      <c r="V32" s="179">
        <v>19.226352933333335</v>
      </c>
      <c r="W32" s="179">
        <v>23.567787466666669</v>
      </c>
      <c r="X32" s="179">
        <v>20.466762800000005</v>
      </c>
      <c r="Y32" s="179">
        <v>22.387537478533332</v>
      </c>
      <c r="Z32" s="179">
        <v>16.816236562399997</v>
      </c>
      <c r="AA32" s="179">
        <v>18.732049601466663</v>
      </c>
      <c r="AB32" s="179">
        <v>18.282520669209713</v>
      </c>
      <c r="AC32" s="179">
        <v>19.0765237671073</v>
      </c>
      <c r="AD32" s="179">
        <v>19.838320667375339</v>
      </c>
      <c r="AE32" s="179">
        <v>20.348670644302445</v>
      </c>
      <c r="AF32" s="179">
        <v>20.089334297342493</v>
      </c>
      <c r="AG32" s="179">
        <v>22.219743345339293</v>
      </c>
    </row>
    <row r="33" spans="2:33" x14ac:dyDescent="0.2">
      <c r="B33" s="127" t="s">
        <v>142</v>
      </c>
      <c r="C33" s="176" t="s">
        <v>143</v>
      </c>
      <c r="D33" s="177" t="s">
        <v>224</v>
      </c>
      <c r="E33" s="178" t="s">
        <v>199</v>
      </c>
      <c r="F33" s="179">
        <v>6.2605202000000011</v>
      </c>
      <c r="G33" s="179">
        <v>5.7564122000000006</v>
      </c>
      <c r="H33" s="179">
        <v>5.8035802000000007</v>
      </c>
      <c r="I33" s="179">
        <v>6.2417638465688015</v>
      </c>
      <c r="J33" s="179">
        <v>6.3174431325896006</v>
      </c>
      <c r="K33" s="179">
        <v>8.5969281205896007</v>
      </c>
      <c r="L33" s="179">
        <v>8.8529943479999993</v>
      </c>
      <c r="M33" s="179">
        <v>8.9161516172113622</v>
      </c>
      <c r="N33" s="179">
        <v>9.729267891200001</v>
      </c>
      <c r="O33" s="179">
        <v>13.931355525894967</v>
      </c>
      <c r="P33" s="179">
        <v>15.727833590166837</v>
      </c>
      <c r="Q33" s="179">
        <v>18.784694234789391</v>
      </c>
      <c r="R33" s="179">
        <v>22.805116097278038</v>
      </c>
      <c r="S33" s="179">
        <v>24.100105770400003</v>
      </c>
      <c r="T33" s="179">
        <v>25.900289505343299</v>
      </c>
      <c r="U33" s="179">
        <v>35.27125977220927</v>
      </c>
      <c r="V33" s="179">
        <v>28.191463603730728</v>
      </c>
      <c r="W33" s="179">
        <v>32.647660196799997</v>
      </c>
      <c r="X33" s="179">
        <v>23.763914266754451</v>
      </c>
      <c r="Y33" s="179">
        <v>24.040361602400004</v>
      </c>
      <c r="Z33" s="179">
        <v>21.821478723778668</v>
      </c>
      <c r="AA33" s="179">
        <v>21.53822005021858</v>
      </c>
      <c r="AB33" s="179">
        <v>20.096192899200002</v>
      </c>
      <c r="AC33" s="179">
        <v>22.679070980003843</v>
      </c>
      <c r="AD33" s="179">
        <v>20.448130050268485</v>
      </c>
      <c r="AE33" s="179">
        <v>24.485869826640563</v>
      </c>
      <c r="AF33" s="179">
        <v>23.709092122673074</v>
      </c>
      <c r="AG33" s="179">
        <v>56.89726626673113</v>
      </c>
    </row>
    <row r="34" spans="2:33" x14ac:dyDescent="0.2">
      <c r="B34" s="127" t="s">
        <v>144</v>
      </c>
      <c r="C34" s="176" t="s">
        <v>202</v>
      </c>
      <c r="D34" s="177" t="s">
        <v>146</v>
      </c>
      <c r="E34" s="178" t="s">
        <v>199</v>
      </c>
      <c r="F34" s="179">
        <v>51.404631784737106</v>
      </c>
      <c r="G34" s="179">
        <v>51.128472096403371</v>
      </c>
      <c r="H34" s="179">
        <v>51.18522785371816</v>
      </c>
      <c r="I34" s="179">
        <v>51.295144615206652</v>
      </c>
      <c r="J34" s="179">
        <v>52.290623598129258</v>
      </c>
      <c r="K34" s="179">
        <v>52.398056652537804</v>
      </c>
      <c r="L34" s="179">
        <v>53.221091773686261</v>
      </c>
      <c r="M34" s="179">
        <v>55.032037791514469</v>
      </c>
      <c r="N34" s="179">
        <v>53.994986135296742</v>
      </c>
      <c r="O34" s="179">
        <v>50.310995437092302</v>
      </c>
      <c r="P34" s="179">
        <v>47.539430517609873</v>
      </c>
      <c r="Q34" s="179">
        <v>51.592173007550812</v>
      </c>
      <c r="R34" s="179">
        <v>51.060021873635819</v>
      </c>
      <c r="S34" s="179">
        <v>47.191059981172131</v>
      </c>
      <c r="T34" s="179">
        <v>51.312768018837005</v>
      </c>
      <c r="U34" s="179">
        <v>50.809565520913395</v>
      </c>
      <c r="V34" s="179">
        <v>56.073156453592787</v>
      </c>
      <c r="W34" s="179">
        <v>59.242546882299877</v>
      </c>
      <c r="X34" s="179">
        <v>51.628263096140891</v>
      </c>
      <c r="Y34" s="179">
        <v>48.09107253660472</v>
      </c>
      <c r="Z34" s="179">
        <v>43.069733130134047</v>
      </c>
      <c r="AA34" s="179">
        <v>42.476186703886782</v>
      </c>
      <c r="AB34" s="179">
        <v>41.091671596945844</v>
      </c>
      <c r="AC34" s="179">
        <v>40.305140883427143</v>
      </c>
      <c r="AD34" s="179">
        <v>41.947977406603997</v>
      </c>
      <c r="AE34" s="179">
        <v>40.653456851993838</v>
      </c>
      <c r="AF34" s="179">
        <v>40.836138638147411</v>
      </c>
      <c r="AG34" s="179">
        <v>41.000387436534282</v>
      </c>
    </row>
    <row r="35" spans="2:33" x14ac:dyDescent="0.2">
      <c r="B35" s="127" t="s">
        <v>144</v>
      </c>
      <c r="C35" s="176" t="s">
        <v>203</v>
      </c>
      <c r="D35" s="177" t="s">
        <v>52</v>
      </c>
      <c r="E35" s="178" t="s">
        <v>199</v>
      </c>
      <c r="F35" s="179">
        <v>0</v>
      </c>
      <c r="G35" s="179">
        <v>0</v>
      </c>
      <c r="H35" s="179">
        <v>0</v>
      </c>
      <c r="I35" s="179">
        <v>0</v>
      </c>
      <c r="J35" s="179">
        <v>0</v>
      </c>
      <c r="K35" s="179">
        <v>0</v>
      </c>
      <c r="L35" s="179">
        <v>0</v>
      </c>
      <c r="M35" s="179">
        <v>0</v>
      </c>
      <c r="N35" s="179">
        <v>0</v>
      </c>
      <c r="O35" s="179">
        <v>0</v>
      </c>
      <c r="P35" s="179">
        <v>0</v>
      </c>
      <c r="Q35" s="179">
        <v>0</v>
      </c>
      <c r="R35" s="179">
        <v>0</v>
      </c>
      <c r="S35" s="179">
        <v>0</v>
      </c>
      <c r="T35" s="179">
        <v>0</v>
      </c>
      <c r="U35" s="179">
        <v>0</v>
      </c>
      <c r="V35" s="179">
        <v>1.0959900943454277</v>
      </c>
      <c r="W35" s="179">
        <v>2.5495531737689627</v>
      </c>
      <c r="X35" s="179">
        <v>3.1125537320729171</v>
      </c>
      <c r="Y35" s="179">
        <v>2.8281813593735081</v>
      </c>
      <c r="Z35" s="179">
        <v>2.6499040922062185</v>
      </c>
      <c r="AA35" s="179">
        <v>2.8282347983235732</v>
      </c>
      <c r="AB35" s="179">
        <v>2.8559160482875958</v>
      </c>
      <c r="AC35" s="179">
        <v>4.0768776677694776</v>
      </c>
      <c r="AD35" s="179">
        <v>4.5260728949506195</v>
      </c>
      <c r="AE35" s="179">
        <v>5.8321484987349113</v>
      </c>
      <c r="AF35" s="179">
        <v>7.7311463739588389</v>
      </c>
      <c r="AG35" s="179">
        <v>8.7126890219484459</v>
      </c>
    </row>
    <row r="36" spans="2:33" x14ac:dyDescent="0.2">
      <c r="B36" s="127" t="s">
        <v>148</v>
      </c>
      <c r="C36" s="176" t="s">
        <v>149</v>
      </c>
      <c r="D36" s="85" t="s">
        <v>226</v>
      </c>
      <c r="E36" s="181" t="s">
        <v>199</v>
      </c>
      <c r="F36" s="179">
        <v>1.16777</v>
      </c>
      <c r="G36" s="179">
        <v>15.146597</v>
      </c>
      <c r="H36" s="179">
        <v>29.125423999999999</v>
      </c>
      <c r="I36" s="179">
        <v>57.083078</v>
      </c>
      <c r="J36" s="179">
        <v>85.040732000000006</v>
      </c>
      <c r="K36" s="179">
        <v>145.33037333333331</v>
      </c>
      <c r="L36" s="179">
        <v>201.00265999999999</v>
      </c>
      <c r="M36" s="179">
        <v>258.20570666666669</v>
      </c>
      <c r="N36" s="179">
        <v>138.04508900000002</v>
      </c>
      <c r="O36" s="179">
        <v>286.00757666666664</v>
      </c>
      <c r="P36" s="179">
        <v>491.70421899999997</v>
      </c>
      <c r="Q36" s="179">
        <v>424.70519000000007</v>
      </c>
      <c r="R36" s="179">
        <v>344.12408999999997</v>
      </c>
      <c r="S36" s="179">
        <v>393.08417280000003</v>
      </c>
      <c r="T36" s="179">
        <v>285.75225999999998</v>
      </c>
      <c r="U36" s="179">
        <v>310.11704599999996</v>
      </c>
      <c r="V36" s="179">
        <v>249.41018457142857</v>
      </c>
      <c r="W36" s="179">
        <v>238.86941142857145</v>
      </c>
      <c r="X36" s="179">
        <v>179.86143714285714</v>
      </c>
      <c r="Y36" s="179">
        <v>107.30033857142855</v>
      </c>
      <c r="Z36" s="179">
        <v>68.187282857142861</v>
      </c>
      <c r="AA36" s="179">
        <v>41.132805714285709</v>
      </c>
      <c r="AB36" s="179">
        <v>31.546020317460314</v>
      </c>
      <c r="AC36" s="179">
        <v>34.625410793650794</v>
      </c>
      <c r="AD36" s="179">
        <v>20.2695574025974</v>
      </c>
      <c r="AE36" s="179">
        <v>46.844311948051946</v>
      </c>
      <c r="AF36" s="179">
        <v>57.042272756132753</v>
      </c>
      <c r="AG36" s="179">
        <v>67.077574487734495</v>
      </c>
    </row>
    <row r="37" spans="2:33" x14ac:dyDescent="0.2">
      <c r="B37" s="127" t="s">
        <v>150</v>
      </c>
      <c r="C37" s="176" t="s">
        <v>151</v>
      </c>
      <c r="D37" s="79" t="s">
        <v>55</v>
      </c>
      <c r="E37" s="181" t="s">
        <v>199</v>
      </c>
      <c r="F37" s="179">
        <v>0</v>
      </c>
      <c r="G37" s="179">
        <v>0</v>
      </c>
      <c r="H37" s="179">
        <v>0</v>
      </c>
      <c r="I37" s="179">
        <v>0.50771881874999991</v>
      </c>
      <c r="J37" s="179">
        <v>2.1074186347499997</v>
      </c>
      <c r="K37" s="179">
        <v>4.9761167234999997</v>
      </c>
      <c r="L37" s="179">
        <v>18.656005809651898</v>
      </c>
      <c r="M37" s="179">
        <v>32.052566145922242</v>
      </c>
      <c r="N37" s="179">
        <v>48.39338544882672</v>
      </c>
      <c r="O37" s="179">
        <v>75.757550184311</v>
      </c>
      <c r="P37" s="179">
        <v>122.97316942440131</v>
      </c>
      <c r="Q37" s="179">
        <v>168.59695787238803</v>
      </c>
      <c r="R37" s="179">
        <v>253.52337326367021</v>
      </c>
      <c r="S37" s="179">
        <v>394.79206076857918</v>
      </c>
      <c r="T37" s="179">
        <v>539.85813399090318</v>
      </c>
      <c r="U37" s="179">
        <v>699.36396078507278</v>
      </c>
      <c r="V37" s="179">
        <v>728.49942606397747</v>
      </c>
      <c r="W37" s="179">
        <v>747.22781813387724</v>
      </c>
      <c r="X37" s="179">
        <v>822.90137512797651</v>
      </c>
      <c r="Y37" s="179">
        <v>865.08674674101121</v>
      </c>
      <c r="Z37" s="179">
        <v>876.85539273605605</v>
      </c>
      <c r="AA37" s="179">
        <v>905.7036834546891</v>
      </c>
      <c r="AB37" s="179">
        <v>902.76231110283641</v>
      </c>
      <c r="AC37" s="179">
        <v>937.17063358371183</v>
      </c>
      <c r="AD37" s="179">
        <v>1025.3129170937259</v>
      </c>
      <c r="AE37" s="179">
        <v>1008.6695430083216</v>
      </c>
      <c r="AF37" s="179">
        <v>1090.1947477407966</v>
      </c>
      <c r="AG37" s="179">
        <v>1118.1937399801782</v>
      </c>
    </row>
    <row r="38" spans="2:33" x14ac:dyDescent="0.2">
      <c r="B38" s="127" t="s">
        <v>154</v>
      </c>
      <c r="C38" s="176" t="s">
        <v>155</v>
      </c>
      <c r="D38" s="79" t="s">
        <v>55</v>
      </c>
      <c r="E38" s="181" t="s">
        <v>199</v>
      </c>
      <c r="F38" s="179" t="s">
        <v>2</v>
      </c>
      <c r="G38" s="179" t="s">
        <v>2</v>
      </c>
      <c r="H38" s="179" t="s">
        <v>2</v>
      </c>
      <c r="I38" s="179" t="s">
        <v>2</v>
      </c>
      <c r="J38" s="179" t="s">
        <v>2</v>
      </c>
      <c r="K38" s="179" t="s">
        <v>2</v>
      </c>
      <c r="L38" s="179">
        <v>1.4952375899999999</v>
      </c>
      <c r="M38" s="179">
        <v>2.9755228041000001</v>
      </c>
      <c r="N38" s="179">
        <v>4.4410051660590009</v>
      </c>
      <c r="O38" s="179">
        <v>5.8918327043984098</v>
      </c>
      <c r="P38" s="179">
        <v>7.328151967354426</v>
      </c>
      <c r="Q38" s="179">
        <v>8.7501080376808815</v>
      </c>
      <c r="R38" s="179">
        <v>10.157844547304073</v>
      </c>
      <c r="S38" s="179">
        <v>11.551503691831032</v>
      </c>
      <c r="T38" s="179">
        <v>12.931226244912722</v>
      </c>
      <c r="U38" s="179">
        <v>14.297151572463594</v>
      </c>
      <c r="V38" s="179">
        <v>15.649417646738959</v>
      </c>
      <c r="W38" s="179">
        <v>16.988161060271569</v>
      </c>
      <c r="X38" s="179">
        <v>18.313517039668856</v>
      </c>
      <c r="Y38" s="179">
        <v>19.625619459272166</v>
      </c>
      <c r="Z38" s="179">
        <v>32.363168418179441</v>
      </c>
      <c r="AA38" s="179">
        <v>32.378208048132649</v>
      </c>
      <c r="AB38" s="179">
        <v>32.393097281786318</v>
      </c>
      <c r="AC38" s="179">
        <v>32.407837623103454</v>
      </c>
      <c r="AD38" s="179">
        <v>32.422430561007417</v>
      </c>
      <c r="AE38" s="179">
        <v>32.436877569532342</v>
      </c>
      <c r="AF38" s="179">
        <v>32.451180107972014</v>
      </c>
      <c r="AG38" s="179">
        <v>32.46533962102729</v>
      </c>
    </row>
    <row r="39" spans="2:33" x14ac:dyDescent="0.2">
      <c r="B39" s="127" t="s">
        <v>156</v>
      </c>
      <c r="C39" s="176" t="s">
        <v>157</v>
      </c>
      <c r="D39" s="79" t="s">
        <v>55</v>
      </c>
      <c r="E39" s="181" t="s">
        <v>199</v>
      </c>
      <c r="F39" s="179" t="s">
        <v>2</v>
      </c>
      <c r="G39" s="179" t="s">
        <v>2</v>
      </c>
      <c r="H39" s="179" t="s">
        <v>2</v>
      </c>
      <c r="I39" s="179">
        <v>12.628976812865979</v>
      </c>
      <c r="J39" s="179">
        <v>25.286804018177467</v>
      </c>
      <c r="K39" s="179">
        <v>38.008312853749288</v>
      </c>
      <c r="L39" s="179">
        <v>66.961220959897986</v>
      </c>
      <c r="M39" s="179">
        <v>118.09485990452548</v>
      </c>
      <c r="N39" s="179">
        <v>144.15859977961179</v>
      </c>
      <c r="O39" s="179">
        <v>116.46469911923884</v>
      </c>
      <c r="P39" s="179">
        <v>124.90118419655644</v>
      </c>
      <c r="Q39" s="179">
        <v>134.77742648044921</v>
      </c>
      <c r="R39" s="179">
        <v>128.34597266269532</v>
      </c>
      <c r="S39" s="179">
        <v>136.10541719652477</v>
      </c>
      <c r="T39" s="179">
        <v>130.15131422052454</v>
      </c>
      <c r="U39" s="179">
        <v>144.65983563794984</v>
      </c>
      <c r="V39" s="179">
        <v>151.95610559848461</v>
      </c>
      <c r="W39" s="179">
        <v>137.27898810847577</v>
      </c>
      <c r="X39" s="179">
        <v>145.62634350147445</v>
      </c>
      <c r="Y39" s="179">
        <v>130.60860967615574</v>
      </c>
      <c r="Z39" s="179">
        <v>120.81957669953312</v>
      </c>
      <c r="AA39" s="179">
        <v>125.85051420780822</v>
      </c>
      <c r="AB39" s="179">
        <v>122.57778442857281</v>
      </c>
      <c r="AC39" s="179">
        <v>119.00156788640047</v>
      </c>
      <c r="AD39" s="179">
        <v>116.58800175901177</v>
      </c>
      <c r="AE39" s="179">
        <v>114.57208389461285</v>
      </c>
      <c r="AF39" s="179">
        <v>114.97096552013053</v>
      </c>
      <c r="AG39" s="179">
        <v>112.96711733507786</v>
      </c>
    </row>
    <row r="40" spans="2:33" x14ac:dyDescent="0.2">
      <c r="B40" s="127" t="s">
        <v>158</v>
      </c>
      <c r="C40" s="176" t="s">
        <v>159</v>
      </c>
      <c r="D40" s="79" t="s">
        <v>214</v>
      </c>
      <c r="E40" s="181" t="s">
        <v>199</v>
      </c>
      <c r="F40" s="179">
        <v>20.52</v>
      </c>
      <c r="G40" s="179">
        <v>21.431999999999999</v>
      </c>
      <c r="H40" s="179">
        <v>22.343999999999998</v>
      </c>
      <c r="I40" s="179">
        <v>23.256</v>
      </c>
      <c r="J40" s="179">
        <v>24.167999999999999</v>
      </c>
      <c r="K40" s="179">
        <v>25.080000000000002</v>
      </c>
      <c r="L40" s="179">
        <v>25.171199999999999</v>
      </c>
      <c r="M40" s="179">
        <v>35.567999999999998</v>
      </c>
      <c r="N40" s="179">
        <v>24.076800000000002</v>
      </c>
      <c r="O40" s="179">
        <v>33.379199999999997</v>
      </c>
      <c r="P40" s="179">
        <v>7.4282399999999997</v>
      </c>
      <c r="Q40" s="179">
        <v>30.5748</v>
      </c>
      <c r="R40" s="179">
        <v>21.73752</v>
      </c>
      <c r="S40" s="179">
        <v>36.676079999999999</v>
      </c>
      <c r="T40" s="179">
        <v>20.561039999999998</v>
      </c>
      <c r="U40" s="179">
        <v>22.435200000000002</v>
      </c>
      <c r="V40" s="179">
        <v>26.812799999999999</v>
      </c>
      <c r="W40" s="179">
        <v>28.4544</v>
      </c>
      <c r="X40" s="179">
        <v>10.396800000000001</v>
      </c>
      <c r="Y40" s="179">
        <v>13.338000000000001</v>
      </c>
      <c r="Z40" s="179">
        <v>12.3291</v>
      </c>
      <c r="AA40" s="179">
        <v>20.697839999999999</v>
      </c>
      <c r="AB40" s="179">
        <v>16.217639999999999</v>
      </c>
      <c r="AC40" s="179">
        <v>18.604800000000001</v>
      </c>
      <c r="AD40" s="179">
        <v>19.152000000000001</v>
      </c>
      <c r="AE40" s="179">
        <v>19.699199999999998</v>
      </c>
      <c r="AF40" s="179">
        <v>19.0608</v>
      </c>
      <c r="AG40" s="179">
        <v>19.870200000000001</v>
      </c>
    </row>
    <row r="41" spans="2:33" x14ac:dyDescent="0.2">
      <c r="B41" s="127" t="s">
        <v>160</v>
      </c>
      <c r="C41" s="176" t="s">
        <v>227</v>
      </c>
      <c r="D41" s="79" t="s">
        <v>214</v>
      </c>
      <c r="E41" s="181" t="s">
        <v>199</v>
      </c>
      <c r="F41" s="179">
        <v>12.903341871073772</v>
      </c>
      <c r="G41" s="179">
        <v>12.921900452363035</v>
      </c>
      <c r="H41" s="179">
        <v>12.940273447839404</v>
      </c>
      <c r="I41" s="179">
        <v>12.95846271336101</v>
      </c>
      <c r="J41" s="179">
        <v>12.976470086227399</v>
      </c>
      <c r="K41" s="179">
        <v>12.994297385365126</v>
      </c>
      <c r="L41" s="179">
        <v>13.011946411511474</v>
      </c>
      <c r="M41" s="179">
        <v>13.02941894739636</v>
      </c>
      <c r="N41" s="179">
        <v>14.498825857216291</v>
      </c>
      <c r="O41" s="179">
        <v>14.847818088520391</v>
      </c>
      <c r="P41" s="179">
        <v>14.688907576513186</v>
      </c>
      <c r="Q41" s="179">
        <v>14.558087557996901</v>
      </c>
      <c r="R41" s="179">
        <v>15.475948015518085</v>
      </c>
      <c r="S41" s="179">
        <v>16.118947098991232</v>
      </c>
      <c r="T41" s="179">
        <v>13.636218738421913</v>
      </c>
      <c r="U41" s="179">
        <v>11.809164372791876</v>
      </c>
      <c r="V41" s="179">
        <v>7.1439497552497171</v>
      </c>
      <c r="W41" s="179">
        <v>5.6752155922144336</v>
      </c>
      <c r="X41" s="179">
        <v>5.1537658403343318</v>
      </c>
      <c r="Y41" s="179">
        <v>5.8696662887720903</v>
      </c>
      <c r="Z41" s="179">
        <v>3.3523830084084767</v>
      </c>
      <c r="AA41" s="179">
        <v>2.6399808492637704</v>
      </c>
      <c r="AB41" s="179">
        <v>2.7859949485952233</v>
      </c>
      <c r="AC41" s="179">
        <v>2.9353943628050407</v>
      </c>
      <c r="AD41" s="179">
        <v>3.0850397306989477</v>
      </c>
      <c r="AE41" s="179">
        <v>3.2353816846687731</v>
      </c>
      <c r="AF41" s="179">
        <v>3.2402883340718303</v>
      </c>
      <c r="AG41" s="179">
        <v>3.2374763863134484</v>
      </c>
    </row>
    <row r="42" spans="2:33" x14ac:dyDescent="0.2">
      <c r="B42" s="127" t="s">
        <v>204</v>
      </c>
      <c r="C42" s="176" t="s">
        <v>228</v>
      </c>
      <c r="D42" s="177" t="s">
        <v>225</v>
      </c>
      <c r="E42" s="178" t="s">
        <v>199</v>
      </c>
      <c r="F42" s="179">
        <v>31.341851999999999</v>
      </c>
      <c r="G42" s="179">
        <v>31.519757999999996</v>
      </c>
      <c r="H42" s="179">
        <v>31.777229999999999</v>
      </c>
      <c r="I42" s="179">
        <v>31.952453999999999</v>
      </c>
      <c r="J42" s="179">
        <v>32.057946000000001</v>
      </c>
      <c r="K42" s="179">
        <v>32.195622</v>
      </c>
      <c r="L42" s="179">
        <v>32.417333999999997</v>
      </c>
      <c r="M42" s="179">
        <v>32.758842000000001</v>
      </c>
      <c r="N42" s="179">
        <v>33.105713999999992</v>
      </c>
      <c r="O42" s="179">
        <v>33.449903999999997</v>
      </c>
      <c r="P42" s="179">
        <v>33.878130000000006</v>
      </c>
      <c r="Q42" s="179">
        <v>34.393967999999994</v>
      </c>
      <c r="R42" s="179">
        <v>35.019767999999999</v>
      </c>
      <c r="S42" s="179">
        <v>35.580306</v>
      </c>
      <c r="T42" s="179">
        <v>36.164088</v>
      </c>
      <c r="U42" s="179">
        <v>36.956172000000002</v>
      </c>
      <c r="V42" s="179">
        <v>37.842125999999993</v>
      </c>
      <c r="W42" s="179">
        <v>39.119652000000002</v>
      </c>
      <c r="X42" s="179">
        <v>40.096794000000003</v>
      </c>
      <c r="Y42" s="179">
        <v>40.528595999999993</v>
      </c>
      <c r="Z42" s="179">
        <v>40.719912000000008</v>
      </c>
      <c r="AA42" s="179">
        <v>40.899605999999991</v>
      </c>
      <c r="AB42" s="179">
        <v>40.993475999999994</v>
      </c>
      <c r="AC42" s="179">
        <v>41.062314000000001</v>
      </c>
      <c r="AD42" s="179">
        <v>41.209824000000005</v>
      </c>
      <c r="AE42" s="179">
        <v>41.440475999999997</v>
      </c>
      <c r="AF42" s="179">
        <v>42.571073099999992</v>
      </c>
      <c r="AG42" s="179">
        <v>42.774073680000001</v>
      </c>
    </row>
    <row r="43" spans="2:33" x14ac:dyDescent="0.2">
      <c r="B43" s="127" t="s">
        <v>162</v>
      </c>
      <c r="C43" s="176" t="s">
        <v>163</v>
      </c>
      <c r="D43" s="177" t="s">
        <v>146</v>
      </c>
      <c r="E43" s="178" t="s">
        <v>199</v>
      </c>
      <c r="F43" s="179">
        <v>7.4528994680800001E-2</v>
      </c>
      <c r="G43" s="179">
        <v>8.0373148948399989E-2</v>
      </c>
      <c r="H43" s="179">
        <v>7.662534789799999E-2</v>
      </c>
      <c r="I43" s="179">
        <v>7.3463614897199991E-2</v>
      </c>
      <c r="J43" s="179">
        <v>7.6006027209200008E-2</v>
      </c>
      <c r="K43" s="179">
        <v>8.1031720294799978E-2</v>
      </c>
      <c r="L43" s="179">
        <v>7.7826668567999982E-2</v>
      </c>
      <c r="M43" s="179">
        <v>7.9567522865599968E-2</v>
      </c>
      <c r="N43" s="179">
        <v>8.1472388839599993E-2</v>
      </c>
      <c r="O43" s="179">
        <v>8.6998081125999979E-2</v>
      </c>
      <c r="P43" s="179">
        <v>8.6691642866399979E-2</v>
      </c>
      <c r="Q43" s="179">
        <v>8.6013432348799976E-2</v>
      </c>
      <c r="R43" s="179">
        <v>8.8754307408799984E-2</v>
      </c>
      <c r="S43" s="179">
        <v>7.8524213191599995E-2</v>
      </c>
      <c r="T43" s="179">
        <v>6.7481188363599995E-2</v>
      </c>
      <c r="U43" s="179">
        <v>6.9507505425599983E-2</v>
      </c>
      <c r="V43" s="179">
        <v>7.0660869100799981E-2</v>
      </c>
      <c r="W43" s="179">
        <v>6.8294305314399992E-2</v>
      </c>
      <c r="X43" s="179">
        <v>6.2614659452399982E-2</v>
      </c>
      <c r="Y43" s="179">
        <v>5.994866975327999E-2</v>
      </c>
      <c r="Z43" s="179">
        <v>5.3644595782800002E-2</v>
      </c>
      <c r="AA43" s="179">
        <v>5.4166356301200001E-2</v>
      </c>
      <c r="AB43" s="179">
        <v>4.9692430223919989E-2</v>
      </c>
      <c r="AC43" s="179">
        <v>4.3307029810879992E-2</v>
      </c>
      <c r="AD43" s="179">
        <v>4.1192897095679991E-2</v>
      </c>
      <c r="AE43" s="179">
        <v>4.4441491156479995E-2</v>
      </c>
      <c r="AF43" s="179">
        <v>3.7466551126399995E-2</v>
      </c>
      <c r="AG43" s="179">
        <v>4.8403646030079989E-2</v>
      </c>
    </row>
    <row r="44" spans="2:33" x14ac:dyDescent="0.2">
      <c r="B44" s="127" t="s">
        <v>164</v>
      </c>
      <c r="C44" s="176" t="s">
        <v>165</v>
      </c>
      <c r="D44" s="177" t="s">
        <v>146</v>
      </c>
      <c r="E44" s="178" t="s">
        <v>199</v>
      </c>
      <c r="F44" s="179">
        <v>21.15786479151668</v>
      </c>
      <c r="G44" s="179">
        <v>21.476153046341857</v>
      </c>
      <c r="H44" s="179">
        <v>21.79524462028472</v>
      </c>
      <c r="I44" s="179">
        <v>22.090169926290539</v>
      </c>
      <c r="J44" s="179">
        <v>22.396533283439894</v>
      </c>
      <c r="K44" s="179">
        <v>22.474619698001753</v>
      </c>
      <c r="L44" s="179">
        <v>21.735030476698924</v>
      </c>
      <c r="M44" s="179">
        <v>20.686204336632123</v>
      </c>
      <c r="N44" s="179">
        <v>22.459423734190704</v>
      </c>
      <c r="O44" s="179">
        <v>23.383249452690983</v>
      </c>
      <c r="P44" s="179">
        <v>21.303151601658175</v>
      </c>
      <c r="Q44" s="179">
        <v>20.731262283472425</v>
      </c>
      <c r="R44" s="179">
        <v>27.568795861021552</v>
      </c>
      <c r="S44" s="179">
        <v>32.211870603335782</v>
      </c>
      <c r="T44" s="179">
        <v>30.372849825585984</v>
      </c>
      <c r="U44" s="179">
        <v>29.250868580466687</v>
      </c>
      <c r="V44" s="179">
        <v>29.74754118737582</v>
      </c>
      <c r="W44" s="179">
        <v>29.725857884455898</v>
      </c>
      <c r="X44" s="179">
        <v>31.530614392883265</v>
      </c>
      <c r="Y44" s="179">
        <v>34.188122889259667</v>
      </c>
      <c r="Z44" s="179">
        <v>39.71471059252675</v>
      </c>
      <c r="AA44" s="179">
        <v>40.005117225035129</v>
      </c>
      <c r="AB44" s="179">
        <v>44.906789216878131</v>
      </c>
      <c r="AC44" s="179">
        <v>49.481440813420001</v>
      </c>
      <c r="AD44" s="179">
        <v>41.869239089919994</v>
      </c>
      <c r="AE44" s="179">
        <v>44.089854892217168</v>
      </c>
      <c r="AF44" s="179">
        <v>46.729548357459059</v>
      </c>
      <c r="AG44" s="179">
        <v>58.463980733284515</v>
      </c>
    </row>
    <row r="45" spans="2:33" ht="18" x14ac:dyDescent="0.2">
      <c r="B45" s="152"/>
      <c r="C45" s="152" t="s">
        <v>230</v>
      </c>
      <c r="D45" s="152"/>
      <c r="E45" s="182" t="s">
        <v>199</v>
      </c>
      <c r="F45" s="183">
        <f>SUM(F25:F44)</f>
        <v>3309.1613021159696</v>
      </c>
      <c r="G45" s="183">
        <f t="shared" ref="G45:AG45" si="1">SUM(G25:G44)</f>
        <v>3011.4141608236578</v>
      </c>
      <c r="H45" s="183">
        <f t="shared" si="1"/>
        <v>2937.9437558338118</v>
      </c>
      <c r="I45" s="183">
        <f t="shared" si="1"/>
        <v>2945.4259385520509</v>
      </c>
      <c r="J45" s="183">
        <f t="shared" si="1"/>
        <v>3226.892046449485</v>
      </c>
      <c r="K45" s="183">
        <f t="shared" si="1"/>
        <v>3217.3359676469413</v>
      </c>
      <c r="L45" s="183">
        <f t="shared" si="1"/>
        <v>3399.4075001341062</v>
      </c>
      <c r="M45" s="183">
        <f t="shared" si="1"/>
        <v>3862.6330325354511</v>
      </c>
      <c r="N45" s="183">
        <f t="shared" si="1"/>
        <v>3666.3002306336766</v>
      </c>
      <c r="O45" s="183">
        <f t="shared" si="1"/>
        <v>3774.5823808903438</v>
      </c>
      <c r="P45" s="183">
        <f t="shared" si="1"/>
        <v>4558.5247618578833</v>
      </c>
      <c r="Q45" s="183">
        <f t="shared" si="1"/>
        <v>4603.7486190087975</v>
      </c>
      <c r="R45" s="183">
        <f t="shared" si="1"/>
        <v>4076.8357851594806</v>
      </c>
      <c r="S45" s="183">
        <f t="shared" si="1"/>
        <v>3484.9905501353769</v>
      </c>
      <c r="T45" s="183">
        <f t="shared" si="1"/>
        <v>3671.1360671675429</v>
      </c>
      <c r="U45" s="183">
        <f t="shared" si="1"/>
        <v>3967.3747518164801</v>
      </c>
      <c r="V45" s="183">
        <f t="shared" si="1"/>
        <v>3890.4625853683651</v>
      </c>
      <c r="W45" s="183">
        <f t="shared" si="1"/>
        <v>3941.8494675947677</v>
      </c>
      <c r="X45" s="183">
        <f t="shared" si="1"/>
        <v>3654.4985009871675</v>
      </c>
      <c r="Y45" s="183">
        <f t="shared" si="1"/>
        <v>2799.2754707539671</v>
      </c>
      <c r="Z45" s="183">
        <f t="shared" si="1"/>
        <v>2577.8009381627121</v>
      </c>
      <c r="AA45" s="183">
        <f t="shared" si="1"/>
        <v>2462.2071519788869</v>
      </c>
      <c r="AB45" s="183">
        <f t="shared" si="1"/>
        <v>2668.5269060324122</v>
      </c>
      <c r="AC45" s="183">
        <f t="shared" si="1"/>
        <v>2623.1653209218675</v>
      </c>
      <c r="AD45" s="183">
        <f t="shared" si="1"/>
        <v>3037.1638565990265</v>
      </c>
      <c r="AE45" s="183">
        <f t="shared" si="1"/>
        <v>3232.7158377226674</v>
      </c>
      <c r="AF45" s="183">
        <f t="shared" si="1"/>
        <v>3467.0654059330341</v>
      </c>
      <c r="AG45" s="183">
        <f t="shared" si="1"/>
        <v>3623.7842479632886</v>
      </c>
    </row>
    <row r="46" spans="2:33" s="185" customFormat="1" x14ac:dyDescent="0.2">
      <c r="B46" s="184"/>
      <c r="D46" s="186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  <c r="AC46" s="187"/>
      <c r="AD46" s="187"/>
      <c r="AE46" s="187"/>
      <c r="AF46" s="187"/>
      <c r="AG46" s="187"/>
    </row>
    <row r="47" spans="2:33" s="134" customFormat="1" x14ac:dyDescent="0.2">
      <c r="B47" s="156"/>
      <c r="C47" s="156" t="s">
        <v>207</v>
      </c>
      <c r="D47" s="157" t="s">
        <v>197</v>
      </c>
      <c r="E47" s="175" t="s">
        <v>198</v>
      </c>
      <c r="F47" s="175">
        <v>1990</v>
      </c>
      <c r="G47" s="175">
        <v>1991</v>
      </c>
      <c r="H47" s="175">
        <v>1992</v>
      </c>
      <c r="I47" s="175">
        <v>1993</v>
      </c>
      <c r="J47" s="175">
        <v>1994</v>
      </c>
      <c r="K47" s="175">
        <v>1995</v>
      </c>
      <c r="L47" s="175">
        <v>1996</v>
      </c>
      <c r="M47" s="175">
        <v>1997</v>
      </c>
      <c r="N47" s="175">
        <v>1998</v>
      </c>
      <c r="O47" s="175">
        <v>1999</v>
      </c>
      <c r="P47" s="175">
        <v>2000</v>
      </c>
      <c r="Q47" s="175">
        <v>2001</v>
      </c>
      <c r="R47" s="175">
        <v>2002</v>
      </c>
      <c r="S47" s="175">
        <v>2003</v>
      </c>
      <c r="T47" s="175">
        <v>2004</v>
      </c>
      <c r="U47" s="175">
        <v>2005</v>
      </c>
      <c r="V47" s="175">
        <v>2006</v>
      </c>
      <c r="W47" s="175">
        <v>2007</v>
      </c>
      <c r="X47" s="175">
        <v>2008</v>
      </c>
      <c r="Y47" s="175">
        <v>2009</v>
      </c>
      <c r="Z47" s="175">
        <v>2010</v>
      </c>
      <c r="AA47" s="175">
        <v>2011</v>
      </c>
      <c r="AB47" s="175">
        <v>2012</v>
      </c>
      <c r="AC47" s="175">
        <v>2013</v>
      </c>
      <c r="AD47" s="175">
        <v>2014</v>
      </c>
      <c r="AE47" s="175">
        <v>2015</v>
      </c>
      <c r="AF47" s="175">
        <v>2016</v>
      </c>
      <c r="AG47" s="175">
        <v>2017</v>
      </c>
    </row>
    <row r="48" spans="2:33" x14ac:dyDescent="0.2">
      <c r="B48" s="127" t="s">
        <v>121</v>
      </c>
      <c r="C48" s="176" t="s">
        <v>122</v>
      </c>
      <c r="D48" s="177" t="s">
        <v>224</v>
      </c>
      <c r="E48" s="178" t="s">
        <v>231</v>
      </c>
      <c r="F48" s="192">
        <f>IFERROR(F25-F2,"-")</f>
        <v>0</v>
      </c>
      <c r="G48" s="192">
        <f t="shared" ref="G48:AG63" si="2">IFERROR(G25-G2,"-")</f>
        <v>0</v>
      </c>
      <c r="H48" s="192">
        <f t="shared" si="2"/>
        <v>0</v>
      </c>
      <c r="I48" s="192">
        <f t="shared" si="2"/>
        <v>0</v>
      </c>
      <c r="J48" s="192">
        <f t="shared" si="2"/>
        <v>0</v>
      </c>
      <c r="K48" s="192">
        <f t="shared" si="2"/>
        <v>0</v>
      </c>
      <c r="L48" s="192">
        <f t="shared" si="2"/>
        <v>0</v>
      </c>
      <c r="M48" s="192">
        <f t="shared" si="2"/>
        <v>0</v>
      </c>
      <c r="N48" s="192">
        <f t="shared" si="2"/>
        <v>0</v>
      </c>
      <c r="O48" s="192">
        <f t="shared" si="2"/>
        <v>0</v>
      </c>
      <c r="P48" s="192">
        <f t="shared" si="2"/>
        <v>0</v>
      </c>
      <c r="Q48" s="192">
        <f t="shared" si="2"/>
        <v>0</v>
      </c>
      <c r="R48" s="192">
        <f t="shared" si="2"/>
        <v>0</v>
      </c>
      <c r="S48" s="192">
        <f t="shared" si="2"/>
        <v>0</v>
      </c>
      <c r="T48" s="192">
        <f t="shared" si="2"/>
        <v>0</v>
      </c>
      <c r="U48" s="192">
        <f t="shared" si="2"/>
        <v>0</v>
      </c>
      <c r="V48" s="192">
        <f t="shared" si="2"/>
        <v>0</v>
      </c>
      <c r="W48" s="192">
        <f t="shared" si="2"/>
        <v>0</v>
      </c>
      <c r="X48" s="192">
        <f t="shared" si="2"/>
        <v>0</v>
      </c>
      <c r="Y48" s="192">
        <f t="shared" si="2"/>
        <v>0</v>
      </c>
      <c r="Z48" s="192">
        <f t="shared" si="2"/>
        <v>0</v>
      </c>
      <c r="AA48" s="192">
        <f t="shared" si="2"/>
        <v>0</v>
      </c>
      <c r="AB48" s="192">
        <f t="shared" si="2"/>
        <v>0</v>
      </c>
      <c r="AC48" s="192">
        <f t="shared" si="2"/>
        <v>0</v>
      </c>
      <c r="AD48" s="192">
        <f t="shared" si="2"/>
        <v>0</v>
      </c>
      <c r="AE48" s="192">
        <f t="shared" si="2"/>
        <v>0</v>
      </c>
      <c r="AF48" s="192">
        <f t="shared" si="2"/>
        <v>0</v>
      </c>
      <c r="AG48" s="192">
        <f t="shared" si="2"/>
        <v>0</v>
      </c>
    </row>
    <row r="49" spans="2:33" x14ac:dyDescent="0.2">
      <c r="B49" s="127" t="s">
        <v>124</v>
      </c>
      <c r="C49" s="176" t="s">
        <v>125</v>
      </c>
      <c r="D49" s="177" t="s">
        <v>224</v>
      </c>
      <c r="E49" s="178" t="s">
        <v>199</v>
      </c>
      <c r="F49" s="192">
        <f t="shared" ref="F49:AD59" si="3">IFERROR(F26-F3,"-")</f>
        <v>0</v>
      </c>
      <c r="G49" s="192">
        <f t="shared" si="3"/>
        <v>0</v>
      </c>
      <c r="H49" s="192">
        <f t="shared" si="3"/>
        <v>0</v>
      </c>
      <c r="I49" s="192">
        <f t="shared" si="3"/>
        <v>0</v>
      </c>
      <c r="J49" s="192">
        <f t="shared" si="3"/>
        <v>0</v>
      </c>
      <c r="K49" s="192">
        <f t="shared" si="3"/>
        <v>0</v>
      </c>
      <c r="L49" s="192">
        <f t="shared" si="3"/>
        <v>0</v>
      </c>
      <c r="M49" s="192">
        <f t="shared" si="3"/>
        <v>0</v>
      </c>
      <c r="N49" s="192">
        <f t="shared" si="3"/>
        <v>0</v>
      </c>
      <c r="O49" s="192">
        <f t="shared" si="3"/>
        <v>0</v>
      </c>
      <c r="P49" s="192">
        <f t="shared" si="3"/>
        <v>0</v>
      </c>
      <c r="Q49" s="192">
        <f t="shared" si="3"/>
        <v>0</v>
      </c>
      <c r="R49" s="192">
        <f t="shared" si="3"/>
        <v>0</v>
      </c>
      <c r="S49" s="192">
        <f t="shared" si="3"/>
        <v>0</v>
      </c>
      <c r="T49" s="192">
        <f t="shared" si="3"/>
        <v>0</v>
      </c>
      <c r="U49" s="192">
        <f t="shared" si="3"/>
        <v>0</v>
      </c>
      <c r="V49" s="192">
        <f t="shared" si="3"/>
        <v>0</v>
      </c>
      <c r="W49" s="192">
        <f t="shared" si="3"/>
        <v>-2.369640000000004</v>
      </c>
      <c r="X49" s="192">
        <f t="shared" si="3"/>
        <v>0</v>
      </c>
      <c r="Y49" s="192">
        <f t="shared" si="3"/>
        <v>-0.81826917439352087</v>
      </c>
      <c r="Z49" s="192">
        <f t="shared" si="3"/>
        <v>-0.96282482399999481</v>
      </c>
      <c r="AA49" s="192">
        <f t="shared" si="3"/>
        <v>-1.4784073560000195</v>
      </c>
      <c r="AB49" s="192">
        <f t="shared" si="3"/>
        <v>-1.4709823235999977</v>
      </c>
      <c r="AC49" s="192">
        <f t="shared" si="3"/>
        <v>0</v>
      </c>
      <c r="AD49" s="192">
        <f t="shared" si="3"/>
        <v>0</v>
      </c>
      <c r="AE49" s="192">
        <f t="shared" si="2"/>
        <v>0</v>
      </c>
      <c r="AF49" s="192">
        <f t="shared" si="2"/>
        <v>0</v>
      </c>
      <c r="AG49" s="192">
        <f t="shared" si="2"/>
        <v>0</v>
      </c>
    </row>
    <row r="50" spans="2:33" x14ac:dyDescent="0.2">
      <c r="B50" s="127" t="s">
        <v>126</v>
      </c>
      <c r="C50" s="176" t="s">
        <v>127</v>
      </c>
      <c r="D50" s="177" t="s">
        <v>224</v>
      </c>
      <c r="E50" s="178" t="s">
        <v>199</v>
      </c>
      <c r="F50" s="192">
        <f t="shared" si="3"/>
        <v>0</v>
      </c>
      <c r="G50" s="192">
        <f t="shared" si="3"/>
        <v>0</v>
      </c>
      <c r="H50" s="192">
        <f t="shared" si="3"/>
        <v>0</v>
      </c>
      <c r="I50" s="192">
        <f t="shared" si="3"/>
        <v>0</v>
      </c>
      <c r="J50" s="192">
        <f t="shared" si="3"/>
        <v>0</v>
      </c>
      <c r="K50" s="192">
        <f t="shared" si="3"/>
        <v>0</v>
      </c>
      <c r="L50" s="192">
        <f t="shared" si="3"/>
        <v>0</v>
      </c>
      <c r="M50" s="192">
        <f t="shared" si="3"/>
        <v>0</v>
      </c>
      <c r="N50" s="192">
        <f t="shared" si="3"/>
        <v>0</v>
      </c>
      <c r="O50" s="192">
        <f t="shared" si="3"/>
        <v>0</v>
      </c>
      <c r="P50" s="192">
        <f t="shared" si="3"/>
        <v>0</v>
      </c>
      <c r="Q50" s="192">
        <f t="shared" si="3"/>
        <v>0</v>
      </c>
      <c r="R50" s="192">
        <f t="shared" si="3"/>
        <v>0</v>
      </c>
      <c r="S50" s="192">
        <f t="shared" si="3"/>
        <v>0</v>
      </c>
      <c r="T50" s="192">
        <f t="shared" si="3"/>
        <v>0</v>
      </c>
      <c r="U50" s="192">
        <f t="shared" si="3"/>
        <v>0</v>
      </c>
      <c r="V50" s="192">
        <f t="shared" si="3"/>
        <v>0</v>
      </c>
      <c r="W50" s="192">
        <f t="shared" si="3"/>
        <v>0</v>
      </c>
      <c r="X50" s="192">
        <f t="shared" si="3"/>
        <v>0</v>
      </c>
      <c r="Y50" s="192">
        <f t="shared" si="3"/>
        <v>0</v>
      </c>
      <c r="Z50" s="192" t="str">
        <f t="shared" si="3"/>
        <v>-</v>
      </c>
      <c r="AA50" s="192" t="str">
        <f t="shared" si="3"/>
        <v>-</v>
      </c>
      <c r="AB50" s="192" t="str">
        <f t="shared" si="3"/>
        <v>-</v>
      </c>
      <c r="AC50" s="192" t="str">
        <f t="shared" si="3"/>
        <v>-</v>
      </c>
      <c r="AD50" s="192" t="str">
        <f t="shared" si="3"/>
        <v>-</v>
      </c>
      <c r="AE50" s="192" t="str">
        <f t="shared" si="2"/>
        <v>-</v>
      </c>
      <c r="AF50" s="192" t="str">
        <f t="shared" si="2"/>
        <v>-</v>
      </c>
      <c r="AG50" s="192" t="str">
        <f t="shared" si="2"/>
        <v>-</v>
      </c>
    </row>
    <row r="51" spans="2:33" x14ac:dyDescent="0.2">
      <c r="B51" s="127" t="s">
        <v>200</v>
      </c>
      <c r="C51" s="176" t="s">
        <v>201</v>
      </c>
      <c r="D51" s="177" t="s">
        <v>224</v>
      </c>
      <c r="E51" s="178" t="s">
        <v>199</v>
      </c>
      <c r="F51" s="192">
        <f t="shared" si="3"/>
        <v>0</v>
      </c>
      <c r="G51" s="192">
        <f t="shared" si="3"/>
        <v>0</v>
      </c>
      <c r="H51" s="192">
        <f t="shared" si="3"/>
        <v>0</v>
      </c>
      <c r="I51" s="192">
        <f t="shared" si="3"/>
        <v>0</v>
      </c>
      <c r="J51" s="192">
        <f t="shared" si="3"/>
        <v>0</v>
      </c>
      <c r="K51" s="192">
        <f t="shared" si="3"/>
        <v>0</v>
      </c>
      <c r="L51" s="192">
        <f t="shared" si="3"/>
        <v>0</v>
      </c>
      <c r="M51" s="192">
        <f t="shared" si="3"/>
        <v>0</v>
      </c>
      <c r="N51" s="192">
        <f t="shared" si="3"/>
        <v>0</v>
      </c>
      <c r="O51" s="192">
        <f t="shared" si="3"/>
        <v>0</v>
      </c>
      <c r="P51" s="192">
        <f t="shared" si="3"/>
        <v>0</v>
      </c>
      <c r="Q51" s="192">
        <f t="shared" si="3"/>
        <v>0</v>
      </c>
      <c r="R51" s="192">
        <f t="shared" si="3"/>
        <v>0</v>
      </c>
      <c r="S51" s="192">
        <f t="shared" si="3"/>
        <v>0</v>
      </c>
      <c r="T51" s="192">
        <f t="shared" si="3"/>
        <v>0</v>
      </c>
      <c r="U51" s="192">
        <f t="shared" si="3"/>
        <v>0</v>
      </c>
      <c r="V51" s="192">
        <f t="shared" si="3"/>
        <v>0</v>
      </c>
      <c r="W51" s="192">
        <f t="shared" si="3"/>
        <v>0</v>
      </c>
      <c r="X51" s="192">
        <f t="shared" si="3"/>
        <v>0</v>
      </c>
      <c r="Y51" s="192">
        <f t="shared" si="3"/>
        <v>0</v>
      </c>
      <c r="Z51" s="192">
        <f t="shared" si="3"/>
        <v>0</v>
      </c>
      <c r="AA51" s="192">
        <f t="shared" si="3"/>
        <v>0</v>
      </c>
      <c r="AB51" s="192">
        <f t="shared" si="3"/>
        <v>0</v>
      </c>
      <c r="AC51" s="192">
        <f t="shared" si="3"/>
        <v>0</v>
      </c>
      <c r="AD51" s="192">
        <f t="shared" si="3"/>
        <v>0</v>
      </c>
      <c r="AE51" s="192">
        <f t="shared" si="2"/>
        <v>0</v>
      </c>
      <c r="AF51" s="192">
        <f t="shared" si="2"/>
        <v>0</v>
      </c>
      <c r="AG51" s="192">
        <f t="shared" si="2"/>
        <v>0</v>
      </c>
    </row>
    <row r="52" spans="2:33" x14ac:dyDescent="0.2">
      <c r="B52" s="127" t="s">
        <v>134</v>
      </c>
      <c r="C52" s="176" t="s">
        <v>135</v>
      </c>
      <c r="D52" s="177" t="s">
        <v>224</v>
      </c>
      <c r="E52" s="178" t="s">
        <v>199</v>
      </c>
      <c r="F52" s="192">
        <f t="shared" si="3"/>
        <v>0</v>
      </c>
      <c r="G52" s="192">
        <f t="shared" si="3"/>
        <v>0</v>
      </c>
      <c r="H52" s="192">
        <f t="shared" si="3"/>
        <v>0</v>
      </c>
      <c r="I52" s="192">
        <f t="shared" si="3"/>
        <v>0</v>
      </c>
      <c r="J52" s="192">
        <f t="shared" si="3"/>
        <v>0</v>
      </c>
      <c r="K52" s="192">
        <f t="shared" si="3"/>
        <v>0</v>
      </c>
      <c r="L52" s="192">
        <f t="shared" si="3"/>
        <v>0</v>
      </c>
      <c r="M52" s="192">
        <f t="shared" si="3"/>
        <v>0</v>
      </c>
      <c r="N52" s="192">
        <f t="shared" si="3"/>
        <v>0</v>
      </c>
      <c r="O52" s="192">
        <f t="shared" si="3"/>
        <v>0</v>
      </c>
      <c r="P52" s="192">
        <f t="shared" si="3"/>
        <v>0</v>
      </c>
      <c r="Q52" s="192">
        <f t="shared" si="3"/>
        <v>0</v>
      </c>
      <c r="R52" s="192">
        <f t="shared" si="3"/>
        <v>0</v>
      </c>
      <c r="S52" s="192">
        <f t="shared" si="3"/>
        <v>0</v>
      </c>
      <c r="T52" s="192" t="str">
        <f t="shared" si="3"/>
        <v>-</v>
      </c>
      <c r="U52" s="192" t="str">
        <f t="shared" si="3"/>
        <v>-</v>
      </c>
      <c r="V52" s="192" t="str">
        <f t="shared" si="3"/>
        <v>-</v>
      </c>
      <c r="W52" s="192" t="str">
        <f t="shared" si="3"/>
        <v>-</v>
      </c>
      <c r="X52" s="192" t="str">
        <f t="shared" si="3"/>
        <v>-</v>
      </c>
      <c r="Y52" s="192" t="str">
        <f t="shared" si="3"/>
        <v>-</v>
      </c>
      <c r="Z52" s="192" t="str">
        <f t="shared" si="3"/>
        <v>-</v>
      </c>
      <c r="AA52" s="192" t="str">
        <f t="shared" si="3"/>
        <v>-</v>
      </c>
      <c r="AB52" s="192" t="str">
        <f t="shared" si="3"/>
        <v>-</v>
      </c>
      <c r="AC52" s="192" t="str">
        <f t="shared" si="3"/>
        <v>-</v>
      </c>
      <c r="AD52" s="192" t="str">
        <f t="shared" si="3"/>
        <v>-</v>
      </c>
      <c r="AE52" s="192" t="str">
        <f t="shared" si="2"/>
        <v>-</v>
      </c>
      <c r="AF52" s="192" t="str">
        <f t="shared" si="2"/>
        <v>-</v>
      </c>
      <c r="AG52" s="192" t="str">
        <f t="shared" si="2"/>
        <v>-</v>
      </c>
    </row>
    <row r="53" spans="2:33" x14ac:dyDescent="0.2">
      <c r="B53" s="127" t="s">
        <v>136</v>
      </c>
      <c r="C53" s="176" t="s">
        <v>137</v>
      </c>
      <c r="D53" s="177" t="s">
        <v>225</v>
      </c>
      <c r="E53" s="178" t="s">
        <v>199</v>
      </c>
      <c r="F53" s="192">
        <f t="shared" si="3"/>
        <v>0</v>
      </c>
      <c r="G53" s="192">
        <f t="shared" si="3"/>
        <v>0</v>
      </c>
      <c r="H53" s="192">
        <f t="shared" si="3"/>
        <v>0</v>
      </c>
      <c r="I53" s="192">
        <f t="shared" si="3"/>
        <v>0</v>
      </c>
      <c r="J53" s="192">
        <f t="shared" si="3"/>
        <v>0</v>
      </c>
      <c r="K53" s="192">
        <f t="shared" si="3"/>
        <v>0</v>
      </c>
      <c r="L53" s="192">
        <f t="shared" si="3"/>
        <v>0</v>
      </c>
      <c r="M53" s="192">
        <f t="shared" si="3"/>
        <v>0</v>
      </c>
      <c r="N53" s="192">
        <f t="shared" si="3"/>
        <v>0</v>
      </c>
      <c r="O53" s="192">
        <f t="shared" si="3"/>
        <v>0</v>
      </c>
      <c r="P53" s="192">
        <f t="shared" si="3"/>
        <v>0</v>
      </c>
      <c r="Q53" s="192">
        <f t="shared" si="3"/>
        <v>0</v>
      </c>
      <c r="R53" s="192">
        <f t="shared" si="3"/>
        <v>0</v>
      </c>
      <c r="S53" s="192" t="str">
        <f t="shared" si="3"/>
        <v>-</v>
      </c>
      <c r="T53" s="192" t="str">
        <f t="shared" si="3"/>
        <v>-</v>
      </c>
      <c r="U53" s="192" t="str">
        <f t="shared" si="3"/>
        <v>-</v>
      </c>
      <c r="V53" s="192" t="str">
        <f t="shared" si="3"/>
        <v>-</v>
      </c>
      <c r="W53" s="192" t="str">
        <f t="shared" si="3"/>
        <v>-</v>
      </c>
      <c r="X53" s="192" t="str">
        <f t="shared" si="3"/>
        <v>-</v>
      </c>
      <c r="Y53" s="192" t="str">
        <f t="shared" si="3"/>
        <v>-</v>
      </c>
      <c r="Z53" s="192" t="str">
        <f t="shared" si="3"/>
        <v>-</v>
      </c>
      <c r="AA53" s="192" t="str">
        <f t="shared" si="3"/>
        <v>-</v>
      </c>
      <c r="AB53" s="192" t="str">
        <f t="shared" si="3"/>
        <v>-</v>
      </c>
      <c r="AC53" s="192" t="str">
        <f t="shared" si="3"/>
        <v>-</v>
      </c>
      <c r="AD53" s="192" t="str">
        <f t="shared" si="3"/>
        <v>-</v>
      </c>
      <c r="AE53" s="192" t="str">
        <f t="shared" si="2"/>
        <v>-</v>
      </c>
      <c r="AF53" s="192" t="str">
        <f t="shared" si="2"/>
        <v>-</v>
      </c>
      <c r="AG53" s="192" t="str">
        <f t="shared" si="2"/>
        <v>-</v>
      </c>
    </row>
    <row r="54" spans="2:33" x14ac:dyDescent="0.2">
      <c r="B54" s="127" t="s">
        <v>138</v>
      </c>
      <c r="C54" s="176" t="s">
        <v>139</v>
      </c>
      <c r="D54" s="177" t="s">
        <v>224</v>
      </c>
      <c r="E54" s="178" t="s">
        <v>199</v>
      </c>
      <c r="F54" s="192">
        <f t="shared" si="3"/>
        <v>0</v>
      </c>
      <c r="G54" s="192">
        <f t="shared" si="3"/>
        <v>0</v>
      </c>
      <c r="H54" s="192">
        <f t="shared" si="3"/>
        <v>0</v>
      </c>
      <c r="I54" s="192">
        <f t="shared" si="3"/>
        <v>0</v>
      </c>
      <c r="J54" s="192">
        <f t="shared" si="3"/>
        <v>0</v>
      </c>
      <c r="K54" s="192">
        <f t="shared" si="3"/>
        <v>0</v>
      </c>
      <c r="L54" s="192">
        <f t="shared" si="3"/>
        <v>0</v>
      </c>
      <c r="M54" s="192">
        <f t="shared" si="3"/>
        <v>0</v>
      </c>
      <c r="N54" s="192">
        <f t="shared" si="3"/>
        <v>0</v>
      </c>
      <c r="O54" s="192">
        <f t="shared" si="3"/>
        <v>0</v>
      </c>
      <c r="P54" s="192">
        <f t="shared" si="3"/>
        <v>0</v>
      </c>
      <c r="Q54" s="192">
        <f t="shared" si="3"/>
        <v>0</v>
      </c>
      <c r="R54" s="192" t="str">
        <f t="shared" si="3"/>
        <v>-</v>
      </c>
      <c r="S54" s="192" t="str">
        <f t="shared" si="3"/>
        <v>-</v>
      </c>
      <c r="T54" s="192" t="str">
        <f t="shared" si="3"/>
        <v>-</v>
      </c>
      <c r="U54" s="192" t="str">
        <f t="shared" si="3"/>
        <v>-</v>
      </c>
      <c r="V54" s="192" t="str">
        <f t="shared" si="3"/>
        <v>-</v>
      </c>
      <c r="W54" s="192" t="str">
        <f t="shared" si="3"/>
        <v>-</v>
      </c>
      <c r="X54" s="192" t="str">
        <f t="shared" si="3"/>
        <v>-</v>
      </c>
      <c r="Y54" s="192" t="str">
        <f t="shared" si="3"/>
        <v>-</v>
      </c>
      <c r="Z54" s="192" t="str">
        <f t="shared" si="3"/>
        <v>-</v>
      </c>
      <c r="AA54" s="192" t="str">
        <f t="shared" si="3"/>
        <v>-</v>
      </c>
      <c r="AB54" s="192" t="str">
        <f t="shared" si="3"/>
        <v>-</v>
      </c>
      <c r="AC54" s="192" t="str">
        <f t="shared" si="3"/>
        <v>-</v>
      </c>
      <c r="AD54" s="192" t="str">
        <f t="shared" si="3"/>
        <v>-</v>
      </c>
      <c r="AE54" s="192" t="str">
        <f t="shared" si="2"/>
        <v>-</v>
      </c>
      <c r="AF54" s="192" t="str">
        <f t="shared" si="2"/>
        <v>-</v>
      </c>
      <c r="AG54" s="192" t="str">
        <f t="shared" si="2"/>
        <v>-</v>
      </c>
    </row>
    <row r="55" spans="2:33" x14ac:dyDescent="0.2">
      <c r="B55" s="127" t="s">
        <v>140</v>
      </c>
      <c r="C55" s="176" t="s">
        <v>141</v>
      </c>
      <c r="D55" s="177" t="s">
        <v>224</v>
      </c>
      <c r="E55" s="178" t="s">
        <v>199</v>
      </c>
      <c r="F55" s="192">
        <f t="shared" si="3"/>
        <v>0</v>
      </c>
      <c r="G55" s="192">
        <f t="shared" si="3"/>
        <v>0</v>
      </c>
      <c r="H55" s="192">
        <f t="shared" si="3"/>
        <v>0</v>
      </c>
      <c r="I55" s="192">
        <f t="shared" si="3"/>
        <v>0</v>
      </c>
      <c r="J55" s="192">
        <f t="shared" si="3"/>
        <v>0</v>
      </c>
      <c r="K55" s="192">
        <f t="shared" si="3"/>
        <v>0</v>
      </c>
      <c r="L55" s="192">
        <f t="shared" si="3"/>
        <v>0</v>
      </c>
      <c r="M55" s="192">
        <f t="shared" si="3"/>
        <v>0</v>
      </c>
      <c r="N55" s="192">
        <f t="shared" si="3"/>
        <v>0</v>
      </c>
      <c r="O55" s="192">
        <f t="shared" si="3"/>
        <v>0</v>
      </c>
      <c r="P55" s="192">
        <f t="shared" si="3"/>
        <v>0</v>
      </c>
      <c r="Q55" s="192">
        <f t="shared" si="3"/>
        <v>0</v>
      </c>
      <c r="R55" s="192">
        <f t="shared" si="3"/>
        <v>0</v>
      </c>
      <c r="S55" s="192">
        <f t="shared" si="3"/>
        <v>0</v>
      </c>
      <c r="T55" s="192">
        <f t="shared" si="3"/>
        <v>0</v>
      </c>
      <c r="U55" s="192">
        <f t="shared" si="3"/>
        <v>0</v>
      </c>
      <c r="V55" s="192">
        <f t="shared" si="3"/>
        <v>0</v>
      </c>
      <c r="W55" s="192">
        <f t="shared" si="3"/>
        <v>0</v>
      </c>
      <c r="X55" s="192">
        <f t="shared" si="3"/>
        <v>0</v>
      </c>
      <c r="Y55" s="192">
        <f t="shared" si="3"/>
        <v>0</v>
      </c>
      <c r="Z55" s="192">
        <f t="shared" si="3"/>
        <v>0</v>
      </c>
      <c r="AA55" s="192">
        <f t="shared" si="3"/>
        <v>0</v>
      </c>
      <c r="AB55" s="192">
        <f t="shared" si="3"/>
        <v>0</v>
      </c>
      <c r="AC55" s="192">
        <f t="shared" si="3"/>
        <v>0</v>
      </c>
      <c r="AD55" s="192">
        <f t="shared" si="3"/>
        <v>0</v>
      </c>
      <c r="AE55" s="192">
        <f t="shared" si="2"/>
        <v>0</v>
      </c>
      <c r="AF55" s="192">
        <f t="shared" si="2"/>
        <v>0</v>
      </c>
      <c r="AG55" s="192">
        <f t="shared" si="2"/>
        <v>0</v>
      </c>
    </row>
    <row r="56" spans="2:33" x14ac:dyDescent="0.2">
      <c r="B56" s="127" t="s">
        <v>142</v>
      </c>
      <c r="C56" s="176" t="s">
        <v>143</v>
      </c>
      <c r="D56" s="177" t="s">
        <v>224</v>
      </c>
      <c r="E56" s="178" t="s">
        <v>199</v>
      </c>
      <c r="F56" s="192">
        <f t="shared" si="3"/>
        <v>0.39021201999999988</v>
      </c>
      <c r="G56" s="192">
        <f t="shared" si="3"/>
        <v>0.39876121999999903</v>
      </c>
      <c r="H56" s="192">
        <f t="shared" si="3"/>
        <v>0.40347802000000055</v>
      </c>
      <c r="I56" s="192">
        <f t="shared" si="3"/>
        <v>0.39316001999999983</v>
      </c>
      <c r="J56" s="192">
        <f t="shared" si="3"/>
        <v>0.37852320000000006</v>
      </c>
      <c r="K56" s="192">
        <f t="shared" si="3"/>
        <v>0.4026967999999993</v>
      </c>
      <c r="L56" s="192">
        <f t="shared" si="3"/>
        <v>0.4200899999999983</v>
      </c>
      <c r="M56" s="192">
        <f t="shared" si="3"/>
        <v>0.4814083999999994</v>
      </c>
      <c r="N56" s="192">
        <f t="shared" si="3"/>
        <v>0.60728800000000049</v>
      </c>
      <c r="O56" s="192">
        <f t="shared" si="3"/>
        <v>0.91977600000000059</v>
      </c>
      <c r="P56" s="192">
        <f t="shared" si="3"/>
        <v>1.0226612000000017</v>
      </c>
      <c r="Q56" s="192">
        <f t="shared" si="3"/>
        <v>1.2635127999999938</v>
      </c>
      <c r="R56" s="192">
        <f t="shared" si="3"/>
        <v>1.6122612000000025</v>
      </c>
      <c r="S56" s="192">
        <f t="shared" si="3"/>
        <v>1.8660840000000007</v>
      </c>
      <c r="T56" s="192">
        <f t="shared" si="3"/>
        <v>2.0164319999999982</v>
      </c>
      <c r="U56" s="192">
        <f t="shared" si="3"/>
        <v>2.9040747999999965</v>
      </c>
      <c r="V56" s="192">
        <f t="shared" si="3"/>
        <v>2.1169587999999919</v>
      </c>
      <c r="W56" s="192">
        <f t="shared" si="3"/>
        <v>2.4695395999999974</v>
      </c>
      <c r="X56" s="192">
        <f t="shared" si="3"/>
        <v>1.6004691999999991</v>
      </c>
      <c r="Y56" s="192">
        <f t="shared" si="3"/>
        <v>1.7242852000000042</v>
      </c>
      <c r="Z56" s="192">
        <f t="shared" si="3"/>
        <v>1.4569015999999984</v>
      </c>
      <c r="AA56" s="192">
        <f t="shared" si="3"/>
        <v>1.6019431999999938</v>
      </c>
      <c r="AB56" s="192">
        <f t="shared" si="3"/>
        <v>1.614619600000001</v>
      </c>
      <c r="AC56" s="192">
        <f t="shared" si="3"/>
        <v>1.8761072000000034</v>
      </c>
      <c r="AD56" s="192">
        <f t="shared" si="3"/>
        <v>1.6249375999999991</v>
      </c>
      <c r="AE56" s="192">
        <f t="shared" si="2"/>
        <v>1.9807611999999963</v>
      </c>
      <c r="AF56" s="192">
        <f t="shared" si="2"/>
        <v>2.1549879999999995</v>
      </c>
      <c r="AG56" s="192">
        <f t="shared" si="2"/>
        <v>34.554097599999999</v>
      </c>
    </row>
    <row r="57" spans="2:33" x14ac:dyDescent="0.2">
      <c r="B57" s="127" t="s">
        <v>144</v>
      </c>
      <c r="C57" s="176" t="s">
        <v>202</v>
      </c>
      <c r="D57" s="177" t="s">
        <v>146</v>
      </c>
      <c r="E57" s="178" t="s">
        <v>199</v>
      </c>
      <c r="F57" s="192">
        <f t="shared" si="3"/>
        <v>0</v>
      </c>
      <c r="G57" s="192">
        <f t="shared" si="3"/>
        <v>0</v>
      </c>
      <c r="H57" s="192">
        <f t="shared" si="3"/>
        <v>0</v>
      </c>
      <c r="I57" s="192">
        <f t="shared" si="3"/>
        <v>0</v>
      </c>
      <c r="J57" s="192">
        <f t="shared" si="3"/>
        <v>0</v>
      </c>
      <c r="K57" s="192">
        <f t="shared" si="3"/>
        <v>0</v>
      </c>
      <c r="L57" s="192">
        <f t="shared" si="3"/>
        <v>0</v>
      </c>
      <c r="M57" s="192">
        <f t="shared" si="3"/>
        <v>0</v>
      </c>
      <c r="N57" s="192">
        <f t="shared" si="3"/>
        <v>0</v>
      </c>
      <c r="O57" s="192">
        <f t="shared" si="3"/>
        <v>0</v>
      </c>
      <c r="P57" s="192">
        <f t="shared" si="3"/>
        <v>0</v>
      </c>
      <c r="Q57" s="192">
        <f t="shared" si="3"/>
        <v>0</v>
      </c>
      <c r="R57" s="192">
        <f t="shared" si="3"/>
        <v>0</v>
      </c>
      <c r="S57" s="192">
        <f t="shared" si="3"/>
        <v>0</v>
      </c>
      <c r="T57" s="192">
        <f t="shared" si="3"/>
        <v>0</v>
      </c>
      <c r="U57" s="192">
        <f t="shared" si="3"/>
        <v>0</v>
      </c>
      <c r="V57" s="192">
        <f t="shared" si="3"/>
        <v>0</v>
      </c>
      <c r="W57" s="192">
        <f t="shared" si="3"/>
        <v>-7.1054273576010019E-15</v>
      </c>
      <c r="X57" s="192">
        <f t="shared" si="3"/>
        <v>0</v>
      </c>
      <c r="Y57" s="192">
        <f t="shared" si="3"/>
        <v>0</v>
      </c>
      <c r="Z57" s="192">
        <f t="shared" si="3"/>
        <v>0</v>
      </c>
      <c r="AA57" s="192">
        <f t="shared" si="3"/>
        <v>0</v>
      </c>
      <c r="AB57" s="192">
        <f t="shared" si="3"/>
        <v>0</v>
      </c>
      <c r="AC57" s="192">
        <f t="shared" si="3"/>
        <v>-1.4210854715202004E-14</v>
      </c>
      <c r="AD57" s="192">
        <f t="shared" si="3"/>
        <v>0</v>
      </c>
      <c r="AE57" s="192">
        <f t="shared" si="2"/>
        <v>0</v>
      </c>
      <c r="AF57" s="192">
        <f t="shared" si="2"/>
        <v>0</v>
      </c>
      <c r="AG57" s="192">
        <f t="shared" si="2"/>
        <v>-3.7114955365296964E-2</v>
      </c>
    </row>
    <row r="58" spans="2:33" x14ac:dyDescent="0.2">
      <c r="B58" s="127" t="s">
        <v>144</v>
      </c>
      <c r="C58" s="176" t="s">
        <v>203</v>
      </c>
      <c r="D58" s="177" t="s">
        <v>52</v>
      </c>
      <c r="E58" s="178" t="s">
        <v>199</v>
      </c>
      <c r="F58" s="192">
        <f t="shared" si="3"/>
        <v>0</v>
      </c>
      <c r="G58" s="192">
        <f t="shared" si="3"/>
        <v>0</v>
      </c>
      <c r="H58" s="192">
        <f t="shared" si="3"/>
        <v>0</v>
      </c>
      <c r="I58" s="192">
        <f t="shared" si="3"/>
        <v>0</v>
      </c>
      <c r="J58" s="192">
        <f t="shared" si="3"/>
        <v>0</v>
      </c>
      <c r="K58" s="192">
        <f t="shared" si="3"/>
        <v>0</v>
      </c>
      <c r="L58" s="192">
        <f t="shared" si="3"/>
        <v>0</v>
      </c>
      <c r="M58" s="192">
        <f t="shared" si="3"/>
        <v>0</v>
      </c>
      <c r="N58" s="192">
        <f t="shared" si="3"/>
        <v>0</v>
      </c>
      <c r="O58" s="192">
        <f t="shared" si="3"/>
        <v>0</v>
      </c>
      <c r="P58" s="192">
        <f t="shared" si="3"/>
        <v>0</v>
      </c>
      <c r="Q58" s="192">
        <f t="shared" si="3"/>
        <v>0</v>
      </c>
      <c r="R58" s="192">
        <f t="shared" si="3"/>
        <v>0</v>
      </c>
      <c r="S58" s="192">
        <f t="shared" si="3"/>
        <v>0</v>
      </c>
      <c r="T58" s="192">
        <f t="shared" si="3"/>
        <v>0</v>
      </c>
      <c r="U58" s="192">
        <f t="shared" si="3"/>
        <v>0</v>
      </c>
      <c r="V58" s="192">
        <f t="shared" si="3"/>
        <v>4.6348488122603282E-2</v>
      </c>
      <c r="W58" s="192">
        <f t="shared" si="3"/>
        <v>-6.8086276313862992E-2</v>
      </c>
      <c r="X58" s="192">
        <f t="shared" si="3"/>
        <v>-9.5977338738131301E-3</v>
      </c>
      <c r="Y58" s="192">
        <f t="shared" si="3"/>
        <v>9.8556184358673526E-3</v>
      </c>
      <c r="Z58" s="192">
        <f t="shared" si="3"/>
        <v>1.1227392370680711E-3</v>
      </c>
      <c r="AA58" s="192">
        <f t="shared" si="3"/>
        <v>3.6640975918351693E-3</v>
      </c>
      <c r="AB58" s="192">
        <f t="shared" si="3"/>
        <v>3.6668951007423622E-3</v>
      </c>
      <c r="AC58" s="192">
        <f t="shared" si="3"/>
        <v>0.69247107363567784</v>
      </c>
      <c r="AD58" s="192">
        <f t="shared" si="3"/>
        <v>-2.6791679914603073E-2</v>
      </c>
      <c r="AE58" s="192">
        <f t="shared" si="2"/>
        <v>-0.36791300616631961</v>
      </c>
      <c r="AF58" s="192">
        <f t="shared" si="2"/>
        <v>0.10084786659071554</v>
      </c>
      <c r="AG58" s="192">
        <f t="shared" si="2"/>
        <v>-0.13000340755403883</v>
      </c>
    </row>
    <row r="59" spans="2:33" x14ac:dyDescent="0.2">
      <c r="B59" s="127" t="s">
        <v>148</v>
      </c>
      <c r="C59" s="176" t="s">
        <v>149</v>
      </c>
      <c r="D59" s="85" t="s">
        <v>226</v>
      </c>
      <c r="E59" s="181" t="s">
        <v>199</v>
      </c>
      <c r="F59" s="192">
        <f t="shared" si="3"/>
        <v>0</v>
      </c>
      <c r="G59" s="192">
        <f t="shared" si="3"/>
        <v>0</v>
      </c>
      <c r="H59" s="192">
        <f t="shared" si="3"/>
        <v>0</v>
      </c>
      <c r="I59" s="192">
        <f t="shared" si="3"/>
        <v>0</v>
      </c>
      <c r="J59" s="192">
        <f t="shared" si="3"/>
        <v>0</v>
      </c>
      <c r="K59" s="192">
        <f t="shared" ref="K59:AD59" si="4">IFERROR(K36-K13,"-")</f>
        <v>0</v>
      </c>
      <c r="L59" s="192">
        <f t="shared" si="4"/>
        <v>0</v>
      </c>
      <c r="M59" s="192">
        <f t="shared" si="4"/>
        <v>0</v>
      </c>
      <c r="N59" s="192">
        <f t="shared" si="4"/>
        <v>0</v>
      </c>
      <c r="O59" s="192">
        <f t="shared" si="4"/>
        <v>0</v>
      </c>
      <c r="P59" s="192">
        <f t="shared" si="4"/>
        <v>0</v>
      </c>
      <c r="Q59" s="192">
        <f t="shared" si="4"/>
        <v>0</v>
      </c>
      <c r="R59" s="192">
        <f t="shared" si="4"/>
        <v>0</v>
      </c>
      <c r="S59" s="192">
        <f t="shared" si="4"/>
        <v>0</v>
      </c>
      <c r="T59" s="192">
        <f t="shared" si="4"/>
        <v>0</v>
      </c>
      <c r="U59" s="192">
        <f t="shared" si="4"/>
        <v>0</v>
      </c>
      <c r="V59" s="192">
        <f t="shared" si="4"/>
        <v>0</v>
      </c>
      <c r="W59" s="192">
        <f t="shared" si="4"/>
        <v>0</v>
      </c>
      <c r="X59" s="192">
        <f t="shared" si="4"/>
        <v>0</v>
      </c>
      <c r="Y59" s="192">
        <f t="shared" si="4"/>
        <v>0</v>
      </c>
      <c r="Z59" s="192">
        <f t="shared" si="4"/>
        <v>0</v>
      </c>
      <c r="AA59" s="192">
        <f t="shared" si="4"/>
        <v>0</v>
      </c>
      <c r="AB59" s="192">
        <f t="shared" si="4"/>
        <v>0</v>
      </c>
      <c r="AC59" s="192">
        <f t="shared" si="4"/>
        <v>0</v>
      </c>
      <c r="AD59" s="192">
        <f t="shared" si="4"/>
        <v>0</v>
      </c>
      <c r="AE59" s="192">
        <f t="shared" si="2"/>
        <v>0</v>
      </c>
      <c r="AF59" s="192">
        <f t="shared" si="2"/>
        <v>0</v>
      </c>
      <c r="AG59" s="192">
        <f t="shared" si="2"/>
        <v>0</v>
      </c>
    </row>
    <row r="60" spans="2:33" x14ac:dyDescent="0.2">
      <c r="B60" s="127" t="s">
        <v>150</v>
      </c>
      <c r="C60" s="176" t="s">
        <v>151</v>
      </c>
      <c r="D60" s="79" t="s">
        <v>55</v>
      </c>
      <c r="E60" s="181" t="s">
        <v>199</v>
      </c>
      <c r="F60" s="192">
        <f t="shared" ref="F60:AD68" si="5">IFERROR(F37-F14,"-")</f>
        <v>0</v>
      </c>
      <c r="G60" s="192">
        <f t="shared" si="5"/>
        <v>0</v>
      </c>
      <c r="H60" s="192">
        <f t="shared" si="5"/>
        <v>0</v>
      </c>
      <c r="I60" s="192">
        <f t="shared" si="5"/>
        <v>0</v>
      </c>
      <c r="J60" s="192">
        <f t="shared" si="5"/>
        <v>0</v>
      </c>
      <c r="K60" s="192">
        <f t="shared" si="5"/>
        <v>-71.727495839999989</v>
      </c>
      <c r="L60" s="192">
        <f t="shared" si="5"/>
        <v>-83.005568486039493</v>
      </c>
      <c r="M60" s="192">
        <f t="shared" si="5"/>
        <v>-132.18160328398548</v>
      </c>
      <c r="N60" s="192">
        <f t="shared" si="5"/>
        <v>-187.29213057848398</v>
      </c>
      <c r="O60" s="192">
        <f t="shared" si="5"/>
        <v>-179.73912672193472</v>
      </c>
      <c r="P60" s="192">
        <f t="shared" si="5"/>
        <v>-199.37756666193638</v>
      </c>
      <c r="Q60" s="192">
        <f t="shared" si="5"/>
        <v>-284.25350392465219</v>
      </c>
      <c r="R60" s="192">
        <f t="shared" si="5"/>
        <v>-220.29602143994501</v>
      </c>
      <c r="S60" s="192">
        <f t="shared" si="5"/>
        <v>-144.91248972545259</v>
      </c>
      <c r="T60" s="192">
        <f t="shared" si="5"/>
        <v>-0.6682690295018574</v>
      </c>
      <c r="U60" s="192">
        <f t="shared" si="5"/>
        <v>181.23172999528856</v>
      </c>
      <c r="V60" s="192">
        <f t="shared" si="5"/>
        <v>-0.42269038576432649</v>
      </c>
      <c r="W60" s="192">
        <f t="shared" si="5"/>
        <v>-0.44569583356769726</v>
      </c>
      <c r="X60" s="192">
        <f t="shared" si="5"/>
        <v>146.19802409313877</v>
      </c>
      <c r="Y60" s="192">
        <f t="shared" si="5"/>
        <v>113.42240514079094</v>
      </c>
      <c r="Z60" s="192">
        <f t="shared" si="5"/>
        <v>117.8315190002395</v>
      </c>
      <c r="AA60" s="192">
        <f t="shared" si="5"/>
        <v>121.15271926821265</v>
      </c>
      <c r="AB60" s="192">
        <f t="shared" si="5"/>
        <v>122.58413382597428</v>
      </c>
      <c r="AC60" s="192">
        <f t="shared" si="5"/>
        <v>127.8451479391781</v>
      </c>
      <c r="AD60" s="192">
        <f t="shared" si="5"/>
        <v>144.6374200819314</v>
      </c>
      <c r="AE60" s="192">
        <f t="shared" si="2"/>
        <v>139.93343247046823</v>
      </c>
      <c r="AF60" s="192">
        <f t="shared" si="2"/>
        <v>145.38408561827237</v>
      </c>
      <c r="AG60" s="192">
        <f t="shared" si="2"/>
        <v>144.41279212991742</v>
      </c>
    </row>
    <row r="61" spans="2:33" x14ac:dyDescent="0.2">
      <c r="B61" s="127" t="s">
        <v>154</v>
      </c>
      <c r="C61" s="176" t="s">
        <v>155</v>
      </c>
      <c r="D61" s="79" t="s">
        <v>55</v>
      </c>
      <c r="E61" s="181" t="s">
        <v>199</v>
      </c>
      <c r="F61" s="192" t="str">
        <f t="shared" si="5"/>
        <v>-</v>
      </c>
      <c r="G61" s="192" t="str">
        <f t="shared" si="5"/>
        <v>-</v>
      </c>
      <c r="H61" s="192" t="str">
        <f t="shared" si="5"/>
        <v>-</v>
      </c>
      <c r="I61" s="192" t="str">
        <f t="shared" si="5"/>
        <v>-</v>
      </c>
      <c r="J61" s="192" t="str">
        <f t="shared" si="5"/>
        <v>-</v>
      </c>
      <c r="K61" s="192" t="str">
        <f t="shared" si="5"/>
        <v>-</v>
      </c>
      <c r="L61" s="192">
        <f t="shared" si="5"/>
        <v>0</v>
      </c>
      <c r="M61" s="192">
        <f t="shared" si="5"/>
        <v>0</v>
      </c>
      <c r="N61" s="192">
        <f t="shared" si="5"/>
        <v>0</v>
      </c>
      <c r="O61" s="192">
        <f t="shared" si="5"/>
        <v>0</v>
      </c>
      <c r="P61" s="192">
        <f t="shared" si="5"/>
        <v>0</v>
      </c>
      <c r="Q61" s="192">
        <f t="shared" si="5"/>
        <v>0</v>
      </c>
      <c r="R61" s="192">
        <f t="shared" si="5"/>
        <v>0</v>
      </c>
      <c r="S61" s="192">
        <f t="shared" si="5"/>
        <v>0</v>
      </c>
      <c r="T61" s="192">
        <f t="shared" si="5"/>
        <v>0</v>
      </c>
      <c r="U61" s="192">
        <f t="shared" si="5"/>
        <v>0</v>
      </c>
      <c r="V61" s="192">
        <f t="shared" si="5"/>
        <v>0</v>
      </c>
      <c r="W61" s="192">
        <f t="shared" si="5"/>
        <v>0</v>
      </c>
      <c r="X61" s="192">
        <f t="shared" si="5"/>
        <v>0</v>
      </c>
      <c r="Y61" s="192">
        <f t="shared" si="5"/>
        <v>0</v>
      </c>
      <c r="Z61" s="192">
        <f t="shared" si="5"/>
        <v>0</v>
      </c>
      <c r="AA61" s="192">
        <f t="shared" si="5"/>
        <v>0</v>
      </c>
      <c r="AB61" s="192">
        <f t="shared" si="5"/>
        <v>0</v>
      </c>
      <c r="AC61" s="192">
        <f t="shared" si="5"/>
        <v>0</v>
      </c>
      <c r="AD61" s="192">
        <f t="shared" si="5"/>
        <v>0</v>
      </c>
      <c r="AE61" s="192">
        <f t="shared" si="2"/>
        <v>0</v>
      </c>
      <c r="AF61" s="192">
        <f t="shared" si="2"/>
        <v>0</v>
      </c>
      <c r="AG61" s="192">
        <f t="shared" si="2"/>
        <v>0</v>
      </c>
    </row>
    <row r="62" spans="2:33" x14ac:dyDescent="0.2">
      <c r="B62" s="127" t="s">
        <v>156</v>
      </c>
      <c r="C62" s="176" t="s">
        <v>157</v>
      </c>
      <c r="D62" s="79" t="s">
        <v>55</v>
      </c>
      <c r="E62" s="181" t="s">
        <v>199</v>
      </c>
      <c r="F62" s="192" t="str">
        <f t="shared" si="5"/>
        <v>-</v>
      </c>
      <c r="G62" s="192" t="str">
        <f t="shared" si="5"/>
        <v>-</v>
      </c>
      <c r="H62" s="192" t="str">
        <f t="shared" si="5"/>
        <v>-</v>
      </c>
      <c r="I62" s="192">
        <f t="shared" si="5"/>
        <v>10.824341357879065</v>
      </c>
      <c r="J62" s="192">
        <f t="shared" si="5"/>
        <v>18.059973641230634</v>
      </c>
      <c r="K62" s="192">
        <f t="shared" si="5"/>
        <v>12.662194646147746</v>
      </c>
      <c r="L62" s="192">
        <f t="shared" si="5"/>
        <v>-1.2488345692531766E-2</v>
      </c>
      <c r="M62" s="192">
        <f t="shared" si="5"/>
        <v>-1.8001075812009049E-2</v>
      </c>
      <c r="N62" s="192">
        <f t="shared" si="5"/>
        <v>-1.7163274664397932E-2</v>
      </c>
      <c r="O62" s="192">
        <f t="shared" si="5"/>
        <v>-1.2938292933995399E-2</v>
      </c>
      <c r="P62" s="192">
        <f t="shared" si="5"/>
        <v>-1.2019419128250775E-2</v>
      </c>
      <c r="Q62" s="192">
        <f t="shared" si="5"/>
        <v>-1.0262755162329995E-2</v>
      </c>
      <c r="R62" s="192">
        <f t="shared" si="5"/>
        <v>-8.5223913271192941E-3</v>
      </c>
      <c r="S62" s="192">
        <f t="shared" si="5"/>
        <v>-8.7061246448172369E-3</v>
      </c>
      <c r="T62" s="192">
        <f t="shared" si="5"/>
        <v>5.5007931571822155E-3</v>
      </c>
      <c r="U62" s="192">
        <f t="shared" si="5"/>
        <v>-1.8245131581579699E-2</v>
      </c>
      <c r="V62" s="192">
        <f t="shared" si="5"/>
        <v>-1.6328344981957343E-2</v>
      </c>
      <c r="W62" s="192">
        <f t="shared" si="5"/>
        <v>-1.3884836384391974E-2</v>
      </c>
      <c r="X62" s="192">
        <f t="shared" si="5"/>
        <v>-1.6530225041350377E-2</v>
      </c>
      <c r="Y62" s="192">
        <f t="shared" si="5"/>
        <v>-8.4679062915414818</v>
      </c>
      <c r="Z62" s="192">
        <f t="shared" si="5"/>
        <v>-12.012466511954898</v>
      </c>
      <c r="AA62" s="192">
        <f t="shared" si="5"/>
        <v>-7.3308644301564954</v>
      </c>
      <c r="AB62" s="192">
        <f t="shared" si="5"/>
        <v>-9.0499275710913594</v>
      </c>
      <c r="AC62" s="192">
        <f t="shared" si="5"/>
        <v>-11.476452654443392</v>
      </c>
      <c r="AD62" s="192">
        <f t="shared" si="5"/>
        <v>-13.888520936777581</v>
      </c>
      <c r="AE62" s="192">
        <f t="shared" si="2"/>
        <v>-16.308093400688662</v>
      </c>
      <c r="AF62" s="192">
        <f t="shared" si="2"/>
        <v>-19.114413121891488</v>
      </c>
      <c r="AG62" s="192">
        <f t="shared" si="2"/>
        <v>-21.574816921185828</v>
      </c>
    </row>
    <row r="63" spans="2:33" x14ac:dyDescent="0.2">
      <c r="B63" s="127" t="s">
        <v>158</v>
      </c>
      <c r="C63" s="176" t="s">
        <v>159</v>
      </c>
      <c r="D63" s="79" t="s">
        <v>214</v>
      </c>
      <c r="E63" s="181" t="s">
        <v>199</v>
      </c>
      <c r="F63" s="192">
        <f t="shared" si="5"/>
        <v>0</v>
      </c>
      <c r="G63" s="192">
        <f t="shared" si="5"/>
        <v>0</v>
      </c>
      <c r="H63" s="192">
        <f t="shared" si="5"/>
        <v>0</v>
      </c>
      <c r="I63" s="192">
        <f t="shared" si="5"/>
        <v>0</v>
      </c>
      <c r="J63" s="192">
        <f t="shared" si="5"/>
        <v>0</v>
      </c>
      <c r="K63" s="192">
        <f t="shared" si="5"/>
        <v>0</v>
      </c>
      <c r="L63" s="192">
        <f t="shared" si="5"/>
        <v>0</v>
      </c>
      <c r="M63" s="192">
        <f t="shared" si="5"/>
        <v>0</v>
      </c>
      <c r="N63" s="192">
        <f t="shared" si="5"/>
        <v>0</v>
      </c>
      <c r="O63" s="192">
        <f t="shared" si="5"/>
        <v>0</v>
      </c>
      <c r="P63" s="192">
        <f t="shared" si="5"/>
        <v>0</v>
      </c>
      <c r="Q63" s="192">
        <f t="shared" si="5"/>
        <v>0</v>
      </c>
      <c r="R63" s="192">
        <f t="shared" si="5"/>
        <v>0</v>
      </c>
      <c r="S63" s="192">
        <f t="shared" si="5"/>
        <v>0</v>
      </c>
      <c r="T63" s="192">
        <f t="shared" si="5"/>
        <v>0</v>
      </c>
      <c r="U63" s="192">
        <f t="shared" si="5"/>
        <v>0</v>
      </c>
      <c r="V63" s="192">
        <f t="shared" si="5"/>
        <v>0</v>
      </c>
      <c r="W63" s="192">
        <f t="shared" si="5"/>
        <v>0</v>
      </c>
      <c r="X63" s="192">
        <f t="shared" si="5"/>
        <v>0</v>
      </c>
      <c r="Y63" s="192">
        <f t="shared" si="5"/>
        <v>0</v>
      </c>
      <c r="Z63" s="192">
        <f t="shared" si="5"/>
        <v>0</v>
      </c>
      <c r="AA63" s="192">
        <f t="shared" si="5"/>
        <v>0</v>
      </c>
      <c r="AB63" s="192">
        <f t="shared" si="5"/>
        <v>0</v>
      </c>
      <c r="AC63" s="192">
        <f t="shared" si="5"/>
        <v>0</v>
      </c>
      <c r="AD63" s="192">
        <f t="shared" si="5"/>
        <v>0</v>
      </c>
      <c r="AE63" s="192">
        <f t="shared" si="2"/>
        <v>0</v>
      </c>
      <c r="AF63" s="192">
        <f t="shared" si="2"/>
        <v>0</v>
      </c>
      <c r="AG63" s="192">
        <f t="shared" si="2"/>
        <v>0</v>
      </c>
    </row>
    <row r="64" spans="2:33" x14ac:dyDescent="0.2">
      <c r="B64" s="127" t="s">
        <v>160</v>
      </c>
      <c r="C64" s="176" t="s">
        <v>227</v>
      </c>
      <c r="D64" s="79" t="s">
        <v>214</v>
      </c>
      <c r="E64" s="181" t="s">
        <v>199</v>
      </c>
      <c r="F64" s="192">
        <f t="shared" si="5"/>
        <v>0</v>
      </c>
      <c r="G64" s="192">
        <f t="shared" si="5"/>
        <v>0</v>
      </c>
      <c r="H64" s="192">
        <f t="shared" si="5"/>
        <v>0</v>
      </c>
      <c r="I64" s="192">
        <f t="shared" si="5"/>
        <v>0</v>
      </c>
      <c r="J64" s="192">
        <f t="shared" si="5"/>
        <v>0</v>
      </c>
      <c r="K64" s="192">
        <f t="shared" si="5"/>
        <v>0</v>
      </c>
      <c r="L64" s="192">
        <f t="shared" si="5"/>
        <v>0</v>
      </c>
      <c r="M64" s="192">
        <f t="shared" si="5"/>
        <v>0</v>
      </c>
      <c r="N64" s="192">
        <f t="shared" si="5"/>
        <v>0</v>
      </c>
      <c r="O64" s="192">
        <f t="shared" si="5"/>
        <v>0</v>
      </c>
      <c r="P64" s="192">
        <f t="shared" si="5"/>
        <v>0</v>
      </c>
      <c r="Q64" s="192">
        <f t="shared" si="5"/>
        <v>0</v>
      </c>
      <c r="R64" s="192">
        <f t="shared" si="5"/>
        <v>0</v>
      </c>
      <c r="S64" s="192">
        <f t="shared" si="5"/>
        <v>0</v>
      </c>
      <c r="T64" s="192">
        <f t="shared" si="5"/>
        <v>0</v>
      </c>
      <c r="U64" s="192">
        <f t="shared" si="5"/>
        <v>0</v>
      </c>
      <c r="V64" s="192">
        <f t="shared" si="5"/>
        <v>0</v>
      </c>
      <c r="W64" s="192">
        <f t="shared" si="5"/>
        <v>0</v>
      </c>
      <c r="X64" s="192">
        <f t="shared" si="5"/>
        <v>0</v>
      </c>
      <c r="Y64" s="192">
        <f t="shared" si="5"/>
        <v>0</v>
      </c>
      <c r="Z64" s="192">
        <f t="shared" si="5"/>
        <v>0</v>
      </c>
      <c r="AA64" s="192">
        <f>IFERROR(AA41-AA18,"-")</f>
        <v>0</v>
      </c>
      <c r="AB64" s="192">
        <f t="shared" si="5"/>
        <v>0</v>
      </c>
      <c r="AC64" s="192">
        <f>IFERROR(AC41-AC18,"-")</f>
        <v>0</v>
      </c>
      <c r="AD64" s="192">
        <f t="shared" si="5"/>
        <v>0</v>
      </c>
      <c r="AE64" s="192">
        <f t="shared" ref="AE64:AG68" si="6">IFERROR(AE41-AE18,"-")</f>
        <v>-1.3195761952866647E-4</v>
      </c>
      <c r="AF64" s="192">
        <f t="shared" si="6"/>
        <v>-3.4019332333388164E-3</v>
      </c>
      <c r="AG64" s="192">
        <f t="shared" si="6"/>
        <v>-5.7125812949956334E-3</v>
      </c>
    </row>
    <row r="65" spans="2:33" x14ac:dyDescent="0.2">
      <c r="B65" s="127" t="s">
        <v>204</v>
      </c>
      <c r="C65" s="176" t="s">
        <v>228</v>
      </c>
      <c r="D65" s="177" t="s">
        <v>225</v>
      </c>
      <c r="E65" s="178" t="s">
        <v>199</v>
      </c>
      <c r="F65" s="192">
        <f t="shared" si="5"/>
        <v>0</v>
      </c>
      <c r="G65" s="192">
        <f t="shared" si="5"/>
        <v>0</v>
      </c>
      <c r="H65" s="192">
        <f t="shared" si="5"/>
        <v>0</v>
      </c>
      <c r="I65" s="192">
        <f t="shared" si="5"/>
        <v>0</v>
      </c>
      <c r="J65" s="192">
        <f t="shared" si="5"/>
        <v>0</v>
      </c>
      <c r="K65" s="192">
        <f t="shared" si="5"/>
        <v>0</v>
      </c>
      <c r="L65" s="192">
        <f t="shared" si="5"/>
        <v>0</v>
      </c>
      <c r="M65" s="192">
        <f t="shared" si="5"/>
        <v>0</v>
      </c>
      <c r="N65" s="192">
        <f t="shared" si="5"/>
        <v>0</v>
      </c>
      <c r="O65" s="192">
        <f t="shared" si="5"/>
        <v>0</v>
      </c>
      <c r="P65" s="192">
        <f t="shared" si="5"/>
        <v>0</v>
      </c>
      <c r="Q65" s="192">
        <f t="shared" si="5"/>
        <v>0</v>
      </c>
      <c r="R65" s="192">
        <f t="shared" si="5"/>
        <v>0</v>
      </c>
      <c r="S65" s="192">
        <f t="shared" si="5"/>
        <v>0</v>
      </c>
      <c r="T65" s="192">
        <f t="shared" si="5"/>
        <v>0</v>
      </c>
      <c r="U65" s="192">
        <f t="shared" si="5"/>
        <v>0</v>
      </c>
      <c r="V65" s="192">
        <f t="shared" si="5"/>
        <v>0</v>
      </c>
      <c r="W65" s="192">
        <f t="shared" si="5"/>
        <v>0</v>
      </c>
      <c r="X65" s="192">
        <f t="shared" si="5"/>
        <v>0</v>
      </c>
      <c r="Y65" s="192">
        <f t="shared" si="5"/>
        <v>0</v>
      </c>
      <c r="Z65" s="192">
        <f t="shared" si="5"/>
        <v>0</v>
      </c>
      <c r="AA65" s="192">
        <f t="shared" si="5"/>
        <v>0</v>
      </c>
      <c r="AB65" s="192">
        <f t="shared" si="5"/>
        <v>0</v>
      </c>
      <c r="AC65" s="192">
        <f t="shared" si="5"/>
        <v>0</v>
      </c>
      <c r="AD65" s="192">
        <f t="shared" si="5"/>
        <v>0</v>
      </c>
      <c r="AE65" s="192">
        <f t="shared" si="6"/>
        <v>0</v>
      </c>
      <c r="AF65" s="192">
        <f t="shared" si="6"/>
        <v>0</v>
      </c>
      <c r="AG65" s="192">
        <f t="shared" si="6"/>
        <v>0</v>
      </c>
    </row>
    <row r="66" spans="2:33" x14ac:dyDescent="0.2">
      <c r="B66" s="127" t="s">
        <v>162</v>
      </c>
      <c r="C66" s="176" t="s">
        <v>163</v>
      </c>
      <c r="D66" s="177" t="s">
        <v>146</v>
      </c>
      <c r="E66" s="178" t="s">
        <v>199</v>
      </c>
      <c r="F66" s="192">
        <f t="shared" si="5"/>
        <v>0</v>
      </c>
      <c r="G66" s="192">
        <f t="shared" si="5"/>
        <v>0</v>
      </c>
      <c r="H66" s="192">
        <f t="shared" si="5"/>
        <v>0</v>
      </c>
      <c r="I66" s="192">
        <f t="shared" si="5"/>
        <v>0</v>
      </c>
      <c r="J66" s="192">
        <f t="shared" si="5"/>
        <v>0</v>
      </c>
      <c r="K66" s="192">
        <f t="shared" si="5"/>
        <v>0</v>
      </c>
      <c r="L66" s="192">
        <f t="shared" si="5"/>
        <v>0</v>
      </c>
      <c r="M66" s="192">
        <f t="shared" si="5"/>
        <v>0</v>
      </c>
      <c r="N66" s="192">
        <f t="shared" si="5"/>
        <v>0</v>
      </c>
      <c r="O66" s="192">
        <f t="shared" si="5"/>
        <v>0</v>
      </c>
      <c r="P66" s="192">
        <f t="shared" si="5"/>
        <v>0</v>
      </c>
      <c r="Q66" s="192">
        <f t="shared" si="5"/>
        <v>0</v>
      </c>
      <c r="R66" s="192">
        <f t="shared" si="5"/>
        <v>0</v>
      </c>
      <c r="S66" s="192">
        <f t="shared" si="5"/>
        <v>0</v>
      </c>
      <c r="T66" s="192">
        <f t="shared" si="5"/>
        <v>0</v>
      </c>
      <c r="U66" s="192">
        <f t="shared" si="5"/>
        <v>0</v>
      </c>
      <c r="V66" s="192">
        <f t="shared" si="5"/>
        <v>0</v>
      </c>
      <c r="W66" s="192">
        <f t="shared" si="5"/>
        <v>0</v>
      </c>
      <c r="X66" s="192">
        <f t="shared" si="5"/>
        <v>0</v>
      </c>
      <c r="Y66" s="192">
        <f t="shared" si="5"/>
        <v>0</v>
      </c>
      <c r="Z66" s="192">
        <f t="shared" si="5"/>
        <v>0</v>
      </c>
      <c r="AA66" s="192">
        <f t="shared" si="5"/>
        <v>0</v>
      </c>
      <c r="AB66" s="192">
        <f t="shared" si="5"/>
        <v>0</v>
      </c>
      <c r="AC66" s="192">
        <f t="shared" si="5"/>
        <v>0</v>
      </c>
      <c r="AD66" s="192">
        <f t="shared" si="5"/>
        <v>0</v>
      </c>
      <c r="AE66" s="192">
        <f t="shared" si="6"/>
        <v>0</v>
      </c>
      <c r="AF66" s="192">
        <f t="shared" si="6"/>
        <v>0</v>
      </c>
      <c r="AG66" s="192">
        <f t="shared" si="6"/>
        <v>0</v>
      </c>
    </row>
    <row r="67" spans="2:33" x14ac:dyDescent="0.2">
      <c r="B67" s="127" t="s">
        <v>164</v>
      </c>
      <c r="C67" s="176" t="s">
        <v>165</v>
      </c>
      <c r="D67" s="177" t="s">
        <v>146</v>
      </c>
      <c r="E67" s="178" t="s">
        <v>199</v>
      </c>
      <c r="F67" s="192">
        <f t="shared" si="5"/>
        <v>0</v>
      </c>
      <c r="G67" s="192">
        <f t="shared" si="5"/>
        <v>0</v>
      </c>
      <c r="H67" s="192">
        <f t="shared" si="5"/>
        <v>0</v>
      </c>
      <c r="I67" s="192">
        <f t="shared" si="5"/>
        <v>0</v>
      </c>
      <c r="J67" s="192">
        <f t="shared" si="5"/>
        <v>0</v>
      </c>
      <c r="K67" s="192">
        <f t="shared" si="5"/>
        <v>0</v>
      </c>
      <c r="L67" s="192">
        <f t="shared" si="5"/>
        <v>0</v>
      </c>
      <c r="M67" s="192">
        <f t="shared" si="5"/>
        <v>0</v>
      </c>
      <c r="N67" s="192">
        <f t="shared" si="5"/>
        <v>0</v>
      </c>
      <c r="O67" s="192">
        <f t="shared" si="5"/>
        <v>0</v>
      </c>
      <c r="P67" s="192">
        <f t="shared" si="5"/>
        <v>0</v>
      </c>
      <c r="Q67" s="192">
        <f t="shared" si="5"/>
        <v>0</v>
      </c>
      <c r="R67" s="192">
        <f t="shared" si="5"/>
        <v>0</v>
      </c>
      <c r="S67" s="192">
        <f t="shared" si="5"/>
        <v>0</v>
      </c>
      <c r="T67" s="192">
        <f t="shared" si="5"/>
        <v>0</v>
      </c>
      <c r="U67" s="192">
        <f t="shared" si="5"/>
        <v>-1.6797000000000004</v>
      </c>
      <c r="V67" s="192">
        <f t="shared" si="5"/>
        <v>0</v>
      </c>
      <c r="W67" s="192">
        <f t="shared" si="5"/>
        <v>-1.7397600000000004</v>
      </c>
      <c r="X67" s="192">
        <f t="shared" si="5"/>
        <v>0</v>
      </c>
      <c r="Y67" s="192">
        <f t="shared" si="5"/>
        <v>-0.80190000000000339</v>
      </c>
      <c r="Z67" s="192">
        <f t="shared" si="5"/>
        <v>0</v>
      </c>
      <c r="AA67" s="192">
        <f t="shared" si="5"/>
        <v>0</v>
      </c>
      <c r="AB67" s="192">
        <f t="shared" si="5"/>
        <v>0</v>
      </c>
      <c r="AC67" s="192">
        <f t="shared" si="5"/>
        <v>-6.5999999999633019E-4</v>
      </c>
      <c r="AD67" s="192">
        <f t="shared" si="5"/>
        <v>0</v>
      </c>
      <c r="AE67" s="192">
        <f t="shared" si="6"/>
        <v>0</v>
      </c>
      <c r="AF67" s="192">
        <f t="shared" si="6"/>
        <v>0</v>
      </c>
      <c r="AG67" s="192">
        <f t="shared" si="6"/>
        <v>7.598170730034326E-4</v>
      </c>
    </row>
    <row r="68" spans="2:33" s="153" customFormat="1" x14ac:dyDescent="0.2">
      <c r="B68" s="152"/>
      <c r="C68" s="153" t="s">
        <v>205</v>
      </c>
      <c r="D68" s="152"/>
      <c r="E68" s="182" t="s">
        <v>199</v>
      </c>
      <c r="F68" s="193">
        <f>IFERROR(F45-F22,"-")</f>
        <v>-0.25188031310199221</v>
      </c>
      <c r="G68" s="193">
        <f t="shared" si="5"/>
        <v>-0.24467754279521614</v>
      </c>
      <c r="H68" s="193">
        <f t="shared" si="5"/>
        <v>-0.31576704186318238</v>
      </c>
      <c r="I68" s="193">
        <f t="shared" si="5"/>
        <v>11.217501377879216</v>
      </c>
      <c r="J68" s="193">
        <f t="shared" si="5"/>
        <v>18.438496841230517</v>
      </c>
      <c r="K68" s="193">
        <f t="shared" si="5"/>
        <v>-58.662604393852234</v>
      </c>
      <c r="L68" s="193">
        <f t="shared" si="5"/>
        <v>-82.597966831732265</v>
      </c>
      <c r="M68" s="193">
        <f t="shared" si="5"/>
        <v>-131.71819595979741</v>
      </c>
      <c r="N68" s="193">
        <f t="shared" si="5"/>
        <v>-186.70200585314842</v>
      </c>
      <c r="O68" s="193">
        <f t="shared" si="5"/>
        <v>-178.83228901486791</v>
      </c>
      <c r="P68" s="193">
        <f t="shared" si="5"/>
        <v>-198.36692488106382</v>
      </c>
      <c r="Q68" s="193">
        <f t="shared" si="5"/>
        <v>-283.00025387981532</v>
      </c>
      <c r="R68" s="193">
        <f t="shared" si="5"/>
        <v>-218.69228263127161</v>
      </c>
      <c r="S68" s="193">
        <f t="shared" si="5"/>
        <v>-143.05511185009755</v>
      </c>
      <c r="T68" s="193">
        <f t="shared" si="5"/>
        <v>1.3536637636552769</v>
      </c>
      <c r="U68" s="193">
        <f t="shared" si="5"/>
        <v>182.43785966370797</v>
      </c>
      <c r="V68" s="193">
        <f t="shared" si="5"/>
        <v>1.7242885573764397</v>
      </c>
      <c r="W68" s="193">
        <f t="shared" si="5"/>
        <v>-2.1675273462660698</v>
      </c>
      <c r="X68" s="193">
        <f t="shared" si="5"/>
        <v>147.7723653342232</v>
      </c>
      <c r="Y68" s="193">
        <f t="shared" si="5"/>
        <v>105.06847049329144</v>
      </c>
      <c r="Z68" s="193">
        <f t="shared" si="5"/>
        <v>106.3142520035226</v>
      </c>
      <c r="AA68" s="193">
        <f t="shared" si="5"/>
        <v>113.94905477964767</v>
      </c>
      <c r="AB68" s="193">
        <f t="shared" si="5"/>
        <v>113.68151042638328</v>
      </c>
      <c r="AC68" s="193">
        <f t="shared" si="5"/>
        <v>118.93661355837048</v>
      </c>
      <c r="AD68" s="193">
        <f t="shared" si="5"/>
        <v>132.3470450652394</v>
      </c>
      <c r="AE68" s="193">
        <f t="shared" si="6"/>
        <v>125.23805530599384</v>
      </c>
      <c r="AF68" s="193">
        <f t="shared" si="6"/>
        <v>128.52210642973796</v>
      </c>
      <c r="AG68" s="193">
        <f t="shared" si="6"/>
        <v>157.22000168159002</v>
      </c>
    </row>
    <row r="69" spans="2:33" s="134" customFormat="1" x14ac:dyDescent="0.2">
      <c r="B69" s="156"/>
      <c r="C69" s="156" t="s">
        <v>208</v>
      </c>
      <c r="D69" s="157"/>
      <c r="E69" s="175"/>
      <c r="F69" s="175"/>
      <c r="G69" s="175"/>
      <c r="H69" s="175"/>
      <c r="I69" s="175"/>
      <c r="J69" s="175"/>
      <c r="K69" s="175"/>
      <c r="L69" s="175"/>
      <c r="M69" s="175"/>
      <c r="N69" s="175"/>
      <c r="O69" s="175"/>
      <c r="P69" s="175"/>
      <c r="Q69" s="175"/>
      <c r="R69" s="175"/>
      <c r="S69" s="175"/>
      <c r="T69" s="175"/>
      <c r="U69" s="175"/>
      <c r="V69" s="175"/>
      <c r="W69" s="175"/>
      <c r="X69" s="175"/>
      <c r="Y69" s="175"/>
      <c r="Z69" s="175"/>
      <c r="AA69" s="175"/>
      <c r="AB69" s="175"/>
      <c r="AC69" s="175"/>
      <c r="AD69" s="175"/>
      <c r="AE69" s="175"/>
      <c r="AF69" s="175"/>
      <c r="AG69" s="175"/>
    </row>
    <row r="70" spans="2:33" x14ac:dyDescent="0.2">
      <c r="B70" s="127" t="s">
        <v>121</v>
      </c>
      <c r="C70" s="176" t="s">
        <v>122</v>
      </c>
      <c r="D70" s="177" t="s">
        <v>224</v>
      </c>
      <c r="E70" s="178" t="s">
        <v>209</v>
      </c>
      <c r="F70" s="194">
        <f>IFERROR((F25-F2)/F2,"-")</f>
        <v>0</v>
      </c>
      <c r="G70" s="194">
        <f t="shared" ref="G70:AG85" si="7">IFERROR((G25-G2)/G2,"-")</f>
        <v>0</v>
      </c>
      <c r="H70" s="194">
        <f t="shared" si="7"/>
        <v>0</v>
      </c>
      <c r="I70" s="194">
        <f t="shared" si="7"/>
        <v>0</v>
      </c>
      <c r="J70" s="194">
        <f t="shared" si="7"/>
        <v>0</v>
      </c>
      <c r="K70" s="194">
        <f t="shared" si="7"/>
        <v>0</v>
      </c>
      <c r="L70" s="194">
        <f t="shared" si="7"/>
        <v>0</v>
      </c>
      <c r="M70" s="194">
        <f t="shared" si="7"/>
        <v>0</v>
      </c>
      <c r="N70" s="194">
        <f t="shared" si="7"/>
        <v>0</v>
      </c>
      <c r="O70" s="194">
        <f t="shared" si="7"/>
        <v>0</v>
      </c>
      <c r="P70" s="194">
        <f t="shared" si="7"/>
        <v>0</v>
      </c>
      <c r="Q70" s="194">
        <f t="shared" si="7"/>
        <v>0</v>
      </c>
      <c r="R70" s="194">
        <f t="shared" si="7"/>
        <v>0</v>
      </c>
      <c r="S70" s="194">
        <f t="shared" si="7"/>
        <v>0</v>
      </c>
      <c r="T70" s="194">
        <f t="shared" si="7"/>
        <v>0</v>
      </c>
      <c r="U70" s="194">
        <f t="shared" si="7"/>
        <v>0</v>
      </c>
      <c r="V70" s="194">
        <f t="shared" si="7"/>
        <v>0</v>
      </c>
      <c r="W70" s="194">
        <f t="shared" si="7"/>
        <v>0</v>
      </c>
      <c r="X70" s="194">
        <f t="shared" si="7"/>
        <v>0</v>
      </c>
      <c r="Y70" s="194">
        <f t="shared" si="7"/>
        <v>0</v>
      </c>
      <c r="Z70" s="194">
        <f t="shared" si="7"/>
        <v>0</v>
      </c>
      <c r="AA70" s="194">
        <f t="shared" si="7"/>
        <v>0</v>
      </c>
      <c r="AB70" s="194">
        <f t="shared" si="7"/>
        <v>0</v>
      </c>
      <c r="AC70" s="194">
        <f t="shared" si="7"/>
        <v>0</v>
      </c>
      <c r="AD70" s="194">
        <f t="shared" si="7"/>
        <v>0</v>
      </c>
      <c r="AE70" s="194">
        <f t="shared" si="7"/>
        <v>0</v>
      </c>
      <c r="AF70" s="194">
        <f t="shared" si="7"/>
        <v>0</v>
      </c>
      <c r="AG70" s="194">
        <f t="shared" si="7"/>
        <v>0</v>
      </c>
    </row>
    <row r="71" spans="2:33" x14ac:dyDescent="0.2">
      <c r="B71" s="127" t="s">
        <v>124</v>
      </c>
      <c r="C71" s="176" t="s">
        <v>125</v>
      </c>
      <c r="D71" s="177" t="s">
        <v>224</v>
      </c>
      <c r="E71" s="178" t="s">
        <v>209</v>
      </c>
      <c r="F71" s="194">
        <f t="shared" ref="F71:AD74" si="8">IFERROR((F26-F3)/F3,"-")</f>
        <v>0</v>
      </c>
      <c r="G71" s="194">
        <f t="shared" si="8"/>
        <v>0</v>
      </c>
      <c r="H71" s="194">
        <f t="shared" si="8"/>
        <v>0</v>
      </c>
      <c r="I71" s="194">
        <f t="shared" si="8"/>
        <v>0</v>
      </c>
      <c r="J71" s="194">
        <f t="shared" si="8"/>
        <v>0</v>
      </c>
      <c r="K71" s="194">
        <f t="shared" si="8"/>
        <v>0</v>
      </c>
      <c r="L71" s="194">
        <f t="shared" si="8"/>
        <v>0</v>
      </c>
      <c r="M71" s="194">
        <f t="shared" si="8"/>
        <v>0</v>
      </c>
      <c r="N71" s="194">
        <f t="shared" si="8"/>
        <v>0</v>
      </c>
      <c r="O71" s="194">
        <f t="shared" si="8"/>
        <v>0</v>
      </c>
      <c r="P71" s="194">
        <f t="shared" si="8"/>
        <v>0</v>
      </c>
      <c r="Q71" s="194">
        <f t="shared" si="8"/>
        <v>0</v>
      </c>
      <c r="R71" s="194">
        <f t="shared" si="8"/>
        <v>0</v>
      </c>
      <c r="S71" s="194">
        <f t="shared" si="8"/>
        <v>0</v>
      </c>
      <c r="T71" s="194">
        <f t="shared" si="8"/>
        <v>0</v>
      </c>
      <c r="U71" s="194">
        <f t="shared" si="8"/>
        <v>0</v>
      </c>
      <c r="V71" s="194">
        <f t="shared" si="8"/>
        <v>0</v>
      </c>
      <c r="W71" s="194">
        <f t="shared" si="8"/>
        <v>-1.1902687993010292E-2</v>
      </c>
      <c r="X71" s="194">
        <f t="shared" si="8"/>
        <v>0</v>
      </c>
      <c r="Y71" s="194">
        <f t="shared" si="8"/>
        <v>-5.2045366850843305E-3</v>
      </c>
      <c r="Z71" s="194">
        <f t="shared" si="8"/>
        <v>-4.9789954851869487E-3</v>
      </c>
      <c r="AA71" s="194">
        <f t="shared" si="8"/>
        <v>-7.3721717458875612E-3</v>
      </c>
      <c r="AB71" s="194">
        <f t="shared" si="8"/>
        <v>-6.8144527537682209E-3</v>
      </c>
      <c r="AC71" s="194">
        <f t="shared" si="8"/>
        <v>0</v>
      </c>
      <c r="AD71" s="194">
        <f t="shared" si="8"/>
        <v>0</v>
      </c>
      <c r="AE71" s="194">
        <f t="shared" si="7"/>
        <v>0</v>
      </c>
      <c r="AF71" s="194">
        <f t="shared" si="7"/>
        <v>0</v>
      </c>
      <c r="AG71" s="194">
        <f t="shared" si="7"/>
        <v>0</v>
      </c>
    </row>
    <row r="72" spans="2:33" x14ac:dyDescent="0.2">
      <c r="B72" s="127" t="s">
        <v>126</v>
      </c>
      <c r="C72" s="176" t="s">
        <v>127</v>
      </c>
      <c r="D72" s="177" t="s">
        <v>224</v>
      </c>
      <c r="E72" s="178" t="s">
        <v>209</v>
      </c>
      <c r="F72" s="194">
        <f t="shared" si="8"/>
        <v>0</v>
      </c>
      <c r="G72" s="194">
        <f t="shared" si="8"/>
        <v>0</v>
      </c>
      <c r="H72" s="194">
        <f t="shared" si="8"/>
        <v>0</v>
      </c>
      <c r="I72" s="194">
        <f t="shared" si="8"/>
        <v>0</v>
      </c>
      <c r="J72" s="194">
        <f t="shared" si="8"/>
        <v>0</v>
      </c>
      <c r="K72" s="194">
        <f t="shared" si="8"/>
        <v>0</v>
      </c>
      <c r="L72" s="194">
        <f t="shared" si="8"/>
        <v>0</v>
      </c>
      <c r="M72" s="194">
        <f t="shared" si="8"/>
        <v>0</v>
      </c>
      <c r="N72" s="194">
        <f t="shared" si="8"/>
        <v>0</v>
      </c>
      <c r="O72" s="194">
        <f t="shared" si="8"/>
        <v>0</v>
      </c>
      <c r="P72" s="194">
        <f t="shared" si="8"/>
        <v>0</v>
      </c>
      <c r="Q72" s="194">
        <f t="shared" si="8"/>
        <v>0</v>
      </c>
      <c r="R72" s="194">
        <f t="shared" si="8"/>
        <v>0</v>
      </c>
      <c r="S72" s="194">
        <f t="shared" si="8"/>
        <v>0</v>
      </c>
      <c r="T72" s="194">
        <f t="shared" si="8"/>
        <v>0</v>
      </c>
      <c r="U72" s="194">
        <f t="shared" si="8"/>
        <v>0</v>
      </c>
      <c r="V72" s="194">
        <f t="shared" si="8"/>
        <v>0</v>
      </c>
      <c r="W72" s="194">
        <f t="shared" si="8"/>
        <v>0</v>
      </c>
      <c r="X72" s="194">
        <f t="shared" si="8"/>
        <v>0</v>
      </c>
      <c r="Y72" s="194">
        <f t="shared" si="8"/>
        <v>0</v>
      </c>
      <c r="Z72" s="194" t="str">
        <f t="shared" si="8"/>
        <v>-</v>
      </c>
      <c r="AA72" s="194" t="str">
        <f t="shared" si="8"/>
        <v>-</v>
      </c>
      <c r="AB72" s="194" t="str">
        <f t="shared" si="8"/>
        <v>-</v>
      </c>
      <c r="AC72" s="194" t="str">
        <f t="shared" si="8"/>
        <v>-</v>
      </c>
      <c r="AD72" s="194" t="str">
        <f t="shared" si="8"/>
        <v>-</v>
      </c>
      <c r="AE72" s="194" t="str">
        <f t="shared" si="7"/>
        <v>-</v>
      </c>
      <c r="AF72" s="194" t="str">
        <f t="shared" si="7"/>
        <v>-</v>
      </c>
      <c r="AG72" s="194" t="str">
        <f t="shared" si="7"/>
        <v>-</v>
      </c>
    </row>
    <row r="73" spans="2:33" x14ac:dyDescent="0.2">
      <c r="B73" s="127" t="s">
        <v>200</v>
      </c>
      <c r="C73" s="176" t="s">
        <v>201</v>
      </c>
      <c r="D73" s="177" t="s">
        <v>224</v>
      </c>
      <c r="E73" s="178" t="s">
        <v>209</v>
      </c>
      <c r="F73" s="194">
        <f t="shared" si="8"/>
        <v>0</v>
      </c>
      <c r="G73" s="194">
        <f t="shared" si="8"/>
        <v>0</v>
      </c>
      <c r="H73" s="194">
        <f t="shared" si="8"/>
        <v>0</v>
      </c>
      <c r="I73" s="194">
        <f t="shared" si="8"/>
        <v>0</v>
      </c>
      <c r="J73" s="194">
        <f t="shared" si="8"/>
        <v>0</v>
      </c>
      <c r="K73" s="194">
        <f t="shared" si="8"/>
        <v>0</v>
      </c>
      <c r="L73" s="194">
        <f t="shared" si="8"/>
        <v>0</v>
      </c>
      <c r="M73" s="194">
        <f t="shared" si="8"/>
        <v>0</v>
      </c>
      <c r="N73" s="194">
        <f t="shared" si="8"/>
        <v>0</v>
      </c>
      <c r="O73" s="194">
        <f t="shared" si="8"/>
        <v>0</v>
      </c>
      <c r="P73" s="194">
        <f t="shared" si="8"/>
        <v>0</v>
      </c>
      <c r="Q73" s="194">
        <f t="shared" si="8"/>
        <v>0</v>
      </c>
      <c r="R73" s="194">
        <f t="shared" si="8"/>
        <v>0</v>
      </c>
      <c r="S73" s="194">
        <f t="shared" si="8"/>
        <v>0</v>
      </c>
      <c r="T73" s="194">
        <f t="shared" si="8"/>
        <v>0</v>
      </c>
      <c r="U73" s="194">
        <f t="shared" si="8"/>
        <v>0</v>
      </c>
      <c r="V73" s="194">
        <f t="shared" si="8"/>
        <v>0</v>
      </c>
      <c r="W73" s="194">
        <f t="shared" si="8"/>
        <v>0</v>
      </c>
      <c r="X73" s="194">
        <f t="shared" si="8"/>
        <v>0</v>
      </c>
      <c r="Y73" s="194">
        <f t="shared" si="8"/>
        <v>0</v>
      </c>
      <c r="Z73" s="194">
        <f t="shared" si="8"/>
        <v>0</v>
      </c>
      <c r="AA73" s="194">
        <f t="shared" si="8"/>
        <v>0</v>
      </c>
      <c r="AB73" s="194">
        <f t="shared" si="8"/>
        <v>0</v>
      </c>
      <c r="AC73" s="194">
        <f t="shared" si="8"/>
        <v>0</v>
      </c>
      <c r="AD73" s="194">
        <f t="shared" si="8"/>
        <v>0</v>
      </c>
      <c r="AE73" s="194">
        <f t="shared" si="7"/>
        <v>0</v>
      </c>
      <c r="AF73" s="194">
        <f t="shared" si="7"/>
        <v>0</v>
      </c>
      <c r="AG73" s="194">
        <f t="shared" si="7"/>
        <v>0</v>
      </c>
    </row>
    <row r="74" spans="2:33" x14ac:dyDescent="0.2">
      <c r="B74" s="127" t="s">
        <v>134</v>
      </c>
      <c r="C74" s="176" t="s">
        <v>135</v>
      </c>
      <c r="D74" s="177" t="s">
        <v>224</v>
      </c>
      <c r="E74" s="178" t="s">
        <v>209</v>
      </c>
      <c r="F74" s="194">
        <f>IFERROR((F29-F6)/F6,"-")</f>
        <v>0</v>
      </c>
      <c r="G74" s="194">
        <f t="shared" si="8"/>
        <v>0</v>
      </c>
      <c r="H74" s="194">
        <f t="shared" si="8"/>
        <v>0</v>
      </c>
      <c r="I74" s="194">
        <f t="shared" si="8"/>
        <v>0</v>
      </c>
      <c r="J74" s="194">
        <f t="shared" si="8"/>
        <v>0</v>
      </c>
      <c r="K74" s="194">
        <f t="shared" si="8"/>
        <v>0</v>
      </c>
      <c r="L74" s="194">
        <f t="shared" si="8"/>
        <v>0</v>
      </c>
      <c r="M74" s="194">
        <f t="shared" si="8"/>
        <v>0</v>
      </c>
      <c r="N74" s="194">
        <f t="shared" si="8"/>
        <v>0</v>
      </c>
      <c r="O74" s="194">
        <f t="shared" si="8"/>
        <v>0</v>
      </c>
      <c r="P74" s="194">
        <f t="shared" si="8"/>
        <v>0</v>
      </c>
      <c r="Q74" s="194">
        <f t="shared" si="8"/>
        <v>0</v>
      </c>
      <c r="R74" s="194">
        <f t="shared" si="8"/>
        <v>0</v>
      </c>
      <c r="S74" s="194">
        <f t="shared" si="8"/>
        <v>0</v>
      </c>
      <c r="T74" s="194" t="str">
        <f t="shared" si="8"/>
        <v>-</v>
      </c>
      <c r="U74" s="194" t="str">
        <f t="shared" si="8"/>
        <v>-</v>
      </c>
      <c r="V74" s="194" t="str">
        <f t="shared" si="8"/>
        <v>-</v>
      </c>
      <c r="W74" s="194" t="str">
        <f t="shared" si="8"/>
        <v>-</v>
      </c>
      <c r="X74" s="194" t="str">
        <f t="shared" si="8"/>
        <v>-</v>
      </c>
      <c r="Y74" s="194" t="str">
        <f t="shared" si="8"/>
        <v>-</v>
      </c>
      <c r="Z74" s="194" t="str">
        <f t="shared" si="8"/>
        <v>-</v>
      </c>
      <c r="AA74" s="194" t="str">
        <f t="shared" si="8"/>
        <v>-</v>
      </c>
      <c r="AB74" s="194" t="str">
        <f t="shared" si="8"/>
        <v>-</v>
      </c>
      <c r="AC74" s="194" t="str">
        <f t="shared" si="8"/>
        <v>-</v>
      </c>
      <c r="AD74" s="194" t="str">
        <f t="shared" si="8"/>
        <v>-</v>
      </c>
      <c r="AE74" s="194" t="str">
        <f t="shared" si="7"/>
        <v>-</v>
      </c>
      <c r="AF74" s="194" t="str">
        <f t="shared" si="7"/>
        <v>-</v>
      </c>
      <c r="AG74" s="194" t="str">
        <f t="shared" si="7"/>
        <v>-</v>
      </c>
    </row>
    <row r="75" spans="2:33" x14ac:dyDescent="0.2">
      <c r="B75" s="127" t="s">
        <v>136</v>
      </c>
      <c r="C75" s="176" t="s">
        <v>137</v>
      </c>
      <c r="D75" s="177" t="s">
        <v>225</v>
      </c>
      <c r="E75" s="178" t="s">
        <v>209</v>
      </c>
      <c r="F75" s="194">
        <f t="shared" ref="F75:AD85" si="9">IFERROR((F30-F7)/F7,"-")</f>
        <v>0</v>
      </c>
      <c r="G75" s="194">
        <f t="shared" si="9"/>
        <v>0</v>
      </c>
      <c r="H75" s="194">
        <f t="shared" si="9"/>
        <v>0</v>
      </c>
      <c r="I75" s="194">
        <f t="shared" si="9"/>
        <v>0</v>
      </c>
      <c r="J75" s="194">
        <f t="shared" si="9"/>
        <v>0</v>
      </c>
      <c r="K75" s="194">
        <f t="shared" si="9"/>
        <v>0</v>
      </c>
      <c r="L75" s="194">
        <f t="shared" si="9"/>
        <v>0</v>
      </c>
      <c r="M75" s="194">
        <f t="shared" si="9"/>
        <v>0</v>
      </c>
      <c r="N75" s="194">
        <f t="shared" si="9"/>
        <v>0</v>
      </c>
      <c r="O75" s="194">
        <f t="shared" si="9"/>
        <v>0</v>
      </c>
      <c r="P75" s="194">
        <f t="shared" si="9"/>
        <v>0</v>
      </c>
      <c r="Q75" s="194">
        <f t="shared" si="9"/>
        <v>0</v>
      </c>
      <c r="R75" s="194">
        <f t="shared" si="9"/>
        <v>0</v>
      </c>
      <c r="S75" s="194" t="str">
        <f t="shared" si="9"/>
        <v>-</v>
      </c>
      <c r="T75" s="194" t="str">
        <f t="shared" si="9"/>
        <v>-</v>
      </c>
      <c r="U75" s="194" t="str">
        <f t="shared" si="9"/>
        <v>-</v>
      </c>
      <c r="V75" s="194" t="str">
        <f t="shared" si="9"/>
        <v>-</v>
      </c>
      <c r="W75" s="194" t="str">
        <f t="shared" si="9"/>
        <v>-</v>
      </c>
      <c r="X75" s="194" t="str">
        <f t="shared" si="9"/>
        <v>-</v>
      </c>
      <c r="Y75" s="194" t="str">
        <f t="shared" si="9"/>
        <v>-</v>
      </c>
      <c r="Z75" s="194" t="str">
        <f t="shared" si="9"/>
        <v>-</v>
      </c>
      <c r="AA75" s="194" t="str">
        <f t="shared" si="9"/>
        <v>-</v>
      </c>
      <c r="AB75" s="194" t="str">
        <f t="shared" si="9"/>
        <v>-</v>
      </c>
      <c r="AC75" s="194" t="str">
        <f t="shared" si="9"/>
        <v>-</v>
      </c>
      <c r="AD75" s="194" t="str">
        <f t="shared" si="9"/>
        <v>-</v>
      </c>
      <c r="AE75" s="194" t="str">
        <f t="shared" si="7"/>
        <v>-</v>
      </c>
      <c r="AF75" s="194" t="str">
        <f t="shared" si="7"/>
        <v>-</v>
      </c>
      <c r="AG75" s="194" t="str">
        <f t="shared" si="7"/>
        <v>-</v>
      </c>
    </row>
    <row r="76" spans="2:33" x14ac:dyDescent="0.2">
      <c r="B76" s="127" t="s">
        <v>138</v>
      </c>
      <c r="C76" s="176" t="s">
        <v>139</v>
      </c>
      <c r="D76" s="177" t="s">
        <v>224</v>
      </c>
      <c r="E76" s="178" t="s">
        <v>209</v>
      </c>
      <c r="F76" s="194">
        <f t="shared" si="9"/>
        <v>0</v>
      </c>
      <c r="G76" s="194">
        <f t="shared" si="9"/>
        <v>0</v>
      </c>
      <c r="H76" s="194">
        <f t="shared" si="9"/>
        <v>0</v>
      </c>
      <c r="I76" s="194">
        <f t="shared" si="9"/>
        <v>0</v>
      </c>
      <c r="J76" s="194">
        <f t="shared" si="9"/>
        <v>0</v>
      </c>
      <c r="K76" s="194">
        <f t="shared" si="9"/>
        <v>0</v>
      </c>
      <c r="L76" s="194">
        <f t="shared" si="9"/>
        <v>0</v>
      </c>
      <c r="M76" s="194">
        <f t="shared" si="9"/>
        <v>0</v>
      </c>
      <c r="N76" s="194">
        <f t="shared" si="9"/>
        <v>0</v>
      </c>
      <c r="O76" s="194">
        <f t="shared" si="9"/>
        <v>0</v>
      </c>
      <c r="P76" s="194">
        <f t="shared" si="9"/>
        <v>0</v>
      </c>
      <c r="Q76" s="194">
        <f t="shared" si="9"/>
        <v>0</v>
      </c>
      <c r="R76" s="194" t="str">
        <f t="shared" si="9"/>
        <v>-</v>
      </c>
      <c r="S76" s="194" t="str">
        <f t="shared" si="9"/>
        <v>-</v>
      </c>
      <c r="T76" s="194" t="str">
        <f t="shared" si="9"/>
        <v>-</v>
      </c>
      <c r="U76" s="194" t="str">
        <f t="shared" si="9"/>
        <v>-</v>
      </c>
      <c r="V76" s="194" t="str">
        <f t="shared" si="9"/>
        <v>-</v>
      </c>
      <c r="W76" s="194" t="str">
        <f t="shared" si="9"/>
        <v>-</v>
      </c>
      <c r="X76" s="194" t="str">
        <f t="shared" si="9"/>
        <v>-</v>
      </c>
      <c r="Y76" s="194" t="str">
        <f t="shared" si="9"/>
        <v>-</v>
      </c>
      <c r="Z76" s="194" t="str">
        <f t="shared" si="9"/>
        <v>-</v>
      </c>
      <c r="AA76" s="194" t="str">
        <f t="shared" si="9"/>
        <v>-</v>
      </c>
      <c r="AB76" s="194" t="str">
        <f t="shared" si="9"/>
        <v>-</v>
      </c>
      <c r="AC76" s="194" t="str">
        <f t="shared" si="9"/>
        <v>-</v>
      </c>
      <c r="AD76" s="194" t="str">
        <f t="shared" si="9"/>
        <v>-</v>
      </c>
      <c r="AE76" s="194" t="str">
        <f t="shared" si="7"/>
        <v>-</v>
      </c>
      <c r="AF76" s="194" t="str">
        <f t="shared" si="7"/>
        <v>-</v>
      </c>
      <c r="AG76" s="194" t="str">
        <f t="shared" si="7"/>
        <v>-</v>
      </c>
    </row>
    <row r="77" spans="2:33" x14ac:dyDescent="0.2">
      <c r="B77" s="127" t="s">
        <v>140</v>
      </c>
      <c r="C77" s="176" t="s">
        <v>141</v>
      </c>
      <c r="D77" s="177" t="s">
        <v>224</v>
      </c>
      <c r="E77" s="178" t="s">
        <v>209</v>
      </c>
      <c r="F77" s="194">
        <f t="shared" si="9"/>
        <v>0</v>
      </c>
      <c r="G77" s="194">
        <f t="shared" si="9"/>
        <v>0</v>
      </c>
      <c r="H77" s="194">
        <f t="shared" si="9"/>
        <v>0</v>
      </c>
      <c r="I77" s="194">
        <f t="shared" si="9"/>
        <v>0</v>
      </c>
      <c r="J77" s="194">
        <f t="shared" si="9"/>
        <v>0</v>
      </c>
      <c r="K77" s="194">
        <f t="shared" si="9"/>
        <v>0</v>
      </c>
      <c r="L77" s="194">
        <f t="shared" si="9"/>
        <v>0</v>
      </c>
      <c r="M77" s="194">
        <f t="shared" si="9"/>
        <v>0</v>
      </c>
      <c r="N77" s="194">
        <f t="shared" si="9"/>
        <v>0</v>
      </c>
      <c r="O77" s="194">
        <f t="shared" si="9"/>
        <v>0</v>
      </c>
      <c r="P77" s="194">
        <f t="shared" si="9"/>
        <v>0</v>
      </c>
      <c r="Q77" s="194">
        <f t="shared" si="9"/>
        <v>0</v>
      </c>
      <c r="R77" s="194">
        <f t="shared" si="9"/>
        <v>0</v>
      </c>
      <c r="S77" s="194">
        <f t="shared" si="9"/>
        <v>0</v>
      </c>
      <c r="T77" s="194">
        <f t="shared" si="9"/>
        <v>0</v>
      </c>
      <c r="U77" s="194">
        <f t="shared" si="9"/>
        <v>0</v>
      </c>
      <c r="V77" s="194">
        <f t="shared" si="9"/>
        <v>0</v>
      </c>
      <c r="W77" s="194">
        <f t="shared" si="9"/>
        <v>0</v>
      </c>
      <c r="X77" s="194">
        <f t="shared" si="9"/>
        <v>0</v>
      </c>
      <c r="Y77" s="194">
        <f t="shared" si="9"/>
        <v>0</v>
      </c>
      <c r="Z77" s="194">
        <f t="shared" si="9"/>
        <v>0</v>
      </c>
      <c r="AA77" s="194">
        <f t="shared" si="9"/>
        <v>0</v>
      </c>
      <c r="AB77" s="194">
        <f t="shared" si="9"/>
        <v>0</v>
      </c>
      <c r="AC77" s="194">
        <f t="shared" si="9"/>
        <v>0</v>
      </c>
      <c r="AD77" s="194">
        <f t="shared" si="9"/>
        <v>0</v>
      </c>
      <c r="AE77" s="194">
        <f t="shared" si="7"/>
        <v>0</v>
      </c>
      <c r="AF77" s="194">
        <f t="shared" si="7"/>
        <v>0</v>
      </c>
      <c r="AG77" s="194">
        <f t="shared" si="7"/>
        <v>0</v>
      </c>
    </row>
    <row r="78" spans="2:33" x14ac:dyDescent="0.2">
      <c r="B78" s="127" t="s">
        <v>142</v>
      </c>
      <c r="C78" s="176" t="s">
        <v>143</v>
      </c>
      <c r="D78" s="177" t="s">
        <v>224</v>
      </c>
      <c r="E78" s="178" t="s">
        <v>209</v>
      </c>
      <c r="F78" s="194">
        <f t="shared" si="9"/>
        <v>6.6472152404100829E-2</v>
      </c>
      <c r="G78" s="194">
        <f t="shared" si="9"/>
        <v>7.442836823237764E-2</v>
      </c>
      <c r="H78" s="194">
        <f t="shared" si="9"/>
        <v>7.4716738045130945E-2</v>
      </c>
      <c r="I78" s="194">
        <f t="shared" si="9"/>
        <v>6.7222884582123402E-2</v>
      </c>
      <c r="J78" s="194">
        <f t="shared" si="9"/>
        <v>6.3736033537490244E-2</v>
      </c>
      <c r="K78" s="194">
        <f t="shared" si="9"/>
        <v>4.9143938490990018E-2</v>
      </c>
      <c r="L78" s="194">
        <f t="shared" si="9"/>
        <v>4.9815577488392764E-2</v>
      </c>
      <c r="M78" s="194">
        <f t="shared" si="9"/>
        <v>5.7074458297399044E-2</v>
      </c>
      <c r="N78" s="194">
        <f t="shared" si="9"/>
        <v>6.6574143688460985E-2</v>
      </c>
      <c r="O78" s="194">
        <f t="shared" si="9"/>
        <v>7.0689034960706373E-2</v>
      </c>
      <c r="P78" s="194">
        <f t="shared" si="9"/>
        <v>6.9544319023681925E-2</v>
      </c>
      <c r="Q78" s="194">
        <f t="shared" si="9"/>
        <v>7.2113447640648837E-2</v>
      </c>
      <c r="R78" s="194">
        <f t="shared" si="9"/>
        <v>7.6075696635240858E-2</v>
      </c>
      <c r="S78" s="194">
        <f t="shared" si="9"/>
        <v>8.3929215293128176E-2</v>
      </c>
      <c r="T78" s="194">
        <f t="shared" si="9"/>
        <v>8.4426562985015371E-2</v>
      </c>
      <c r="U78" s="194">
        <f t="shared" si="9"/>
        <v>8.9722810386305099E-2</v>
      </c>
      <c r="V78" s="194">
        <f t="shared" si="9"/>
        <v>8.1188840054101347E-2</v>
      </c>
      <c r="W78" s="194">
        <f t="shared" si="9"/>
        <v>8.1832120462195387E-2</v>
      </c>
      <c r="X78" s="194">
        <f t="shared" si="9"/>
        <v>7.2212113016704715E-2</v>
      </c>
      <c r="Y78" s="194">
        <f t="shared" si="9"/>
        <v>7.7266503703785697E-2</v>
      </c>
      <c r="Z78" s="194">
        <f t="shared" si="9"/>
        <v>7.1540969947215316E-2</v>
      </c>
      <c r="AA78" s="194">
        <f t="shared" si="9"/>
        <v>8.0353177879470994E-2</v>
      </c>
      <c r="AB78" s="194">
        <f t="shared" si="9"/>
        <v>8.7363752742299919E-2</v>
      </c>
      <c r="AC78" s="194">
        <f t="shared" si="9"/>
        <v>9.0184611185226859E-2</v>
      </c>
      <c r="AD78" s="194">
        <f t="shared" si="9"/>
        <v>8.6326355334948604E-2</v>
      </c>
      <c r="AE78" s="194">
        <f t="shared" si="7"/>
        <v>8.801384756060486E-2</v>
      </c>
      <c r="AF78" s="194">
        <f t="shared" si="7"/>
        <v>9.9980402235003416E-2</v>
      </c>
      <c r="AG78" s="194">
        <f t="shared" si="7"/>
        <v>1.5465173322283012</v>
      </c>
    </row>
    <row r="79" spans="2:33" x14ac:dyDescent="0.2">
      <c r="B79" s="127" t="s">
        <v>144</v>
      </c>
      <c r="C79" s="176" t="s">
        <v>202</v>
      </c>
      <c r="D79" s="177" t="s">
        <v>146</v>
      </c>
      <c r="E79" s="178" t="s">
        <v>209</v>
      </c>
      <c r="F79" s="194">
        <f t="shared" si="9"/>
        <v>0</v>
      </c>
      <c r="G79" s="194">
        <f t="shared" si="9"/>
        <v>0</v>
      </c>
      <c r="H79" s="194">
        <f t="shared" si="9"/>
        <v>0</v>
      </c>
      <c r="I79" s="194">
        <f t="shared" si="9"/>
        <v>0</v>
      </c>
      <c r="J79" s="194">
        <f t="shared" si="9"/>
        <v>0</v>
      </c>
      <c r="K79" s="194">
        <f t="shared" si="9"/>
        <v>0</v>
      </c>
      <c r="L79" s="194">
        <f t="shared" si="9"/>
        <v>0</v>
      </c>
      <c r="M79" s="194">
        <f t="shared" si="9"/>
        <v>0</v>
      </c>
      <c r="N79" s="194">
        <f t="shared" si="9"/>
        <v>0</v>
      </c>
      <c r="O79" s="194">
        <f t="shared" si="9"/>
        <v>0</v>
      </c>
      <c r="P79" s="194">
        <f t="shared" si="9"/>
        <v>0</v>
      </c>
      <c r="Q79" s="194">
        <f t="shared" si="9"/>
        <v>0</v>
      </c>
      <c r="R79" s="194">
        <f t="shared" si="9"/>
        <v>0</v>
      </c>
      <c r="S79" s="194">
        <f t="shared" si="9"/>
        <v>0</v>
      </c>
      <c r="T79" s="194">
        <f t="shared" si="9"/>
        <v>0</v>
      </c>
      <c r="U79" s="194">
        <f t="shared" si="9"/>
        <v>0</v>
      </c>
      <c r="V79" s="194">
        <f t="shared" si="9"/>
        <v>0</v>
      </c>
      <c r="W79" s="194">
        <f t="shared" si="9"/>
        <v>-1.1993791171263632E-16</v>
      </c>
      <c r="X79" s="194">
        <f t="shared" si="9"/>
        <v>0</v>
      </c>
      <c r="Y79" s="194">
        <f t="shared" si="9"/>
        <v>0</v>
      </c>
      <c r="Z79" s="194">
        <f t="shared" si="9"/>
        <v>0</v>
      </c>
      <c r="AA79" s="194">
        <f t="shared" si="9"/>
        <v>0</v>
      </c>
      <c r="AB79" s="194">
        <f t="shared" si="9"/>
        <v>0</v>
      </c>
      <c r="AC79" s="194">
        <f t="shared" si="9"/>
        <v>-3.5258169066580003E-16</v>
      </c>
      <c r="AD79" s="194">
        <f t="shared" si="9"/>
        <v>0</v>
      </c>
      <c r="AE79" s="194">
        <f t="shared" si="7"/>
        <v>0</v>
      </c>
      <c r="AF79" s="194">
        <f t="shared" si="7"/>
        <v>0</v>
      </c>
      <c r="AG79" s="194">
        <f t="shared" si="7"/>
        <v>-9.0441555167897138E-4</v>
      </c>
    </row>
    <row r="80" spans="2:33" x14ac:dyDescent="0.2">
      <c r="B80" s="127" t="s">
        <v>144</v>
      </c>
      <c r="C80" s="176" t="s">
        <v>203</v>
      </c>
      <c r="D80" s="177" t="s">
        <v>52</v>
      </c>
      <c r="E80" s="178" t="s">
        <v>209</v>
      </c>
      <c r="F80" s="194" t="str">
        <f t="shared" si="9"/>
        <v>-</v>
      </c>
      <c r="G80" s="194" t="str">
        <f t="shared" si="9"/>
        <v>-</v>
      </c>
      <c r="H80" s="194" t="str">
        <f t="shared" si="9"/>
        <v>-</v>
      </c>
      <c r="I80" s="194" t="str">
        <f t="shared" si="9"/>
        <v>-</v>
      </c>
      <c r="J80" s="194" t="str">
        <f t="shared" si="9"/>
        <v>-</v>
      </c>
      <c r="K80" s="194" t="str">
        <f t="shared" si="9"/>
        <v>-</v>
      </c>
      <c r="L80" s="194" t="str">
        <f t="shared" si="9"/>
        <v>-</v>
      </c>
      <c r="M80" s="194" t="str">
        <f t="shared" si="9"/>
        <v>-</v>
      </c>
      <c r="N80" s="194" t="str">
        <f t="shared" si="9"/>
        <v>-</v>
      </c>
      <c r="O80" s="194" t="str">
        <f t="shared" si="9"/>
        <v>-</v>
      </c>
      <c r="P80" s="194" t="str">
        <f t="shared" si="9"/>
        <v>-</v>
      </c>
      <c r="Q80" s="194" t="str">
        <f t="shared" si="9"/>
        <v>-</v>
      </c>
      <c r="R80" s="194" t="str">
        <f t="shared" si="9"/>
        <v>-</v>
      </c>
      <c r="S80" s="194" t="str">
        <f>IFERROR((S35-S12)/S12,"-")</f>
        <v>-</v>
      </c>
      <c r="T80" s="194" t="str">
        <f t="shared" si="9"/>
        <v>-</v>
      </c>
      <c r="U80" s="194" t="str">
        <f t="shared" si="9"/>
        <v>-</v>
      </c>
      <c r="V80" s="194">
        <f t="shared" si="9"/>
        <v>4.415648907953458E-2</v>
      </c>
      <c r="W80" s="194">
        <f t="shared" si="9"/>
        <v>-2.6010563185739216E-2</v>
      </c>
      <c r="X80" s="194">
        <f t="shared" si="9"/>
        <v>-3.0740769557452614E-3</v>
      </c>
      <c r="Y80" s="194">
        <f>IFERROR((Y35-Y12)/Y12,"-")</f>
        <v>3.4969763404951357E-3</v>
      </c>
      <c r="Z80" s="194">
        <f>IFERROR((Z35-Z12)/Z12,"-")</f>
        <v>4.2387010759100107E-4</v>
      </c>
      <c r="AA80" s="194">
        <f t="shared" si="9"/>
        <v>1.2972228278392685E-3</v>
      </c>
      <c r="AB80" s="194">
        <f t="shared" si="9"/>
        <v>1.2856152824676254E-3</v>
      </c>
      <c r="AC80" s="194">
        <f t="shared" si="9"/>
        <v>0.2046063480776629</v>
      </c>
      <c r="AD80" s="194">
        <f t="shared" si="9"/>
        <v>-5.8845765065164892E-3</v>
      </c>
      <c r="AE80" s="194">
        <f t="shared" si="7"/>
        <v>-5.9340218782584574E-2</v>
      </c>
      <c r="AF80" s="194">
        <f t="shared" si="7"/>
        <v>1.3216765568651447E-2</v>
      </c>
      <c r="AG80" s="194">
        <f t="shared" si="7"/>
        <v>-1.470179004759902E-2</v>
      </c>
    </row>
    <row r="81" spans="2:33" x14ac:dyDescent="0.2">
      <c r="B81" s="127" t="s">
        <v>148</v>
      </c>
      <c r="C81" s="176" t="s">
        <v>149</v>
      </c>
      <c r="D81" s="85" t="s">
        <v>226</v>
      </c>
      <c r="E81" s="178" t="s">
        <v>209</v>
      </c>
      <c r="F81" s="194">
        <f t="shared" si="9"/>
        <v>0</v>
      </c>
      <c r="G81" s="194">
        <f t="shared" si="9"/>
        <v>0</v>
      </c>
      <c r="H81" s="194">
        <f t="shared" si="9"/>
        <v>0</v>
      </c>
      <c r="I81" s="194">
        <f t="shared" si="9"/>
        <v>0</v>
      </c>
      <c r="J81" s="194">
        <f t="shared" si="9"/>
        <v>0</v>
      </c>
      <c r="K81" s="194">
        <f t="shared" si="9"/>
        <v>0</v>
      </c>
      <c r="L81" s="194">
        <f t="shared" si="9"/>
        <v>0</v>
      </c>
      <c r="M81" s="194">
        <f t="shared" si="9"/>
        <v>0</v>
      </c>
      <c r="N81" s="194">
        <f t="shared" si="9"/>
        <v>0</v>
      </c>
      <c r="O81" s="194">
        <f t="shared" si="9"/>
        <v>0</v>
      </c>
      <c r="P81" s="194">
        <f t="shared" si="9"/>
        <v>0</v>
      </c>
      <c r="Q81" s="194">
        <f t="shared" si="9"/>
        <v>0</v>
      </c>
      <c r="R81" s="194">
        <f t="shared" si="9"/>
        <v>0</v>
      </c>
      <c r="S81" s="194">
        <f t="shared" si="9"/>
        <v>0</v>
      </c>
      <c r="T81" s="194">
        <f t="shared" si="9"/>
        <v>0</v>
      </c>
      <c r="U81" s="194">
        <f t="shared" si="9"/>
        <v>0</v>
      </c>
      <c r="V81" s="194">
        <f t="shared" si="9"/>
        <v>0</v>
      </c>
      <c r="W81" s="194">
        <f t="shared" si="9"/>
        <v>0</v>
      </c>
      <c r="X81" s="194">
        <f t="shared" si="9"/>
        <v>0</v>
      </c>
      <c r="Y81" s="194">
        <f t="shared" si="9"/>
        <v>0</v>
      </c>
      <c r="Z81" s="194">
        <f t="shared" si="9"/>
        <v>0</v>
      </c>
      <c r="AA81" s="194">
        <f t="shared" si="9"/>
        <v>0</v>
      </c>
      <c r="AB81" s="194">
        <f t="shared" si="9"/>
        <v>0</v>
      </c>
      <c r="AC81" s="194">
        <f t="shared" si="9"/>
        <v>0</v>
      </c>
      <c r="AD81" s="194">
        <f t="shared" si="9"/>
        <v>0</v>
      </c>
      <c r="AE81" s="194">
        <f t="shared" si="7"/>
        <v>0</v>
      </c>
      <c r="AF81" s="194">
        <f t="shared" si="7"/>
        <v>0</v>
      </c>
      <c r="AG81" s="194">
        <f t="shared" si="7"/>
        <v>0</v>
      </c>
    </row>
    <row r="82" spans="2:33" x14ac:dyDescent="0.2">
      <c r="B82" s="127" t="s">
        <v>150</v>
      </c>
      <c r="C82" s="176" t="s">
        <v>151</v>
      </c>
      <c r="D82" s="79" t="s">
        <v>55</v>
      </c>
      <c r="E82" s="178" t="s">
        <v>209</v>
      </c>
      <c r="F82" s="194" t="str">
        <f t="shared" si="9"/>
        <v>-</v>
      </c>
      <c r="G82" s="194" t="str">
        <f t="shared" si="9"/>
        <v>-</v>
      </c>
      <c r="H82" s="194" t="str">
        <f t="shared" si="9"/>
        <v>-</v>
      </c>
      <c r="I82" s="194">
        <f t="shared" si="9"/>
        <v>0</v>
      </c>
      <c r="J82" s="194">
        <f t="shared" si="9"/>
        <v>0</v>
      </c>
      <c r="K82" s="194">
        <f t="shared" si="9"/>
        <v>-0.93512539296137498</v>
      </c>
      <c r="L82" s="194">
        <f t="shared" si="9"/>
        <v>-0.81648911165403248</v>
      </c>
      <c r="M82" s="194">
        <f t="shared" si="9"/>
        <v>-0.80483619056141831</v>
      </c>
      <c r="N82" s="194">
        <f t="shared" si="9"/>
        <v>-0.79466966717115095</v>
      </c>
      <c r="O82" s="194">
        <f t="shared" si="9"/>
        <v>-0.70348909777754109</v>
      </c>
      <c r="P82" s="194">
        <f t="shared" si="9"/>
        <v>-0.61851128085693452</v>
      </c>
      <c r="Q82" s="194">
        <f t="shared" si="9"/>
        <v>-0.62769838590128169</v>
      </c>
      <c r="R82" s="194">
        <f t="shared" si="9"/>
        <v>-0.46493669086244382</v>
      </c>
      <c r="S82" s="194">
        <f t="shared" si="9"/>
        <v>-0.26850336835737887</v>
      </c>
      <c r="T82" s="194">
        <f t="shared" si="9"/>
        <v>-1.236330040063982E-3</v>
      </c>
      <c r="U82" s="194">
        <f t="shared" si="9"/>
        <v>0.3497789159324034</v>
      </c>
      <c r="V82" s="194">
        <f t="shared" si="9"/>
        <v>-5.7988415528268636E-4</v>
      </c>
      <c r="W82" s="194">
        <f t="shared" si="9"/>
        <v>-5.9611023426878228E-4</v>
      </c>
      <c r="X82" s="194">
        <f t="shared" si="9"/>
        <v>0.21604448074561444</v>
      </c>
      <c r="Y82" s="194">
        <f t="shared" si="9"/>
        <v>0.150895019044439</v>
      </c>
      <c r="Z82" s="194">
        <f t="shared" si="9"/>
        <v>0.15524086010666321</v>
      </c>
      <c r="AA82" s="194">
        <f t="shared" si="9"/>
        <v>0.15442300729798911</v>
      </c>
      <c r="AB82" s="194">
        <f t="shared" si="9"/>
        <v>0.15712325388777543</v>
      </c>
      <c r="AC82" s="194">
        <f t="shared" si="9"/>
        <v>0.15796505881359252</v>
      </c>
      <c r="AD82" s="194">
        <f t="shared" si="9"/>
        <v>0.16423463644974595</v>
      </c>
      <c r="AE82" s="194">
        <f t="shared" si="7"/>
        <v>0.16107702992089554</v>
      </c>
      <c r="AF82" s="194">
        <f t="shared" si="7"/>
        <v>0.15387642354888958</v>
      </c>
      <c r="AG82" s="194">
        <f t="shared" si="7"/>
        <v>0.14830110657712717</v>
      </c>
    </row>
    <row r="83" spans="2:33" x14ac:dyDescent="0.2">
      <c r="B83" s="127" t="s">
        <v>154</v>
      </c>
      <c r="C83" s="176" t="s">
        <v>155</v>
      </c>
      <c r="D83" s="79" t="s">
        <v>55</v>
      </c>
      <c r="E83" s="178" t="s">
        <v>209</v>
      </c>
      <c r="F83" s="194" t="str">
        <f t="shared" si="9"/>
        <v>-</v>
      </c>
      <c r="G83" s="194" t="str">
        <f t="shared" si="9"/>
        <v>-</v>
      </c>
      <c r="H83" s="194" t="str">
        <f t="shared" si="9"/>
        <v>-</v>
      </c>
      <c r="I83" s="194" t="str">
        <f t="shared" si="9"/>
        <v>-</v>
      </c>
      <c r="J83" s="194" t="str">
        <f t="shared" si="9"/>
        <v>-</v>
      </c>
      <c r="K83" s="194" t="str">
        <f t="shared" si="9"/>
        <v>-</v>
      </c>
      <c r="L83" s="194">
        <f t="shared" si="9"/>
        <v>0</v>
      </c>
      <c r="M83" s="194">
        <f t="shared" si="9"/>
        <v>0</v>
      </c>
      <c r="N83" s="194">
        <f t="shared" si="9"/>
        <v>0</v>
      </c>
      <c r="O83" s="194">
        <f t="shared" si="9"/>
        <v>0</v>
      </c>
      <c r="P83" s="194">
        <f t="shared" si="9"/>
        <v>0</v>
      </c>
      <c r="Q83" s="194">
        <f t="shared" si="9"/>
        <v>0</v>
      </c>
      <c r="R83" s="194">
        <f t="shared" si="9"/>
        <v>0</v>
      </c>
      <c r="S83" s="194">
        <f t="shared" si="9"/>
        <v>0</v>
      </c>
      <c r="T83" s="194">
        <f t="shared" si="9"/>
        <v>0</v>
      </c>
      <c r="U83" s="194">
        <f t="shared" si="9"/>
        <v>0</v>
      </c>
      <c r="V83" s="194">
        <f t="shared" si="9"/>
        <v>0</v>
      </c>
      <c r="W83" s="194">
        <f t="shared" si="9"/>
        <v>0</v>
      </c>
      <c r="X83" s="194">
        <f t="shared" si="9"/>
        <v>0</v>
      </c>
      <c r="Y83" s="194">
        <f t="shared" si="9"/>
        <v>0</v>
      </c>
      <c r="Z83" s="194">
        <f t="shared" si="9"/>
        <v>0</v>
      </c>
      <c r="AA83" s="194">
        <f t="shared" si="9"/>
        <v>0</v>
      </c>
      <c r="AB83" s="194">
        <f t="shared" si="9"/>
        <v>0</v>
      </c>
      <c r="AC83" s="194">
        <f t="shared" si="9"/>
        <v>0</v>
      </c>
      <c r="AD83" s="194">
        <f t="shared" si="9"/>
        <v>0</v>
      </c>
      <c r="AE83" s="194">
        <f t="shared" si="7"/>
        <v>0</v>
      </c>
      <c r="AF83" s="194">
        <f t="shared" si="7"/>
        <v>0</v>
      </c>
      <c r="AG83" s="194">
        <f t="shared" si="7"/>
        <v>0</v>
      </c>
    </row>
    <row r="84" spans="2:33" x14ac:dyDescent="0.2">
      <c r="B84" s="127" t="s">
        <v>156</v>
      </c>
      <c r="C84" s="176" t="s">
        <v>157</v>
      </c>
      <c r="D84" s="79" t="s">
        <v>55</v>
      </c>
      <c r="E84" s="178" t="s">
        <v>209</v>
      </c>
      <c r="F84" s="194" t="str">
        <f t="shared" si="9"/>
        <v>-</v>
      </c>
      <c r="G84" s="194" t="str">
        <f t="shared" si="9"/>
        <v>-</v>
      </c>
      <c r="H84" s="194" t="str">
        <f t="shared" si="9"/>
        <v>-</v>
      </c>
      <c r="I84" s="194">
        <f t="shared" si="9"/>
        <v>5.9980764136973921</v>
      </c>
      <c r="J84" s="194">
        <f t="shared" si="9"/>
        <v>2.4990172315156163</v>
      </c>
      <c r="K84" s="194">
        <f t="shared" si="9"/>
        <v>0.49957135615150072</v>
      </c>
      <c r="L84" s="194">
        <f t="shared" si="9"/>
        <v>-1.8646638840846347E-4</v>
      </c>
      <c r="M84" s="194">
        <f t="shared" si="9"/>
        <v>-1.5240572163437586E-4</v>
      </c>
      <c r="N84" s="194">
        <f t="shared" si="9"/>
        <v>-1.1904410492307692E-4</v>
      </c>
      <c r="O84" s="194">
        <f t="shared" si="9"/>
        <v>-1.1107963057502096E-4</v>
      </c>
      <c r="P84" s="194">
        <f t="shared" si="9"/>
        <v>-9.6222166915440143E-5</v>
      </c>
      <c r="Q84" s="194">
        <f t="shared" si="9"/>
        <v>-7.6140152120202136E-5</v>
      </c>
      <c r="R84" s="194">
        <f t="shared" si="9"/>
        <v>-6.6397295424148179E-5</v>
      </c>
      <c r="S84" s="194">
        <f t="shared" si="9"/>
        <v>-6.3961949226052056E-5</v>
      </c>
      <c r="T84" s="194">
        <f t="shared" si="9"/>
        <v>4.2266385773923763E-5</v>
      </c>
      <c r="U84" s="194">
        <f t="shared" si="9"/>
        <v>-1.2610847119712447E-4</v>
      </c>
      <c r="V84" s="194">
        <f t="shared" si="9"/>
        <v>-1.0744280760832885E-4</v>
      </c>
      <c r="W84" s="194">
        <f t="shared" si="9"/>
        <v>-1.0113297279435933E-4</v>
      </c>
      <c r="X84" s="194">
        <f t="shared" si="9"/>
        <v>-1.1349834439816383E-4</v>
      </c>
      <c r="Y84" s="194">
        <f t="shared" si="9"/>
        <v>-6.0886672581791527E-2</v>
      </c>
      <c r="Z84" s="194">
        <f t="shared" si="9"/>
        <v>-9.0433499489496652E-2</v>
      </c>
      <c r="AA84" s="194">
        <f t="shared" si="9"/>
        <v>-5.5044214928007644E-2</v>
      </c>
      <c r="AB84" s="194">
        <f t="shared" si="9"/>
        <v>-6.8753968549680855E-2</v>
      </c>
      <c r="AC84" s="194">
        <f t="shared" si="9"/>
        <v>-8.7956980086549438E-2</v>
      </c>
      <c r="AD84" s="194">
        <f t="shared" si="9"/>
        <v>-0.10644459746340083</v>
      </c>
      <c r="AE84" s="194">
        <f t="shared" si="7"/>
        <v>-0.12460323433007842</v>
      </c>
      <c r="AF84" s="194">
        <f t="shared" si="7"/>
        <v>-0.14255404515747161</v>
      </c>
      <c r="AG84" s="194">
        <f t="shared" si="7"/>
        <v>-0.16035756465409517</v>
      </c>
    </row>
    <row r="85" spans="2:33" x14ac:dyDescent="0.2">
      <c r="B85" s="127" t="s">
        <v>158</v>
      </c>
      <c r="C85" s="176" t="s">
        <v>159</v>
      </c>
      <c r="D85" s="79" t="s">
        <v>214</v>
      </c>
      <c r="E85" s="178" t="s">
        <v>209</v>
      </c>
      <c r="F85" s="194">
        <f t="shared" si="9"/>
        <v>0</v>
      </c>
      <c r="G85" s="194">
        <f t="shared" si="9"/>
        <v>0</v>
      </c>
      <c r="H85" s="194">
        <f t="shared" si="9"/>
        <v>0</v>
      </c>
      <c r="I85" s="194">
        <f t="shared" si="9"/>
        <v>0</v>
      </c>
      <c r="J85" s="194">
        <f t="shared" si="9"/>
        <v>0</v>
      </c>
      <c r="K85" s="194">
        <f t="shared" si="9"/>
        <v>0</v>
      </c>
      <c r="L85" s="194">
        <f t="shared" si="9"/>
        <v>0</v>
      </c>
      <c r="M85" s="194">
        <f t="shared" si="9"/>
        <v>0</v>
      </c>
      <c r="N85" s="194">
        <f t="shared" ref="N85:AD85" si="10">IFERROR((N40-N17)/N17,"-")</f>
        <v>0</v>
      </c>
      <c r="O85" s="194">
        <f t="shared" si="10"/>
        <v>0</v>
      </c>
      <c r="P85" s="194">
        <f t="shared" si="10"/>
        <v>0</v>
      </c>
      <c r="Q85" s="194">
        <f t="shared" si="10"/>
        <v>0</v>
      </c>
      <c r="R85" s="194">
        <f t="shared" si="10"/>
        <v>0</v>
      </c>
      <c r="S85" s="194">
        <f t="shared" si="10"/>
        <v>0</v>
      </c>
      <c r="T85" s="194">
        <f t="shared" si="10"/>
        <v>0</v>
      </c>
      <c r="U85" s="194">
        <f t="shared" si="10"/>
        <v>0</v>
      </c>
      <c r="V85" s="194">
        <f t="shared" si="10"/>
        <v>0</v>
      </c>
      <c r="W85" s="194">
        <f t="shared" si="10"/>
        <v>0</v>
      </c>
      <c r="X85" s="194">
        <f t="shared" si="10"/>
        <v>0</v>
      </c>
      <c r="Y85" s="194">
        <f t="shared" si="10"/>
        <v>0</v>
      </c>
      <c r="Z85" s="194">
        <f t="shared" si="10"/>
        <v>0</v>
      </c>
      <c r="AA85" s="194">
        <f t="shared" si="10"/>
        <v>0</v>
      </c>
      <c r="AB85" s="194">
        <f t="shared" si="10"/>
        <v>0</v>
      </c>
      <c r="AC85" s="194">
        <f t="shared" si="10"/>
        <v>0</v>
      </c>
      <c r="AD85" s="194">
        <f t="shared" si="10"/>
        <v>0</v>
      </c>
      <c r="AE85" s="194">
        <f t="shared" si="7"/>
        <v>0</v>
      </c>
      <c r="AF85" s="194">
        <f t="shared" si="7"/>
        <v>0</v>
      </c>
      <c r="AG85" s="194">
        <f t="shared" si="7"/>
        <v>0</v>
      </c>
    </row>
    <row r="86" spans="2:33" x14ac:dyDescent="0.2">
      <c r="B86" s="127" t="s">
        <v>160</v>
      </c>
      <c r="C86" s="176" t="s">
        <v>227</v>
      </c>
      <c r="D86" s="79" t="s">
        <v>214</v>
      </c>
      <c r="E86" s="178" t="s">
        <v>209</v>
      </c>
      <c r="F86" s="194">
        <f t="shared" ref="F86:AG90" si="11">IFERROR((F41-F18)/F18,"-")</f>
        <v>0</v>
      </c>
      <c r="G86" s="194">
        <f t="shared" si="11"/>
        <v>0</v>
      </c>
      <c r="H86" s="194">
        <f t="shared" si="11"/>
        <v>0</v>
      </c>
      <c r="I86" s="194">
        <f t="shared" si="11"/>
        <v>0</v>
      </c>
      <c r="J86" s="194">
        <f t="shared" si="11"/>
        <v>0</v>
      </c>
      <c r="K86" s="194">
        <f t="shared" si="11"/>
        <v>0</v>
      </c>
      <c r="L86" s="194">
        <f t="shared" si="11"/>
        <v>0</v>
      </c>
      <c r="M86" s="194">
        <f t="shared" si="11"/>
        <v>0</v>
      </c>
      <c r="N86" s="194">
        <f t="shared" si="11"/>
        <v>0</v>
      </c>
      <c r="O86" s="194">
        <f t="shared" si="11"/>
        <v>0</v>
      </c>
      <c r="P86" s="194">
        <f t="shared" si="11"/>
        <v>0</v>
      </c>
      <c r="Q86" s="194">
        <f t="shared" si="11"/>
        <v>0</v>
      </c>
      <c r="R86" s="194">
        <f t="shared" si="11"/>
        <v>0</v>
      </c>
      <c r="S86" s="194">
        <f t="shared" si="11"/>
        <v>0</v>
      </c>
      <c r="T86" s="194">
        <f t="shared" si="11"/>
        <v>0</v>
      </c>
      <c r="U86" s="194">
        <f t="shared" si="11"/>
        <v>0</v>
      </c>
      <c r="V86" s="194">
        <f t="shared" si="11"/>
        <v>0</v>
      </c>
      <c r="W86" s="194">
        <f t="shared" si="11"/>
        <v>0</v>
      </c>
      <c r="X86" s="194">
        <f t="shared" si="11"/>
        <v>0</v>
      </c>
      <c r="Y86" s="194">
        <f t="shared" si="11"/>
        <v>0</v>
      </c>
      <c r="Z86" s="194">
        <f t="shared" si="11"/>
        <v>0</v>
      </c>
      <c r="AA86" s="194">
        <f t="shared" si="11"/>
        <v>0</v>
      </c>
      <c r="AB86" s="194">
        <f t="shared" si="11"/>
        <v>0</v>
      </c>
      <c r="AC86" s="194">
        <f t="shared" si="11"/>
        <v>0</v>
      </c>
      <c r="AD86" s="194">
        <f t="shared" si="11"/>
        <v>0</v>
      </c>
      <c r="AE86" s="194">
        <f t="shared" si="11"/>
        <v>-4.0784133252901404E-5</v>
      </c>
      <c r="AF86" s="194">
        <f t="shared" si="11"/>
        <v>-1.0487848570588443E-3</v>
      </c>
      <c r="AG86" s="194">
        <f t="shared" si="11"/>
        <v>-1.7614087097762117E-3</v>
      </c>
    </row>
    <row r="87" spans="2:33" x14ac:dyDescent="0.2">
      <c r="B87" s="127" t="s">
        <v>204</v>
      </c>
      <c r="C87" s="176" t="s">
        <v>228</v>
      </c>
      <c r="D87" s="177" t="s">
        <v>225</v>
      </c>
      <c r="E87" s="178" t="s">
        <v>209</v>
      </c>
      <c r="F87" s="194">
        <f t="shared" si="11"/>
        <v>0</v>
      </c>
      <c r="G87" s="194">
        <f t="shared" si="11"/>
        <v>0</v>
      </c>
      <c r="H87" s="194">
        <f t="shared" si="11"/>
        <v>0</v>
      </c>
      <c r="I87" s="194">
        <f t="shared" si="11"/>
        <v>0</v>
      </c>
      <c r="J87" s="194">
        <f t="shared" si="11"/>
        <v>0</v>
      </c>
      <c r="K87" s="194">
        <f t="shared" si="11"/>
        <v>0</v>
      </c>
      <c r="L87" s="194">
        <f t="shared" si="11"/>
        <v>0</v>
      </c>
      <c r="M87" s="194">
        <f t="shared" si="11"/>
        <v>0</v>
      </c>
      <c r="N87" s="194">
        <f t="shared" si="11"/>
        <v>0</v>
      </c>
      <c r="O87" s="194">
        <f t="shared" si="11"/>
        <v>0</v>
      </c>
      <c r="P87" s="194">
        <f t="shared" si="11"/>
        <v>0</v>
      </c>
      <c r="Q87" s="194">
        <f t="shared" si="11"/>
        <v>0</v>
      </c>
      <c r="R87" s="194">
        <f t="shared" si="11"/>
        <v>0</v>
      </c>
      <c r="S87" s="194">
        <f t="shared" si="11"/>
        <v>0</v>
      </c>
      <c r="T87" s="194">
        <f t="shared" si="11"/>
        <v>0</v>
      </c>
      <c r="U87" s="194">
        <f t="shared" si="11"/>
        <v>0</v>
      </c>
      <c r="V87" s="194">
        <f t="shared" si="11"/>
        <v>0</v>
      </c>
      <c r="W87" s="194">
        <f t="shared" si="11"/>
        <v>0</v>
      </c>
      <c r="X87" s="194">
        <f t="shared" si="11"/>
        <v>0</v>
      </c>
      <c r="Y87" s="194">
        <f t="shared" si="11"/>
        <v>0</v>
      </c>
      <c r="Z87" s="194">
        <f t="shared" si="11"/>
        <v>0</v>
      </c>
      <c r="AA87" s="194">
        <f t="shared" si="11"/>
        <v>0</v>
      </c>
      <c r="AB87" s="194">
        <f t="shared" si="11"/>
        <v>0</v>
      </c>
      <c r="AC87" s="194">
        <f t="shared" si="11"/>
        <v>0</v>
      </c>
      <c r="AD87" s="194">
        <f t="shared" si="11"/>
        <v>0</v>
      </c>
      <c r="AE87" s="194">
        <f t="shared" si="11"/>
        <v>0</v>
      </c>
      <c r="AF87" s="194">
        <f t="shared" si="11"/>
        <v>0</v>
      </c>
      <c r="AG87" s="194">
        <f t="shared" si="11"/>
        <v>0</v>
      </c>
    </row>
    <row r="88" spans="2:33" x14ac:dyDescent="0.2">
      <c r="B88" s="127" t="s">
        <v>162</v>
      </c>
      <c r="C88" s="176" t="s">
        <v>163</v>
      </c>
      <c r="D88" s="177" t="s">
        <v>146</v>
      </c>
      <c r="E88" s="178" t="s">
        <v>209</v>
      </c>
      <c r="F88" s="194">
        <f t="shared" si="11"/>
        <v>0</v>
      </c>
      <c r="G88" s="194">
        <f t="shared" si="11"/>
        <v>0</v>
      </c>
      <c r="H88" s="194">
        <f t="shared" si="11"/>
        <v>0</v>
      </c>
      <c r="I88" s="194">
        <f t="shared" si="11"/>
        <v>0</v>
      </c>
      <c r="J88" s="194">
        <f t="shared" si="11"/>
        <v>0</v>
      </c>
      <c r="K88" s="194">
        <f t="shared" si="11"/>
        <v>0</v>
      </c>
      <c r="L88" s="194">
        <f t="shared" si="11"/>
        <v>0</v>
      </c>
      <c r="M88" s="194">
        <f t="shared" si="11"/>
        <v>0</v>
      </c>
      <c r="N88" s="194">
        <f t="shared" si="11"/>
        <v>0</v>
      </c>
      <c r="O88" s="194">
        <f t="shared" si="11"/>
        <v>0</v>
      </c>
      <c r="P88" s="194">
        <f t="shared" si="11"/>
        <v>0</v>
      </c>
      <c r="Q88" s="194">
        <f t="shared" si="11"/>
        <v>0</v>
      </c>
      <c r="R88" s="194">
        <f t="shared" si="11"/>
        <v>0</v>
      </c>
      <c r="S88" s="194">
        <f t="shared" si="11"/>
        <v>0</v>
      </c>
      <c r="T88" s="194">
        <f t="shared" si="11"/>
        <v>0</v>
      </c>
      <c r="U88" s="194">
        <f t="shared" si="11"/>
        <v>0</v>
      </c>
      <c r="V88" s="194">
        <f t="shared" si="11"/>
        <v>0</v>
      </c>
      <c r="W88" s="194">
        <f t="shared" si="11"/>
        <v>0</v>
      </c>
      <c r="X88" s="194">
        <f t="shared" si="11"/>
        <v>0</v>
      </c>
      <c r="Y88" s="194">
        <f t="shared" si="11"/>
        <v>0</v>
      </c>
      <c r="Z88" s="194">
        <f t="shared" si="11"/>
        <v>0</v>
      </c>
      <c r="AA88" s="194">
        <f t="shared" si="11"/>
        <v>0</v>
      </c>
      <c r="AB88" s="194">
        <f t="shared" si="11"/>
        <v>0</v>
      </c>
      <c r="AC88" s="194">
        <f t="shared" si="11"/>
        <v>0</v>
      </c>
      <c r="AD88" s="194">
        <f t="shared" si="11"/>
        <v>0</v>
      </c>
      <c r="AE88" s="194">
        <f t="shared" si="11"/>
        <v>0</v>
      </c>
      <c r="AF88" s="194">
        <f t="shared" si="11"/>
        <v>0</v>
      </c>
      <c r="AG88" s="194">
        <f t="shared" si="11"/>
        <v>0</v>
      </c>
    </row>
    <row r="89" spans="2:33" x14ac:dyDescent="0.2">
      <c r="B89" s="127" t="s">
        <v>164</v>
      </c>
      <c r="C89" s="176" t="s">
        <v>165</v>
      </c>
      <c r="D89" s="177" t="s">
        <v>146</v>
      </c>
      <c r="E89" s="178" t="s">
        <v>209</v>
      </c>
      <c r="F89" s="194">
        <f t="shared" si="11"/>
        <v>0</v>
      </c>
      <c r="G89" s="194">
        <f t="shared" si="11"/>
        <v>0</v>
      </c>
      <c r="H89" s="194">
        <f t="shared" si="11"/>
        <v>0</v>
      </c>
      <c r="I89" s="194">
        <f t="shared" si="11"/>
        <v>0</v>
      </c>
      <c r="J89" s="194">
        <f t="shared" si="11"/>
        <v>0</v>
      </c>
      <c r="K89" s="194">
        <f t="shared" si="11"/>
        <v>0</v>
      </c>
      <c r="L89" s="194">
        <f t="shared" si="11"/>
        <v>0</v>
      </c>
      <c r="M89" s="194">
        <f t="shared" si="11"/>
        <v>0</v>
      </c>
      <c r="N89" s="194">
        <f t="shared" si="11"/>
        <v>0</v>
      </c>
      <c r="O89" s="194">
        <f t="shared" si="11"/>
        <v>0</v>
      </c>
      <c r="P89" s="194">
        <f t="shared" si="11"/>
        <v>0</v>
      </c>
      <c r="Q89" s="194">
        <f t="shared" si="11"/>
        <v>0</v>
      </c>
      <c r="R89" s="194">
        <f t="shared" si="11"/>
        <v>0</v>
      </c>
      <c r="S89" s="194">
        <f t="shared" si="11"/>
        <v>0</v>
      </c>
      <c r="T89" s="194">
        <f t="shared" si="11"/>
        <v>0</v>
      </c>
      <c r="U89" s="194">
        <f t="shared" si="11"/>
        <v>-5.4305500257139365E-2</v>
      </c>
      <c r="V89" s="194">
        <f t="shared" si="11"/>
        <v>0</v>
      </c>
      <c r="W89" s="194">
        <f t="shared" si="11"/>
        <v>-5.5290825890930512E-2</v>
      </c>
      <c r="X89" s="194">
        <f t="shared" si="11"/>
        <v>0</v>
      </c>
      <c r="Y89" s="194">
        <f t="shared" si="11"/>
        <v>-2.2917961572587305E-2</v>
      </c>
      <c r="Z89" s="194">
        <f t="shared" si="11"/>
        <v>0</v>
      </c>
      <c r="AA89" s="194">
        <f t="shared" si="11"/>
        <v>0</v>
      </c>
      <c r="AB89" s="194">
        <f t="shared" si="11"/>
        <v>0</v>
      </c>
      <c r="AC89" s="194">
        <f t="shared" si="11"/>
        <v>-1.3338156406999845E-5</v>
      </c>
      <c r="AD89" s="194">
        <f t="shared" si="11"/>
        <v>0</v>
      </c>
      <c r="AE89" s="194">
        <f t="shared" si="11"/>
        <v>0</v>
      </c>
      <c r="AF89" s="194">
        <f t="shared" si="11"/>
        <v>0</v>
      </c>
      <c r="AG89" s="194">
        <f t="shared" si="11"/>
        <v>1.2996496961609238E-5</v>
      </c>
    </row>
    <row r="90" spans="2:33" s="153" customFormat="1" x14ac:dyDescent="0.2">
      <c r="B90" s="195"/>
      <c r="C90" s="196" t="s">
        <v>205</v>
      </c>
      <c r="D90" s="195"/>
      <c r="E90" s="197" t="s">
        <v>209</v>
      </c>
      <c r="F90" s="198">
        <f>IFERROR((F45-F22)/F22,"-")</f>
        <v>-7.6110264635229056E-5</v>
      </c>
      <c r="G90" s="198">
        <f t="shared" si="11"/>
        <v>-8.1243446195894856E-5</v>
      </c>
      <c r="H90" s="198">
        <f t="shared" si="11"/>
        <v>-1.0746737631744017E-4</v>
      </c>
      <c r="I90" s="198">
        <f t="shared" si="11"/>
        <v>3.8230076758563139E-3</v>
      </c>
      <c r="J90" s="198">
        <f t="shared" si="11"/>
        <v>5.7468486160511248E-3</v>
      </c>
      <c r="K90" s="198">
        <f t="shared" si="11"/>
        <v>-1.7906785703300288E-2</v>
      </c>
      <c r="L90" s="198">
        <f t="shared" si="11"/>
        <v>-2.372137769895771E-2</v>
      </c>
      <c r="M90" s="198">
        <f t="shared" si="11"/>
        <v>-3.2976117628348442E-2</v>
      </c>
      <c r="N90" s="198">
        <f t="shared" si="11"/>
        <v>-4.8456241235765196E-2</v>
      </c>
      <c r="O90" s="198">
        <f t="shared" si="11"/>
        <v>-4.5234892857610523E-2</v>
      </c>
      <c r="P90" s="198">
        <f t="shared" si="11"/>
        <v>-4.1700954729337728E-2</v>
      </c>
      <c r="Q90" s="198">
        <f t="shared" si="11"/>
        <v>-5.7911765314948682E-2</v>
      </c>
      <c r="R90" s="198">
        <f t="shared" si="11"/>
        <v>-5.0911617659094473E-2</v>
      </c>
      <c r="S90" s="198">
        <f t="shared" si="11"/>
        <v>-3.9430350436055313E-2</v>
      </c>
      <c r="T90" s="198">
        <f t="shared" si="11"/>
        <v>3.6886758255739988E-4</v>
      </c>
      <c r="U90" s="198">
        <f t="shared" si="11"/>
        <v>4.8201030786524456E-2</v>
      </c>
      <c r="V90" s="198">
        <f t="shared" si="11"/>
        <v>4.4340565648001186E-4</v>
      </c>
      <c r="W90" s="198">
        <f t="shared" si="11"/>
        <v>-5.4957353100819383E-4</v>
      </c>
      <c r="X90" s="198">
        <f t="shared" si="11"/>
        <v>4.2139693725101325E-2</v>
      </c>
      <c r="Y90" s="198">
        <f t="shared" si="11"/>
        <v>3.899792053213641E-2</v>
      </c>
      <c r="Z90" s="198">
        <f t="shared" si="11"/>
        <v>4.301631588747909E-2</v>
      </c>
      <c r="AA90" s="198">
        <f t="shared" si="11"/>
        <v>4.8524927866981225E-2</v>
      </c>
      <c r="AB90" s="198">
        <f t="shared" si="11"/>
        <v>4.4496434352504985E-2</v>
      </c>
      <c r="AC90" s="198">
        <f t="shared" si="11"/>
        <v>4.7494309608641684E-2</v>
      </c>
      <c r="AD90" s="198">
        <f t="shared" si="11"/>
        <v>4.5561236267893317E-2</v>
      </c>
      <c r="AE90" s="198">
        <f t="shared" si="11"/>
        <v>4.0302156306519649E-2</v>
      </c>
      <c r="AF90" s="198">
        <f t="shared" si="11"/>
        <v>3.8496462348970972E-2</v>
      </c>
      <c r="AG90" s="198">
        <f t="shared" si="11"/>
        <v>4.5353263494316343E-2</v>
      </c>
    </row>
    <row r="91" spans="2:33" x14ac:dyDescent="0.2">
      <c r="C91" s="116"/>
      <c r="D91" s="85"/>
      <c r="E91" s="116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88"/>
      <c r="S91" s="88"/>
      <c r="T91" s="88"/>
      <c r="U91" s="88"/>
      <c r="V91" s="88"/>
      <c r="W91" s="88"/>
      <c r="X91" s="78"/>
      <c r="Y91" s="78"/>
      <c r="Z91" s="78"/>
      <c r="AA91" s="78"/>
      <c r="AB91" s="78"/>
      <c r="AC91" s="78"/>
    </row>
    <row r="92" spans="2:33" x14ac:dyDescent="0.2">
      <c r="C92" s="116"/>
      <c r="D92" s="85"/>
      <c r="E92" s="116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78"/>
      <c r="Y92" s="78"/>
      <c r="Z92" s="78"/>
      <c r="AA92" s="78"/>
      <c r="AB92" s="78"/>
      <c r="AC92" s="78"/>
    </row>
    <row r="93" spans="2:33" x14ac:dyDescent="0.2">
      <c r="C93" s="116"/>
      <c r="D93" s="85"/>
      <c r="E93" s="116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88"/>
      <c r="S93" s="88"/>
      <c r="T93" s="88"/>
      <c r="U93" s="88"/>
      <c r="V93" s="88"/>
      <c r="W93" s="88"/>
      <c r="X93" s="78"/>
      <c r="Y93" s="78"/>
      <c r="Z93" s="78"/>
      <c r="AA93" s="78"/>
      <c r="AB93" s="78"/>
      <c r="AC93" s="78"/>
    </row>
    <row r="94" spans="2:33" x14ac:dyDescent="0.2">
      <c r="C94" s="116"/>
      <c r="D94" s="85"/>
      <c r="E94" s="116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88"/>
      <c r="S94" s="88"/>
      <c r="T94" s="88"/>
      <c r="U94" s="88"/>
      <c r="V94" s="88"/>
      <c r="W94" s="88"/>
      <c r="X94" s="78"/>
      <c r="Y94" s="78"/>
      <c r="Z94" s="78"/>
      <c r="AA94" s="78"/>
      <c r="AB94" s="78"/>
      <c r="AC94" s="78"/>
    </row>
    <row r="95" spans="2:33" x14ac:dyDescent="0.2">
      <c r="C95" s="168"/>
      <c r="D95" s="169"/>
      <c r="E95" s="168"/>
      <c r="F95" s="199"/>
      <c r="G95" s="199"/>
      <c r="H95" s="199"/>
      <c r="I95" s="199"/>
      <c r="J95" s="199"/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78"/>
      <c r="Y95" s="78"/>
      <c r="Z95" s="78"/>
      <c r="AA95" s="78"/>
      <c r="AB95" s="78"/>
      <c r="AC95" s="78"/>
    </row>
    <row r="96" spans="2:33" x14ac:dyDescent="0.2">
      <c r="C96" s="116"/>
      <c r="D96" s="85"/>
      <c r="E96" s="116"/>
      <c r="F96" s="200"/>
      <c r="G96" s="200"/>
      <c r="H96" s="200"/>
      <c r="I96" s="200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88"/>
      <c r="U96" s="88"/>
      <c r="V96" s="88"/>
      <c r="W96" s="88"/>
      <c r="X96" s="78"/>
      <c r="Y96" s="78"/>
      <c r="Z96" s="78"/>
      <c r="AA96" s="78"/>
      <c r="AB96" s="78"/>
      <c r="AC96" s="78"/>
    </row>
    <row r="97" spans="3:29" x14ac:dyDescent="0.2">
      <c r="C97" s="168"/>
      <c r="D97" s="169"/>
      <c r="E97" s="168"/>
      <c r="F97" s="199"/>
      <c r="G97" s="199"/>
      <c r="H97" s="199"/>
      <c r="I97" s="199"/>
      <c r="J97" s="199"/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78"/>
      <c r="Y97" s="78"/>
      <c r="Z97" s="78"/>
      <c r="AA97" s="78"/>
      <c r="AB97" s="78"/>
      <c r="AC97" s="78"/>
    </row>
    <row r="98" spans="3:29" x14ac:dyDescent="0.2">
      <c r="C98" s="116"/>
      <c r="D98" s="85"/>
      <c r="E98" s="116"/>
      <c r="F98" s="117"/>
      <c r="G98" s="117"/>
      <c r="H98" s="117"/>
      <c r="I98" s="117"/>
      <c r="J98" s="117"/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78"/>
      <c r="Y98" s="78"/>
      <c r="Z98" s="78"/>
      <c r="AA98" s="78"/>
      <c r="AB98" s="78"/>
      <c r="AC98" s="78"/>
    </row>
    <row r="99" spans="3:29" x14ac:dyDescent="0.2">
      <c r="C99" s="172"/>
      <c r="D99" s="79"/>
      <c r="E99" s="172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  <c r="AC99" s="78"/>
    </row>
    <row r="100" spans="3:29" x14ac:dyDescent="0.2">
      <c r="C100" s="172"/>
      <c r="D100" s="79"/>
      <c r="E100" s="172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 s="78"/>
      <c r="U100" s="78"/>
      <c r="V100" s="78"/>
      <c r="W100" s="78"/>
      <c r="X100" s="78"/>
      <c r="Y100" s="78"/>
      <c r="Z100" s="78"/>
      <c r="AA100" s="78"/>
      <c r="AB100" s="78"/>
      <c r="AC100" s="78"/>
    </row>
    <row r="101" spans="3:29" x14ac:dyDescent="0.2">
      <c r="C101" s="78"/>
      <c r="D101" s="79"/>
      <c r="E101" s="78"/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  <c r="AA101" s="78"/>
      <c r="AB101" s="78"/>
      <c r="AC101" s="78"/>
    </row>
    <row r="102" spans="3:29" x14ac:dyDescent="0.2">
      <c r="C102" s="78"/>
      <c r="D102" s="79"/>
      <c r="E102" s="78"/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  <c r="R102" s="78"/>
      <c r="S102" s="78"/>
      <c r="T102" s="78"/>
      <c r="U102" s="78"/>
      <c r="V102" s="78"/>
      <c r="W102" s="78"/>
      <c r="X102" s="78"/>
      <c r="Y102" s="78"/>
      <c r="Z102" s="78"/>
      <c r="AA102" s="78"/>
      <c r="AB102" s="78"/>
      <c r="AC102" s="78"/>
    </row>
    <row r="103" spans="3:29" x14ac:dyDescent="0.2">
      <c r="C103" s="78"/>
      <c r="D103" s="79"/>
      <c r="E103" s="78"/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78"/>
      <c r="Y103" s="78"/>
      <c r="Z103" s="78"/>
      <c r="AA103" s="78"/>
      <c r="AB103" s="78"/>
      <c r="AC103" s="78"/>
    </row>
  </sheetData>
  <pageMargins left="0.74803149606299213" right="0.74803149606299213" top="0.98425196850393704" bottom="0.98425196850393704" header="0.51181102362204722" footer="0.51181102362204722"/>
  <pageSetup paperSize="9" scale="46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B1:AE34"/>
  <sheetViews>
    <sheetView zoomScale="75" zoomScaleNormal="75" workbookViewId="0">
      <pane ySplit="1" topLeftCell="A2" activePane="bottomLeft" state="frozen"/>
      <selection pane="bottomLeft" activeCell="N35" sqref="N35"/>
    </sheetView>
  </sheetViews>
  <sheetFormatPr defaultRowHeight="15" x14ac:dyDescent="0.2"/>
  <cols>
    <col min="1" max="1" width="4.5703125" style="1" customWidth="1"/>
    <col min="2" max="2" width="33.5703125" style="1" bestFit="1" customWidth="1"/>
    <col min="3" max="31" width="9.28515625" style="1" bestFit="1" customWidth="1"/>
    <col min="32" max="16384" width="9.140625" style="1"/>
  </cols>
  <sheetData>
    <row r="1" spans="2:31" x14ac:dyDescent="0.2">
      <c r="B1" s="2" t="s">
        <v>21</v>
      </c>
    </row>
    <row r="2" spans="2:31" x14ac:dyDescent="0.2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2:31" x14ac:dyDescent="0.2">
      <c r="B3" s="4" t="s">
        <v>12</v>
      </c>
      <c r="C3" s="5">
        <v>1990</v>
      </c>
      <c r="D3" s="5">
        <v>1991</v>
      </c>
      <c r="E3" s="5">
        <v>1992</v>
      </c>
      <c r="F3" s="5">
        <v>1993</v>
      </c>
      <c r="G3" s="5">
        <v>1994</v>
      </c>
      <c r="H3" s="5">
        <v>1995</v>
      </c>
      <c r="I3" s="5">
        <v>1996</v>
      </c>
      <c r="J3" s="5">
        <v>1997</v>
      </c>
      <c r="K3" s="5">
        <v>1998</v>
      </c>
      <c r="L3" s="5">
        <v>1999</v>
      </c>
      <c r="M3" s="5">
        <v>2000</v>
      </c>
      <c r="N3" s="5">
        <v>2001</v>
      </c>
      <c r="O3" s="5">
        <v>2002</v>
      </c>
      <c r="P3" s="5">
        <v>2003</v>
      </c>
      <c r="Q3" s="5">
        <v>2004</v>
      </c>
      <c r="R3" s="5">
        <v>2005</v>
      </c>
      <c r="S3" s="5">
        <v>2006</v>
      </c>
      <c r="T3" s="5">
        <v>2007</v>
      </c>
      <c r="U3" s="5">
        <v>2008</v>
      </c>
      <c r="V3" s="5">
        <v>2009</v>
      </c>
      <c r="W3" s="5">
        <v>2010</v>
      </c>
      <c r="X3" s="5">
        <v>2011</v>
      </c>
      <c r="Y3" s="5">
        <v>2012</v>
      </c>
      <c r="Z3" s="5">
        <v>2013</v>
      </c>
      <c r="AA3" s="5">
        <v>2014</v>
      </c>
      <c r="AB3" s="5">
        <v>2015</v>
      </c>
      <c r="AC3" s="5">
        <v>2016</v>
      </c>
      <c r="AD3" s="5">
        <v>2017</v>
      </c>
      <c r="AE3" s="5">
        <v>2018</v>
      </c>
    </row>
    <row r="4" spans="2:31" x14ac:dyDescent="0.2"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</row>
    <row r="5" spans="2:31" x14ac:dyDescent="0.2">
      <c r="B5" s="7" t="s">
        <v>13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6"/>
      <c r="Z5" s="6"/>
      <c r="AA5" s="6"/>
      <c r="AB5" s="6"/>
      <c r="AC5" s="6"/>
      <c r="AD5" s="6"/>
      <c r="AE5" s="6"/>
    </row>
    <row r="6" spans="2:31" x14ac:dyDescent="0.2">
      <c r="B6" s="1" t="s">
        <v>8</v>
      </c>
      <c r="C6" s="205">
        <v>924.90842490842488</v>
      </c>
      <c r="D6" s="205">
        <v>811.3553113553113</v>
      </c>
      <c r="E6" s="205">
        <v>763.73626373626371</v>
      </c>
      <c r="F6" s="205">
        <v>743.58974358974353</v>
      </c>
      <c r="G6" s="205">
        <v>904.7619047619047</v>
      </c>
      <c r="H6" s="205">
        <v>921.2454212454212</v>
      </c>
      <c r="I6" s="205">
        <v>1124.5421245421244</v>
      </c>
      <c r="J6" s="205">
        <v>1316.8498168498168</v>
      </c>
      <c r="K6" s="205">
        <v>1153.8461538461538</v>
      </c>
      <c r="L6" s="205">
        <v>1326.0073260073259</v>
      </c>
      <c r="M6" s="205">
        <v>1399.2673992673992</v>
      </c>
      <c r="N6" s="205">
        <v>1461.5384615384614</v>
      </c>
      <c r="O6" s="206">
        <v>1496.008</v>
      </c>
      <c r="P6" s="206">
        <v>1565.973</v>
      </c>
      <c r="Q6" s="205">
        <v>1690.7693871994798</v>
      </c>
      <c r="R6" s="206">
        <v>1668.5181951229374</v>
      </c>
      <c r="S6" s="206">
        <v>1664.9090023919093</v>
      </c>
      <c r="T6" s="206">
        <v>1684.61102316753</v>
      </c>
      <c r="U6" s="206">
        <v>1423.96112791</v>
      </c>
      <c r="V6" s="206">
        <v>706.47836739573154</v>
      </c>
      <c r="W6" s="206">
        <v>579.12358350096645</v>
      </c>
      <c r="X6" s="206">
        <v>563.78470156553703</v>
      </c>
      <c r="Y6" s="206">
        <v>853.09100000000001</v>
      </c>
      <c r="Z6" s="206">
        <v>903.60900000000004</v>
      </c>
      <c r="AA6" s="206">
        <v>1031.9169999999999</v>
      </c>
      <c r="AB6" s="206">
        <v>1087.319</v>
      </c>
      <c r="AC6" s="206">
        <v>1098.1769999999999</v>
      </c>
      <c r="AD6" s="206">
        <v>1114.1389999999999</v>
      </c>
      <c r="AE6" s="206">
        <v>1255.675</v>
      </c>
    </row>
    <row r="7" spans="2:31" x14ac:dyDescent="0.2">
      <c r="B7" s="1" t="s">
        <v>9</v>
      </c>
      <c r="C7" s="205">
        <v>685.35262206148275</v>
      </c>
      <c r="D7" s="205">
        <v>613.01989150090412</v>
      </c>
      <c r="E7" s="205">
        <v>607.5949367088607</v>
      </c>
      <c r="F7" s="205">
        <v>584.08679927667265</v>
      </c>
      <c r="G7" s="205">
        <v>660.03616636528022</v>
      </c>
      <c r="H7" s="205">
        <v>679.92766726943933</v>
      </c>
      <c r="I7" s="205">
        <v>667.26943942133812</v>
      </c>
      <c r="J7" s="205">
        <v>770.34358047016269</v>
      </c>
      <c r="K7" s="205">
        <v>775.76853526220611</v>
      </c>
      <c r="L7" s="205">
        <v>799.27667269439416</v>
      </c>
      <c r="M7" s="205">
        <v>907.77576853526216</v>
      </c>
      <c r="N7" s="205">
        <v>915.00904159131994</v>
      </c>
      <c r="O7" s="206">
        <v>902.09500000000003</v>
      </c>
      <c r="P7" s="206">
        <v>904.95899999999995</v>
      </c>
      <c r="Q7" s="205">
        <v>977.07749359066463</v>
      </c>
      <c r="R7" s="206">
        <v>957.12904600042589</v>
      </c>
      <c r="S7" s="206">
        <v>900.14499999999998</v>
      </c>
      <c r="T7" s="206">
        <v>934.20299999999997</v>
      </c>
      <c r="U7" s="206">
        <v>902.03599999999994</v>
      </c>
      <c r="V7" s="206">
        <v>501.38799999999998</v>
      </c>
      <c r="W7" s="206">
        <v>361.82600000000002</v>
      </c>
      <c r="X7" s="206">
        <v>282.96523999999999</v>
      </c>
      <c r="Y7" s="206">
        <v>254.47800000000001</v>
      </c>
      <c r="Z7" s="206">
        <v>274.43599999999998</v>
      </c>
      <c r="AA7" s="206">
        <v>467.69526999999999</v>
      </c>
      <c r="AB7" s="206">
        <v>634.38688999999999</v>
      </c>
      <c r="AC7" s="206">
        <v>808.66299000000004</v>
      </c>
      <c r="AD7" s="206">
        <v>839.14807999999994</v>
      </c>
      <c r="AE7" s="206">
        <v>764.28713000000005</v>
      </c>
    </row>
    <row r="8" spans="2:31" x14ac:dyDescent="0.2">
      <c r="B8" s="1" t="s">
        <v>10</v>
      </c>
      <c r="C8" s="205" t="s">
        <v>2</v>
      </c>
      <c r="D8" s="205" t="s">
        <v>2</v>
      </c>
      <c r="E8" s="205" t="s">
        <v>2</v>
      </c>
      <c r="F8" s="205" t="s">
        <v>2</v>
      </c>
      <c r="G8" s="205" t="s">
        <v>2</v>
      </c>
      <c r="H8" s="205" t="s">
        <v>2</v>
      </c>
      <c r="I8" s="205" t="s">
        <v>2</v>
      </c>
      <c r="J8" s="205" t="s">
        <v>2</v>
      </c>
      <c r="K8" s="205" t="s">
        <v>2</v>
      </c>
      <c r="L8" s="205" t="s">
        <v>2</v>
      </c>
      <c r="M8" s="205">
        <v>802.40590405904049</v>
      </c>
      <c r="N8" s="205">
        <v>1009.5756457564576</v>
      </c>
      <c r="O8" s="206">
        <v>1015.213</v>
      </c>
      <c r="P8" s="206">
        <v>1114.9380000000001</v>
      </c>
      <c r="Q8" s="205">
        <v>1203.7902562977865</v>
      </c>
      <c r="R8" s="206">
        <v>1227.58232</v>
      </c>
      <c r="S8" s="206">
        <v>1226.5707</v>
      </c>
      <c r="T8" s="206">
        <v>1214.14769</v>
      </c>
      <c r="U8" s="206">
        <v>1009.95479</v>
      </c>
      <c r="V8" s="206">
        <v>789.62496999999996</v>
      </c>
      <c r="W8" s="206">
        <v>745.16641000000004</v>
      </c>
      <c r="X8" s="206">
        <v>545.07779000000005</v>
      </c>
      <c r="Y8" s="206">
        <v>615.20672000000002</v>
      </c>
      <c r="Z8" s="206">
        <v>407.37279999999998</v>
      </c>
      <c r="AA8" s="206">
        <v>641.95195999999999</v>
      </c>
      <c r="AB8" s="206">
        <v>770.90044999999998</v>
      </c>
      <c r="AC8" s="206">
        <v>833.17438000000004</v>
      </c>
      <c r="AD8" s="206">
        <v>857.62537999999995</v>
      </c>
      <c r="AE8" s="206">
        <v>946.60928000000001</v>
      </c>
    </row>
    <row r="9" spans="2:31" x14ac:dyDescent="0.2">
      <c r="B9" s="1" t="s">
        <v>11</v>
      </c>
      <c r="C9" s="205" t="s">
        <v>2</v>
      </c>
      <c r="D9" s="205" t="s">
        <v>2</v>
      </c>
      <c r="E9" s="205" t="s">
        <v>2</v>
      </c>
      <c r="F9" s="205" t="s">
        <v>2</v>
      </c>
      <c r="G9" s="205" t="s">
        <v>2</v>
      </c>
      <c r="H9" s="205" t="s">
        <v>2</v>
      </c>
      <c r="I9" s="205" t="s">
        <v>2</v>
      </c>
      <c r="J9" s="205" t="s">
        <v>2</v>
      </c>
      <c r="K9" s="205" t="s">
        <v>2</v>
      </c>
      <c r="L9" s="205" t="s">
        <v>2</v>
      </c>
      <c r="M9" s="205" t="s">
        <v>2</v>
      </c>
      <c r="N9" s="205" t="s">
        <v>2</v>
      </c>
      <c r="O9" s="205" t="s">
        <v>2</v>
      </c>
      <c r="P9" s="205">
        <v>381</v>
      </c>
      <c r="Q9" s="205">
        <v>411.3628629120692</v>
      </c>
      <c r="R9" s="206">
        <v>546.62099999999998</v>
      </c>
      <c r="S9" s="206">
        <v>608.495</v>
      </c>
      <c r="T9" s="206">
        <v>608.529</v>
      </c>
      <c r="U9" s="206">
        <v>557.46400000000006</v>
      </c>
      <c r="V9" s="206">
        <v>440.81099999999998</v>
      </c>
      <c r="W9" s="206">
        <v>367.35599999999999</v>
      </c>
      <c r="X9" s="206">
        <v>412.89800000000002</v>
      </c>
      <c r="Y9" s="206">
        <v>466.29</v>
      </c>
      <c r="Z9" s="206">
        <v>479.27290937000004</v>
      </c>
      <c r="AA9" s="206">
        <v>540.41388856000003</v>
      </c>
      <c r="AB9" s="206">
        <v>527.92436439999994</v>
      </c>
      <c r="AC9" s="206">
        <v>534.95542230000001</v>
      </c>
      <c r="AD9" s="206">
        <v>534.449659</v>
      </c>
      <c r="AE9" s="206">
        <v>545.98065750000001</v>
      </c>
    </row>
    <row r="10" spans="2:31" s="8" customFormat="1" x14ac:dyDescent="0.2">
      <c r="B10" s="8" t="s">
        <v>6</v>
      </c>
      <c r="C10" s="207">
        <f t="shared" ref="C10:V10" si="0">SUM(C6:C9)</f>
        <v>1610.2610469699075</v>
      </c>
      <c r="D10" s="207">
        <f t="shared" si="0"/>
        <v>1424.3752028562153</v>
      </c>
      <c r="E10" s="207">
        <f t="shared" si="0"/>
        <v>1371.3312004451245</v>
      </c>
      <c r="F10" s="207">
        <f t="shared" si="0"/>
        <v>1327.6765428664162</v>
      </c>
      <c r="G10" s="207">
        <f t="shared" si="0"/>
        <v>1564.7980711271848</v>
      </c>
      <c r="H10" s="207">
        <f t="shared" si="0"/>
        <v>1601.1730885148604</v>
      </c>
      <c r="I10" s="207">
        <f t="shared" si="0"/>
        <v>1791.8115639634625</v>
      </c>
      <c r="J10" s="207">
        <f t="shared" si="0"/>
        <v>2087.1933973199793</v>
      </c>
      <c r="K10" s="207">
        <f t="shared" si="0"/>
        <v>1929.6146891083599</v>
      </c>
      <c r="L10" s="207">
        <f t="shared" si="0"/>
        <v>2125.2839987017201</v>
      </c>
      <c r="M10" s="207">
        <f t="shared" si="0"/>
        <v>3109.4490718617021</v>
      </c>
      <c r="N10" s="207">
        <f t="shared" si="0"/>
        <v>3386.1231488862391</v>
      </c>
      <c r="O10" s="207">
        <f t="shared" si="0"/>
        <v>3413.3159999999998</v>
      </c>
      <c r="P10" s="207">
        <f t="shared" si="0"/>
        <v>3966.87</v>
      </c>
      <c r="Q10" s="207">
        <f t="shared" si="0"/>
        <v>4283</v>
      </c>
      <c r="R10" s="207">
        <f>SUM(R6:R9)</f>
        <v>4399.8505611233631</v>
      </c>
      <c r="S10" s="207">
        <f t="shared" si="0"/>
        <v>4400.1197023919094</v>
      </c>
      <c r="T10" s="207">
        <f t="shared" si="0"/>
        <v>4441.49071316753</v>
      </c>
      <c r="U10" s="207">
        <f t="shared" si="0"/>
        <v>3893.4159179099997</v>
      </c>
      <c r="V10" s="207">
        <f t="shared" si="0"/>
        <v>2438.3023373957317</v>
      </c>
      <c r="W10" s="207">
        <f>SUM(W6:W9)</f>
        <v>2053.4719935009662</v>
      </c>
      <c r="X10" s="207">
        <f t="shared" ref="X10:Z10" si="1">SUM(X6:X9)</f>
        <v>1804.725731565537</v>
      </c>
      <c r="Y10" s="207">
        <f>SUM(Y6:Y9)</f>
        <v>2189.0657200000001</v>
      </c>
      <c r="Z10" s="207">
        <f t="shared" si="1"/>
        <v>2064.6907093700001</v>
      </c>
      <c r="AA10" s="207">
        <f t="shared" ref="AA10:AB10" si="2">SUM(AA6:AA9)</f>
        <v>2681.97811856</v>
      </c>
      <c r="AB10" s="207">
        <f t="shared" si="2"/>
        <v>3020.5307043999996</v>
      </c>
      <c r="AC10" s="207">
        <f t="shared" ref="AC10" si="3">SUM(AC6:AC9)</f>
        <v>3274.9697922999999</v>
      </c>
      <c r="AD10" s="207">
        <f>SUM(AD6:AD9)</f>
        <v>3345.3621189999994</v>
      </c>
      <c r="AE10" s="207">
        <f>SUM(AE6:AE9)</f>
        <v>3512.5520674999998</v>
      </c>
    </row>
    <row r="11" spans="2:31" s="8" customFormat="1" x14ac:dyDescent="0.2"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</row>
    <row r="12" spans="2:31" x14ac:dyDescent="0.2"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8"/>
      <c r="Z12" s="208"/>
      <c r="AA12" s="208"/>
      <c r="AB12" s="208"/>
      <c r="AC12" s="208"/>
      <c r="AD12" s="208"/>
      <c r="AE12" s="208"/>
    </row>
    <row r="13" spans="2:31" ht="18" x14ac:dyDescent="0.2">
      <c r="B13" s="7" t="s">
        <v>39</v>
      </c>
      <c r="C13" s="209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08"/>
      <c r="Z13" s="208"/>
      <c r="AA13" s="208"/>
      <c r="AB13" s="208"/>
      <c r="AC13" s="208"/>
      <c r="AD13" s="208"/>
      <c r="AE13" s="208"/>
    </row>
    <row r="14" spans="2:31" x14ac:dyDescent="0.2">
      <c r="B14" s="1" t="s">
        <v>8</v>
      </c>
      <c r="C14" s="205">
        <f t="shared" ref="C14:Q16" si="4">C22/C6</f>
        <v>0.54600000000000004</v>
      </c>
      <c r="D14" s="205">
        <f t="shared" si="4"/>
        <v>0.54600000000000004</v>
      </c>
      <c r="E14" s="205">
        <f t="shared" si="4"/>
        <v>0.54600000000000004</v>
      </c>
      <c r="F14" s="205">
        <f t="shared" si="4"/>
        <v>0.54600000000000004</v>
      </c>
      <c r="G14" s="205">
        <f t="shared" si="4"/>
        <v>0.54600000000000004</v>
      </c>
      <c r="H14" s="205">
        <f t="shared" si="4"/>
        <v>0.54600000000000004</v>
      </c>
      <c r="I14" s="205">
        <f t="shared" si="4"/>
        <v>0.54600000000000004</v>
      </c>
      <c r="J14" s="205">
        <f t="shared" si="4"/>
        <v>0.54600000000000004</v>
      </c>
      <c r="K14" s="205">
        <f t="shared" si="4"/>
        <v>0.54600000000000004</v>
      </c>
      <c r="L14" s="205">
        <f t="shared" si="4"/>
        <v>0.54600000000000004</v>
      </c>
      <c r="M14" s="205">
        <f t="shared" si="4"/>
        <v>0.54600000000000004</v>
      </c>
      <c r="N14" s="205">
        <f t="shared" si="4"/>
        <v>0.54600000000000004</v>
      </c>
      <c r="O14" s="205">
        <f t="shared" si="4"/>
        <v>0.54171301222988111</v>
      </c>
      <c r="P14" s="205">
        <f t="shared" si="4"/>
        <v>0.53358327378569104</v>
      </c>
      <c r="Q14" s="205">
        <f t="shared" si="4"/>
        <v>0.50425504888764072</v>
      </c>
      <c r="R14" s="205">
        <f t="shared" ref="R14:V14" si="5">R22/R6</f>
        <v>0.53569941444009395</v>
      </c>
      <c r="S14" s="205">
        <f t="shared" si="5"/>
        <v>0.53679132638242921</v>
      </c>
      <c r="T14" s="205">
        <f t="shared" si="5"/>
        <v>0.53407352686018705</v>
      </c>
      <c r="U14" s="205">
        <f t="shared" si="5"/>
        <v>0.53578996215057861</v>
      </c>
      <c r="V14" s="205">
        <f t="shared" si="5"/>
        <v>0.53674280193204438</v>
      </c>
      <c r="W14" s="205">
        <f t="shared" ref="W14:AB14" si="6">W22/W6</f>
        <v>0.53283913257541948</v>
      </c>
      <c r="X14" s="205">
        <f t="shared" si="6"/>
        <v>0.53433259854775794</v>
      </c>
      <c r="Y14" s="205">
        <f t="shared" si="6"/>
        <v>0.53698078847377295</v>
      </c>
      <c r="Z14" s="205">
        <f t="shared" si="6"/>
        <v>0.53480527790414445</v>
      </c>
      <c r="AA14" s="205">
        <f t="shared" si="6"/>
        <v>0.53883978833077384</v>
      </c>
      <c r="AB14" s="205">
        <f t="shared" si="6"/>
        <v>0.53899326020453842</v>
      </c>
      <c r="AC14" s="205">
        <f t="shared" ref="AC14" si="7">AC22/AC6</f>
        <v>0.5423385046627105</v>
      </c>
      <c r="AD14" s="205">
        <f>AD22/AD6</f>
        <v>0.5370496762743342</v>
      </c>
      <c r="AE14" s="205">
        <f>AE22/AE6</f>
        <v>0.53493512374697572</v>
      </c>
    </row>
    <row r="15" spans="2:31" x14ac:dyDescent="0.2">
      <c r="B15" s="1" t="s">
        <v>9</v>
      </c>
      <c r="C15" s="205">
        <f t="shared" si="4"/>
        <v>0.55300000000000005</v>
      </c>
      <c r="D15" s="205">
        <f t="shared" si="4"/>
        <v>0.55300000000000005</v>
      </c>
      <c r="E15" s="205">
        <f t="shared" si="4"/>
        <v>0.55300000000000005</v>
      </c>
      <c r="F15" s="205">
        <f t="shared" si="4"/>
        <v>0.55300000000000005</v>
      </c>
      <c r="G15" s="205">
        <f t="shared" si="4"/>
        <v>0.55300000000000005</v>
      </c>
      <c r="H15" s="205">
        <f t="shared" si="4"/>
        <v>0.55300000000000005</v>
      </c>
      <c r="I15" s="205">
        <f t="shared" si="4"/>
        <v>0.55300000000000005</v>
      </c>
      <c r="J15" s="205">
        <f t="shared" si="4"/>
        <v>0.55300000000000005</v>
      </c>
      <c r="K15" s="205">
        <f t="shared" si="4"/>
        <v>0.55300000000000005</v>
      </c>
      <c r="L15" s="205">
        <f t="shared" si="4"/>
        <v>0.55300000000000005</v>
      </c>
      <c r="M15" s="205">
        <f t="shared" si="4"/>
        <v>0.55300000000000005</v>
      </c>
      <c r="N15" s="205">
        <f t="shared" si="4"/>
        <v>0.55300000000000005</v>
      </c>
      <c r="O15" s="205">
        <f t="shared" si="4"/>
        <v>0.55322776425986175</v>
      </c>
      <c r="P15" s="205">
        <f t="shared" si="4"/>
        <v>0.53814592705304887</v>
      </c>
      <c r="Q15" s="205">
        <f t="shared" si="4"/>
        <v>0.51785554709745119</v>
      </c>
      <c r="R15" s="205">
        <f t="shared" ref="R15:V15" si="8">R23/R7</f>
        <v>0.53331680000000004</v>
      </c>
      <c r="S15" s="205">
        <f t="shared" si="8"/>
        <v>0.53483383232701398</v>
      </c>
      <c r="T15" s="205">
        <f t="shared" si="8"/>
        <v>0.53562769547946221</v>
      </c>
      <c r="U15" s="205">
        <f t="shared" si="8"/>
        <v>0.54394500000000001</v>
      </c>
      <c r="V15" s="205">
        <f t="shared" si="8"/>
        <v>0.54231700000000005</v>
      </c>
      <c r="W15" s="205">
        <f t="shared" ref="W15:X15" si="9">W23/W7</f>
        <v>0.53446099999999996</v>
      </c>
      <c r="X15" s="205">
        <f t="shared" si="9"/>
        <v>0.53618497310000002</v>
      </c>
      <c r="Y15" s="205">
        <f>Y23/Y7</f>
        <v>0.53263000000000005</v>
      </c>
      <c r="Z15" s="205">
        <f t="shared" ref="Z15:AA15" si="10">Z23/Z7</f>
        <v>0.53178795500000009</v>
      </c>
      <c r="AA15" s="205">
        <f t="shared" si="10"/>
        <v>0.55263291057717312</v>
      </c>
      <c r="AB15" s="205">
        <f t="shared" ref="AB15:AC15" si="11">AB23/AB7</f>
        <v>0.55282641730819981</v>
      </c>
      <c r="AC15" s="205">
        <f t="shared" si="11"/>
        <v>0.54140706821704554</v>
      </c>
      <c r="AD15" s="205">
        <f t="shared" ref="AD15:AE15" si="12">AD23/AD7</f>
        <v>0.54978863447957838</v>
      </c>
      <c r="AE15" s="205">
        <f t="shared" si="12"/>
        <v>0.54476719876749335</v>
      </c>
    </row>
    <row r="16" spans="2:31" x14ac:dyDescent="0.2">
      <c r="B16" s="1" t="s">
        <v>10</v>
      </c>
      <c r="C16" s="205" t="s">
        <v>7</v>
      </c>
      <c r="D16" s="205" t="s">
        <v>7</v>
      </c>
      <c r="E16" s="205" t="s">
        <v>7</v>
      </c>
      <c r="F16" s="205" t="s">
        <v>7</v>
      </c>
      <c r="G16" s="205" t="s">
        <v>7</v>
      </c>
      <c r="H16" s="205" t="s">
        <v>7</v>
      </c>
      <c r="I16" s="205" t="s">
        <v>7</v>
      </c>
      <c r="J16" s="205" t="s">
        <v>7</v>
      </c>
      <c r="K16" s="205" t="s">
        <v>7</v>
      </c>
      <c r="L16" s="205" t="s">
        <v>7</v>
      </c>
      <c r="M16" s="205">
        <f t="shared" si="4"/>
        <v>0.54200000000000004</v>
      </c>
      <c r="N16" s="205">
        <f t="shared" si="4"/>
        <v>0.54200000000000004</v>
      </c>
      <c r="O16" s="205">
        <f t="shared" si="4"/>
        <v>0.54207934689567616</v>
      </c>
      <c r="P16" s="205">
        <f t="shared" si="4"/>
        <v>0.54206960387034975</v>
      </c>
      <c r="Q16" s="205">
        <f t="shared" si="4"/>
        <v>0.54363540207797856</v>
      </c>
      <c r="R16" s="205">
        <f t="shared" ref="R16:V16" si="13">R24/R8</f>
        <v>0.53560644307747929</v>
      </c>
      <c r="S16" s="205">
        <f t="shared" si="13"/>
        <v>0.53097588200000001</v>
      </c>
      <c r="T16" s="205">
        <f t="shared" si="13"/>
        <v>0.53702704545454505</v>
      </c>
      <c r="U16" s="205">
        <f t="shared" si="13"/>
        <v>0.54968180799999999</v>
      </c>
      <c r="V16" s="205">
        <f t="shared" si="13"/>
        <v>0.55799186666666678</v>
      </c>
      <c r="W16" s="205">
        <f t="shared" ref="W16:X16" si="14">W24/W8</f>
        <v>0.55157123818181808</v>
      </c>
      <c r="X16" s="205">
        <f t="shared" si="14"/>
        <v>0.54557560800000005</v>
      </c>
      <c r="Y16" s="205">
        <f>Y24/Y8</f>
        <v>0.54628906997760651</v>
      </c>
      <c r="Z16" s="205">
        <f t="shared" ref="Z16:AA16" si="15">Z24/Z8</f>
        <v>0.54247546423474913</v>
      </c>
      <c r="AA16" s="205">
        <f t="shared" si="15"/>
        <v>0.54968239806906194</v>
      </c>
      <c r="AB16" s="205">
        <f t="shared" ref="AB16:AC16" si="16">AB24/AB8</f>
        <v>0.55296204529399995</v>
      </c>
      <c r="AC16" s="205">
        <f t="shared" si="16"/>
        <v>0.5569302712088986</v>
      </c>
      <c r="AD16" s="205">
        <f t="shared" ref="AD16:AE16" si="17">AD24/AD8</f>
        <v>0.5580936084116338</v>
      </c>
      <c r="AE16" s="205">
        <f t="shared" si="17"/>
        <v>0.55275801371768307</v>
      </c>
    </row>
    <row r="17" spans="2:31" x14ac:dyDescent="0.2">
      <c r="B17" s="1" t="s">
        <v>11</v>
      </c>
      <c r="C17" s="205" t="s">
        <v>7</v>
      </c>
      <c r="D17" s="205" t="s">
        <v>7</v>
      </c>
      <c r="E17" s="205" t="s">
        <v>7</v>
      </c>
      <c r="F17" s="205" t="s">
        <v>7</v>
      </c>
      <c r="G17" s="205" t="s">
        <v>7</v>
      </c>
      <c r="H17" s="205" t="s">
        <v>7</v>
      </c>
      <c r="I17" s="205" t="s">
        <v>7</v>
      </c>
      <c r="J17" s="205" t="s">
        <v>7</v>
      </c>
      <c r="K17" s="205" t="s">
        <v>7</v>
      </c>
      <c r="L17" s="205" t="s">
        <v>7</v>
      </c>
      <c r="M17" s="205" t="s">
        <v>7</v>
      </c>
      <c r="N17" s="205" t="s">
        <v>7</v>
      </c>
      <c r="O17" s="205" t="s">
        <v>7</v>
      </c>
      <c r="P17" s="205">
        <f t="shared" ref="P17:Q17" si="18">P25/P9</f>
        <v>0.52493438320209973</v>
      </c>
      <c r="Q17" s="205">
        <f t="shared" si="18"/>
        <v>0.68575465953108883</v>
      </c>
      <c r="R17" s="205">
        <f t="shared" ref="R17:V17" si="19">R25/R9</f>
        <v>0.54018597895068066</v>
      </c>
      <c r="S17" s="205">
        <f t="shared" si="19"/>
        <v>0.5282459182080379</v>
      </c>
      <c r="T17" s="205">
        <f t="shared" si="19"/>
        <v>0.5290380573481297</v>
      </c>
      <c r="U17" s="205">
        <f t="shared" si="19"/>
        <v>0.53452319754180511</v>
      </c>
      <c r="V17" s="205">
        <f t="shared" si="19"/>
        <v>0.53325130759043338</v>
      </c>
      <c r="W17" s="205">
        <f t="shared" ref="W17:X17" si="20">W25/W9</f>
        <v>0.52302126547545158</v>
      </c>
      <c r="X17" s="205">
        <f t="shared" si="20"/>
        <v>0.52294290522695674</v>
      </c>
      <c r="Y17" s="205">
        <f>Y25/Y9</f>
        <v>0.53036683875873381</v>
      </c>
      <c r="Z17" s="205">
        <f t="shared" ref="Z17:AA17" si="21">Z25/Z9</f>
        <v>0.54574344189939317</v>
      </c>
      <c r="AA17" s="205">
        <f t="shared" si="21"/>
        <v>0.54356526019480866</v>
      </c>
      <c r="AB17" s="205">
        <f t="shared" ref="AB17:AC17" si="22">AB25/AB9</f>
        <v>0.54737451438858786</v>
      </c>
      <c r="AC17" s="205">
        <f t="shared" si="22"/>
        <v>0.55351259884932635</v>
      </c>
      <c r="AD17" s="205">
        <f t="shared" ref="AD17:AE17" si="23">AD25/AD9</f>
        <v>0.56369783055012401</v>
      </c>
      <c r="AE17" s="205">
        <f t="shared" si="23"/>
        <v>0.55814040287801236</v>
      </c>
    </row>
    <row r="18" spans="2:31" ht="18" x14ac:dyDescent="0.2">
      <c r="B18" s="8" t="s">
        <v>40</v>
      </c>
      <c r="C18" s="207">
        <f t="shared" ref="C18:V18" si="24">C26/C10</f>
        <v>0.54897931094058205</v>
      </c>
      <c r="D18" s="207">
        <f t="shared" si="24"/>
        <v>0.5490126466902131</v>
      </c>
      <c r="E18" s="207">
        <f t="shared" si="24"/>
        <v>0.54910148602728603</v>
      </c>
      <c r="F18" s="207">
        <f t="shared" si="24"/>
        <v>0.54907952084933997</v>
      </c>
      <c r="G18" s="207">
        <f t="shared" si="24"/>
        <v>0.54895261941448392</v>
      </c>
      <c r="H18" s="207">
        <f t="shared" si="24"/>
        <v>0.54897250416274535</v>
      </c>
      <c r="I18" s="207">
        <f t="shared" si="24"/>
        <v>0.54860679536279899</v>
      </c>
      <c r="J18" s="207">
        <f t="shared" si="24"/>
        <v>0.54858356751713344</v>
      </c>
      <c r="K18" s="207">
        <f t="shared" si="24"/>
        <v>0.54881423010380626</v>
      </c>
      <c r="L18" s="207">
        <f t="shared" si="24"/>
        <v>0.5486325595601711</v>
      </c>
      <c r="M18" s="207">
        <f t="shared" si="24"/>
        <v>0.5470113710470349</v>
      </c>
      <c r="N18" s="207">
        <f t="shared" si="24"/>
        <v>0.54669895883996189</v>
      </c>
      <c r="O18" s="207">
        <f t="shared" si="24"/>
        <v>0.54486516923718753</v>
      </c>
      <c r="P18" s="207">
        <f t="shared" si="24"/>
        <v>0.53617864966585749</v>
      </c>
      <c r="Q18" s="207">
        <f t="shared" si="24"/>
        <v>0.5358582769087088</v>
      </c>
      <c r="R18" s="207">
        <f t="shared" si="24"/>
        <v>0.53571256281672441</v>
      </c>
      <c r="S18" s="207">
        <f t="shared" si="24"/>
        <v>0.53358802254665094</v>
      </c>
      <c r="T18" s="207">
        <f t="shared" si="24"/>
        <v>0.53451790188337256</v>
      </c>
      <c r="U18" s="207">
        <f t="shared" si="24"/>
        <v>0.54110151857025368</v>
      </c>
      <c r="V18" s="207">
        <f t="shared" si="24"/>
        <v>0.54413915255505307</v>
      </c>
      <c r="W18" s="207">
        <f t="shared" ref="W18:X18" si="25">W26/W10</f>
        <v>0.53816607023878749</v>
      </c>
      <c r="X18" s="207">
        <f t="shared" si="25"/>
        <v>0.53541292378945482</v>
      </c>
      <c r="Y18" s="207">
        <f>Y26/Y10</f>
        <v>0.53768214648094859</v>
      </c>
      <c r="Z18" s="207">
        <f t="shared" ref="Z18:AA18" si="26">Z26/Z10</f>
        <v>0.53845663783929298</v>
      </c>
      <c r="AA18" s="207">
        <f t="shared" si="26"/>
        <v>0.54479253012274553</v>
      </c>
      <c r="AB18" s="207">
        <f t="shared" ref="AB18:AC18" si="27">AB26/AB10</f>
        <v>0.54692854935037172</v>
      </c>
      <c r="AC18" s="207">
        <f t="shared" si="27"/>
        <v>0.54764600709505895</v>
      </c>
      <c r="AD18" s="207">
        <f t="shared" ref="AD18:AE18" si="28">AD26/AD10</f>
        <v>0.54989724794277883</v>
      </c>
      <c r="AE18" s="207">
        <f t="shared" si="28"/>
        <v>0.54548456879075402</v>
      </c>
    </row>
    <row r="19" spans="2:31" x14ac:dyDescent="0.2">
      <c r="B19" s="8"/>
      <c r="C19" s="208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/>
    </row>
    <row r="20" spans="2:31" x14ac:dyDescent="0.2">
      <c r="C20" s="209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09"/>
      <c r="S20" s="209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  <c r="AD20" s="209"/>
      <c r="AE20" s="209"/>
    </row>
    <row r="21" spans="2:31" s="8" customFormat="1" ht="18" x14ac:dyDescent="0.2">
      <c r="B21" s="7" t="s">
        <v>41</v>
      </c>
      <c r="C21" s="208"/>
      <c r="D21" s="210"/>
      <c r="E21" s="210"/>
      <c r="F21" s="210"/>
      <c r="G21" s="210"/>
      <c r="H21" s="210"/>
      <c r="I21" s="210"/>
      <c r="J21" s="210"/>
      <c r="K21" s="210"/>
      <c r="L21" s="210"/>
      <c r="M21" s="210"/>
      <c r="N21" s="210"/>
      <c r="O21" s="210"/>
      <c r="P21" s="210"/>
      <c r="Q21" s="210"/>
      <c r="R21" s="210"/>
      <c r="S21" s="210"/>
      <c r="T21" s="210"/>
      <c r="U21" s="210"/>
      <c r="V21" s="210"/>
      <c r="W21" s="210"/>
      <c r="X21" s="210"/>
      <c r="Y21" s="208"/>
      <c r="Z21" s="208"/>
      <c r="AA21" s="208"/>
      <c r="AB21" s="208"/>
      <c r="AC21" s="208"/>
      <c r="AD21" s="208"/>
      <c r="AE21" s="208"/>
    </row>
    <row r="22" spans="2:31" x14ac:dyDescent="0.2">
      <c r="B22" s="1" t="s">
        <v>8</v>
      </c>
      <c r="C22" s="205">
        <v>505</v>
      </c>
      <c r="D22" s="205">
        <v>443</v>
      </c>
      <c r="E22" s="205">
        <v>417</v>
      </c>
      <c r="F22" s="205">
        <v>406</v>
      </c>
      <c r="G22" s="205">
        <v>494</v>
      </c>
      <c r="H22" s="205">
        <v>503</v>
      </c>
      <c r="I22" s="205">
        <v>614</v>
      </c>
      <c r="J22" s="205">
        <v>719</v>
      </c>
      <c r="K22" s="205">
        <v>630</v>
      </c>
      <c r="L22" s="205">
        <v>724</v>
      </c>
      <c r="M22" s="205">
        <v>764</v>
      </c>
      <c r="N22" s="205">
        <v>798</v>
      </c>
      <c r="O22" s="205">
        <v>810.40700000000004</v>
      </c>
      <c r="P22" s="205">
        <v>835.577</v>
      </c>
      <c r="Q22" s="205">
        <v>852.57899999999995</v>
      </c>
      <c r="R22" s="205">
        <v>893.82422010999994</v>
      </c>
      <c r="S22" s="205">
        <v>893.70871169999998</v>
      </c>
      <c r="T22" s="205">
        <v>899.70615053063102</v>
      </c>
      <c r="U22" s="205">
        <v>762.94407882679411</v>
      </c>
      <c r="V22" s="205">
        <v>379.19717842036124</v>
      </c>
      <c r="W22" s="205">
        <v>308.57970788662345</v>
      </c>
      <c r="X22" s="205">
        <v>301.24854460898564</v>
      </c>
      <c r="Y22" s="205">
        <v>458.09347781987941</v>
      </c>
      <c r="Z22" s="205">
        <v>483.25486236168604</v>
      </c>
      <c r="AA22" s="205">
        <v>556.03793785492712</v>
      </c>
      <c r="AB22" s="205">
        <v>586.05761269233847</v>
      </c>
      <c r="AC22" s="205">
        <v>595.58367203498142</v>
      </c>
      <c r="AD22" s="205">
        <v>598.34798927461031</v>
      </c>
      <c r="AE22" s="205">
        <v>671.70466151098367</v>
      </c>
    </row>
    <row r="23" spans="2:31" x14ac:dyDescent="0.2">
      <c r="B23" s="1" t="s">
        <v>9</v>
      </c>
      <c r="C23" s="205">
        <v>379</v>
      </c>
      <c r="D23" s="205">
        <v>339</v>
      </c>
      <c r="E23" s="205">
        <v>336</v>
      </c>
      <c r="F23" s="205">
        <v>323</v>
      </c>
      <c r="G23" s="205">
        <v>365</v>
      </c>
      <c r="H23" s="205">
        <v>376</v>
      </c>
      <c r="I23" s="205">
        <v>369</v>
      </c>
      <c r="J23" s="205">
        <v>426</v>
      </c>
      <c r="K23" s="205">
        <v>429</v>
      </c>
      <c r="L23" s="205">
        <v>442</v>
      </c>
      <c r="M23" s="205">
        <v>502</v>
      </c>
      <c r="N23" s="205">
        <v>506</v>
      </c>
      <c r="O23" s="205">
        <v>499.06400000000002</v>
      </c>
      <c r="P23" s="205">
        <v>487</v>
      </c>
      <c r="Q23" s="205">
        <v>505.98500000000001</v>
      </c>
      <c r="R23" s="205">
        <v>510.45299999999997</v>
      </c>
      <c r="S23" s="205">
        <v>481.428</v>
      </c>
      <c r="T23" s="205">
        <v>500.38499999999999</v>
      </c>
      <c r="U23" s="205">
        <v>490.65797201999999</v>
      </c>
      <c r="V23" s="205">
        <v>271.91123599600002</v>
      </c>
      <c r="W23" s="205">
        <v>193.381885786</v>
      </c>
      <c r="X23" s="205">
        <v>151.72170959763505</v>
      </c>
      <c r="Y23" s="205">
        <v>135.54261714</v>
      </c>
      <c r="Z23" s="205">
        <v>145.94175921838001</v>
      </c>
      <c r="AA23" s="205">
        <v>258.46379832327682</v>
      </c>
      <c r="AB23" s="205">
        <v>350.70583158599106</v>
      </c>
      <c r="AC23" s="205">
        <v>437.81585859153</v>
      </c>
      <c r="AD23" s="205">
        <v>461.35407702935993</v>
      </c>
      <c r="AE23" s="205">
        <v>416.35855886414703</v>
      </c>
    </row>
    <row r="24" spans="2:31" x14ac:dyDescent="0.2">
      <c r="B24" s="1" t="s">
        <v>10</v>
      </c>
      <c r="C24" s="205" t="s">
        <v>2</v>
      </c>
      <c r="D24" s="205" t="s">
        <v>2</v>
      </c>
      <c r="E24" s="205" t="s">
        <v>2</v>
      </c>
      <c r="F24" s="205" t="s">
        <v>2</v>
      </c>
      <c r="G24" s="205" t="s">
        <v>2</v>
      </c>
      <c r="H24" s="205" t="s">
        <v>2</v>
      </c>
      <c r="I24" s="205" t="s">
        <v>2</v>
      </c>
      <c r="J24" s="205" t="s">
        <v>2</v>
      </c>
      <c r="K24" s="205" t="s">
        <v>2</v>
      </c>
      <c r="L24" s="205" t="s">
        <v>2</v>
      </c>
      <c r="M24" s="205">
        <v>434.904</v>
      </c>
      <c r="N24" s="205">
        <v>547.19000000000005</v>
      </c>
      <c r="O24" s="205">
        <v>550.32600000000002</v>
      </c>
      <c r="P24" s="205">
        <v>604.37400000000002</v>
      </c>
      <c r="Q24" s="205">
        <v>654.423</v>
      </c>
      <c r="R24" s="205">
        <v>657.50099999999998</v>
      </c>
      <c r="S24" s="205">
        <v>651.27945926785742</v>
      </c>
      <c r="T24" s="205">
        <v>652.03014670616085</v>
      </c>
      <c r="U24" s="205">
        <v>555.15377496546034</v>
      </c>
      <c r="V24" s="205">
        <v>440.60431097691071</v>
      </c>
      <c r="W24" s="205">
        <v>411.01235941520036</v>
      </c>
      <c r="X24" s="205">
        <v>297.3811466865464</v>
      </c>
      <c r="Y24" s="205">
        <v>336.08070691277379</v>
      </c>
      <c r="Z24" s="205">
        <v>220.9897487966096</v>
      </c>
      <c r="AA24" s="205">
        <v>352.86969281793449</v>
      </c>
      <c r="AB24" s="205">
        <v>426.27868955006494</v>
      </c>
      <c r="AC24" s="205">
        <v>464.02003341770597</v>
      </c>
      <c r="AD24" s="205">
        <v>478.63524298959862</v>
      </c>
      <c r="AE24" s="205">
        <v>523.24586537952609</v>
      </c>
    </row>
    <row r="25" spans="2:31" x14ac:dyDescent="0.2">
      <c r="B25" s="1" t="s">
        <v>11</v>
      </c>
      <c r="C25" s="205" t="s">
        <v>2</v>
      </c>
      <c r="D25" s="205" t="s">
        <v>2</v>
      </c>
      <c r="E25" s="205" t="s">
        <v>2</v>
      </c>
      <c r="F25" s="205" t="s">
        <v>2</v>
      </c>
      <c r="G25" s="205" t="s">
        <v>2</v>
      </c>
      <c r="H25" s="205" t="s">
        <v>2</v>
      </c>
      <c r="I25" s="205" t="s">
        <v>2</v>
      </c>
      <c r="J25" s="205" t="s">
        <v>2</v>
      </c>
      <c r="K25" s="205" t="s">
        <v>2</v>
      </c>
      <c r="L25" s="205" t="s">
        <v>2</v>
      </c>
      <c r="M25" s="205" t="s">
        <v>2</v>
      </c>
      <c r="N25" s="205" t="s">
        <v>2</v>
      </c>
      <c r="O25" s="205" t="s">
        <v>2</v>
      </c>
      <c r="P25" s="205">
        <v>200</v>
      </c>
      <c r="Q25" s="205">
        <v>282.09399999999999</v>
      </c>
      <c r="R25" s="205">
        <v>295.27699999999999</v>
      </c>
      <c r="S25" s="205">
        <v>321.435</v>
      </c>
      <c r="T25" s="205">
        <v>321.935</v>
      </c>
      <c r="U25" s="205">
        <v>297.97743979444488</v>
      </c>
      <c r="V25" s="205">
        <v>235.06304215024653</v>
      </c>
      <c r="W25" s="205">
        <v>192.13499999999999</v>
      </c>
      <c r="X25" s="205">
        <v>215.92207968240001</v>
      </c>
      <c r="Y25" s="205">
        <v>247.30475324480997</v>
      </c>
      <c r="Z25" s="205">
        <v>261.56004716871973</v>
      </c>
      <c r="AA25" s="205">
        <v>293.75021594800472</v>
      </c>
      <c r="AB25" s="205">
        <v>288.97234259735387</v>
      </c>
      <c r="AC25" s="205">
        <v>296.10456606581187</v>
      </c>
      <c r="AD25" s="205">
        <v>301.26811331655358</v>
      </c>
      <c r="AE25" s="205">
        <v>304.73386414065209</v>
      </c>
    </row>
    <row r="26" spans="2:31" x14ac:dyDescent="0.2">
      <c r="B26" s="8" t="s">
        <v>6</v>
      </c>
      <c r="C26" s="207">
        <f t="shared" ref="C26:V26" si="29">SUM(C22:C25)</f>
        <v>884</v>
      </c>
      <c r="D26" s="207">
        <f t="shared" si="29"/>
        <v>782</v>
      </c>
      <c r="E26" s="207">
        <f t="shared" si="29"/>
        <v>753</v>
      </c>
      <c r="F26" s="207">
        <f t="shared" si="29"/>
        <v>729</v>
      </c>
      <c r="G26" s="207">
        <f t="shared" si="29"/>
        <v>859</v>
      </c>
      <c r="H26" s="207">
        <f t="shared" si="29"/>
        <v>879</v>
      </c>
      <c r="I26" s="207">
        <f t="shared" si="29"/>
        <v>983</v>
      </c>
      <c r="J26" s="207">
        <f t="shared" si="29"/>
        <v>1145</v>
      </c>
      <c r="K26" s="207">
        <f t="shared" si="29"/>
        <v>1059</v>
      </c>
      <c r="L26" s="207">
        <f t="shared" si="29"/>
        <v>1166</v>
      </c>
      <c r="M26" s="207">
        <f t="shared" si="29"/>
        <v>1700.904</v>
      </c>
      <c r="N26" s="207">
        <f t="shared" si="29"/>
        <v>1851.19</v>
      </c>
      <c r="O26" s="207">
        <f t="shared" si="29"/>
        <v>1859.797</v>
      </c>
      <c r="P26" s="207">
        <f t="shared" si="29"/>
        <v>2126.951</v>
      </c>
      <c r="Q26" s="207">
        <f t="shared" si="29"/>
        <v>2295.0809999999997</v>
      </c>
      <c r="R26" s="207">
        <f t="shared" si="29"/>
        <v>2357.0552201099999</v>
      </c>
      <c r="S26" s="207">
        <f t="shared" si="29"/>
        <v>2347.8511709678573</v>
      </c>
      <c r="T26" s="207">
        <f t="shared" si="29"/>
        <v>2374.056297236792</v>
      </c>
      <c r="U26" s="207">
        <f t="shared" si="29"/>
        <v>2106.7332656066992</v>
      </c>
      <c r="V26" s="207">
        <f t="shared" si="29"/>
        <v>1326.7757675435184</v>
      </c>
      <c r="W26" s="207">
        <f t="shared" ref="W26:X26" si="30">SUM(W22:W25)</f>
        <v>1105.1089530878239</v>
      </c>
      <c r="X26" s="207">
        <f t="shared" si="30"/>
        <v>966.27348057556696</v>
      </c>
      <c r="Y26" s="207">
        <f t="shared" ref="Y26:Z26" si="31">SUM(Y22:Y25)</f>
        <v>1177.0215551174631</v>
      </c>
      <c r="Z26" s="207">
        <f t="shared" si="31"/>
        <v>1111.7464175453952</v>
      </c>
      <c r="AA26" s="207">
        <f t="shared" ref="AA26:AB26" si="32">SUM(AA22:AA25)</f>
        <v>1461.1216449441433</v>
      </c>
      <c r="AB26" s="207">
        <f t="shared" si="32"/>
        <v>1652.0144764257484</v>
      </c>
      <c r="AC26" s="207">
        <f t="shared" ref="AC26:AD26" si="33">SUM(AC22:AC25)</f>
        <v>1793.5241301100293</v>
      </c>
      <c r="AD26" s="207">
        <f t="shared" si="33"/>
        <v>1839.6054226101226</v>
      </c>
      <c r="AE26" s="207">
        <f t="shared" ref="AE26" si="34">SUM(AE22:AE25)</f>
        <v>1916.0429498953088</v>
      </c>
    </row>
    <row r="27" spans="2:31" x14ac:dyDescent="0.2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</row>
    <row r="31" spans="2:31" x14ac:dyDescent="0.2"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2:31" x14ac:dyDescent="0.2">
      <c r="B32" s="211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</row>
    <row r="33" spans="2:31" x14ac:dyDescent="0.2">
      <c r="B33" s="211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</row>
    <row r="34" spans="2:31" x14ac:dyDescent="0.2">
      <c r="B34" s="211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B1:AE21"/>
  <sheetViews>
    <sheetView zoomScale="75" zoomScaleNormal="75" workbookViewId="0">
      <pane ySplit="1" topLeftCell="A2" activePane="bottomLeft" state="frozen"/>
      <selection pane="bottomLeft" activeCell="O29" sqref="O29"/>
    </sheetView>
  </sheetViews>
  <sheetFormatPr defaultRowHeight="15" x14ac:dyDescent="0.25"/>
  <cols>
    <col min="1" max="1" width="4.42578125" style="15" customWidth="1"/>
    <col min="2" max="2" width="36.140625" style="15" customWidth="1"/>
    <col min="3" max="30" width="8.7109375" style="15" bestFit="1" customWidth="1"/>
    <col min="31" max="16384" width="9.140625" style="15"/>
  </cols>
  <sheetData>
    <row r="1" spans="2:31" x14ac:dyDescent="0.25">
      <c r="B1" s="16" t="s">
        <v>22</v>
      </c>
    </row>
    <row r="3" spans="2:31" x14ac:dyDescent="0.25">
      <c r="B3" s="17" t="s">
        <v>14</v>
      </c>
      <c r="C3" s="17">
        <v>1990</v>
      </c>
      <c r="D3" s="17">
        <v>1991</v>
      </c>
      <c r="E3" s="17">
        <v>1992</v>
      </c>
      <c r="F3" s="17">
        <v>1993</v>
      </c>
      <c r="G3" s="17">
        <v>1994</v>
      </c>
      <c r="H3" s="17">
        <v>1995</v>
      </c>
      <c r="I3" s="17">
        <v>1996</v>
      </c>
      <c r="J3" s="17">
        <v>1997</v>
      </c>
      <c r="K3" s="17">
        <v>1998</v>
      </c>
      <c r="L3" s="17">
        <v>1999</v>
      </c>
      <c r="M3" s="17">
        <v>2000</v>
      </c>
      <c r="N3" s="17">
        <v>2001</v>
      </c>
      <c r="O3" s="17">
        <v>2002</v>
      </c>
      <c r="P3" s="17">
        <v>2003</v>
      </c>
      <c r="Q3" s="17">
        <v>2004</v>
      </c>
      <c r="R3" s="17">
        <v>2005</v>
      </c>
      <c r="S3" s="17">
        <v>2006</v>
      </c>
      <c r="T3" s="17">
        <v>2007</v>
      </c>
      <c r="U3" s="17">
        <v>2008</v>
      </c>
      <c r="V3" s="17">
        <v>2009</v>
      </c>
      <c r="W3" s="17">
        <v>2010</v>
      </c>
      <c r="X3" s="17">
        <v>2011</v>
      </c>
      <c r="Y3" s="17">
        <v>2012</v>
      </c>
      <c r="Z3" s="17">
        <v>2013</v>
      </c>
      <c r="AA3" s="17">
        <v>2014</v>
      </c>
      <c r="AB3" s="17">
        <v>2015</v>
      </c>
      <c r="AC3" s="17">
        <v>2016</v>
      </c>
      <c r="AD3" s="17">
        <v>2017</v>
      </c>
      <c r="AE3" s="17">
        <v>2018</v>
      </c>
    </row>
    <row r="4" spans="2:31" x14ac:dyDescent="0.25">
      <c r="B4" s="18" t="s">
        <v>36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</row>
    <row r="5" spans="2:31" x14ac:dyDescent="0.25">
      <c r="B5" s="20" t="s">
        <v>15</v>
      </c>
      <c r="C5" s="22">
        <v>84.384</v>
      </c>
      <c r="D5" s="22">
        <v>87.080500000000001</v>
      </c>
      <c r="E5" s="22">
        <v>89.777000000000001</v>
      </c>
      <c r="F5" s="22">
        <v>92.473500000000001</v>
      </c>
      <c r="G5" s="22">
        <v>95.17</v>
      </c>
      <c r="H5" s="22">
        <v>97.866500000000002</v>
      </c>
      <c r="I5" s="22">
        <v>100.563</v>
      </c>
      <c r="J5" s="22">
        <v>103.2595</v>
      </c>
      <c r="K5" s="22">
        <v>105.956</v>
      </c>
      <c r="L5" s="22">
        <v>107.989</v>
      </c>
      <c r="M5" s="22">
        <v>90.5</v>
      </c>
      <c r="N5" s="22">
        <v>97.5</v>
      </c>
      <c r="O5" s="22">
        <v>102.758</v>
      </c>
      <c r="P5" s="22">
        <v>112.762</v>
      </c>
      <c r="Q5" s="22">
        <v>116</v>
      </c>
      <c r="R5" s="22">
        <v>100.92443107006369</v>
      </c>
      <c r="S5" s="22">
        <v>102.176413</v>
      </c>
      <c r="T5" s="22">
        <v>116.55091</v>
      </c>
      <c r="U5" s="22">
        <v>125.87761607300001</v>
      </c>
      <c r="V5" s="22">
        <v>94.684326229999996</v>
      </c>
      <c r="W5" s="22">
        <v>114.14655211600001</v>
      </c>
      <c r="X5" s="22">
        <v>119.677601474</v>
      </c>
      <c r="Y5" s="22">
        <v>132.90468963073334</v>
      </c>
      <c r="Z5" s="22">
        <v>127.89796092700001</v>
      </c>
      <c r="AA5" s="22">
        <v>121.892785128</v>
      </c>
      <c r="AB5" s="22">
        <v>133.47843680700001</v>
      </c>
      <c r="AC5" s="22">
        <v>131.06120656820002</v>
      </c>
      <c r="AD5" s="22">
        <v>137.84792035430999</v>
      </c>
      <c r="AE5" s="22">
        <v>127.79936438259999</v>
      </c>
    </row>
    <row r="6" spans="2:31" x14ac:dyDescent="0.25">
      <c r="B6" s="20" t="s">
        <v>16</v>
      </c>
      <c r="C6" s="22">
        <v>170.83799999999999</v>
      </c>
      <c r="D6" s="22">
        <v>144.393</v>
      </c>
      <c r="E6" s="22">
        <v>125.92100000000001</v>
      </c>
      <c r="F6" s="22">
        <v>150.53899999999999</v>
      </c>
      <c r="G6" s="22">
        <v>151.81700000000001</v>
      </c>
      <c r="H6" s="22">
        <v>125.63</v>
      </c>
      <c r="I6" s="22">
        <v>139.572</v>
      </c>
      <c r="J6" s="22">
        <v>149.77000000000001</v>
      </c>
      <c r="K6" s="22">
        <v>150.143</v>
      </c>
      <c r="L6" s="22">
        <v>98.6</v>
      </c>
      <c r="M6" s="22">
        <v>157.80000000000001</v>
      </c>
      <c r="N6" s="22">
        <v>146</v>
      </c>
      <c r="O6" s="22">
        <v>139.6</v>
      </c>
      <c r="P6" s="22">
        <v>126.889</v>
      </c>
      <c r="Q6" s="22">
        <v>130.13900000000001</v>
      </c>
      <c r="R6" s="22">
        <v>135.73952000000003</v>
      </c>
      <c r="S6" s="22">
        <v>129.04808</v>
      </c>
      <c r="T6" s="22">
        <v>136.46247999999997</v>
      </c>
      <c r="U6" s="22">
        <v>121.25456</v>
      </c>
      <c r="V6" s="22">
        <v>111.0004</v>
      </c>
      <c r="W6" s="22">
        <v>138.488</v>
      </c>
      <c r="X6" s="22">
        <v>143.00103999999999</v>
      </c>
      <c r="Y6" s="22">
        <v>149.50991999999999</v>
      </c>
      <c r="Z6" s="22">
        <v>123.50856</v>
      </c>
      <c r="AA6" s="22">
        <v>135.75636479999997</v>
      </c>
      <c r="AB6" s="22">
        <v>102.8876688</v>
      </c>
      <c r="AC6" s="22">
        <v>98.376319999999993</v>
      </c>
      <c r="AD6" s="22">
        <v>126.0886704</v>
      </c>
      <c r="AE6" s="22">
        <v>110.520984</v>
      </c>
    </row>
    <row r="7" spans="2:31" x14ac:dyDescent="0.25">
      <c r="B7" s="18" t="s">
        <v>6</v>
      </c>
      <c r="C7" s="24">
        <f t="shared" ref="C7:X7" si="0">SUM(C5:C6)</f>
        <v>255.22199999999998</v>
      </c>
      <c r="D7" s="24">
        <f t="shared" ref="D7:Q7" si="1">SUM(D5:D6)</f>
        <v>231.4735</v>
      </c>
      <c r="E7" s="24">
        <f t="shared" si="1"/>
        <v>215.69800000000001</v>
      </c>
      <c r="F7" s="24">
        <f t="shared" si="1"/>
        <v>243.01249999999999</v>
      </c>
      <c r="G7" s="24">
        <f t="shared" si="1"/>
        <v>246.98700000000002</v>
      </c>
      <c r="H7" s="24">
        <f t="shared" si="1"/>
        <v>223.4965</v>
      </c>
      <c r="I7" s="24">
        <f t="shared" si="1"/>
        <v>240.13499999999999</v>
      </c>
      <c r="J7" s="24">
        <f t="shared" si="1"/>
        <v>253.02950000000001</v>
      </c>
      <c r="K7" s="24">
        <f t="shared" si="1"/>
        <v>256.09899999999999</v>
      </c>
      <c r="L7" s="24">
        <f t="shared" si="1"/>
        <v>206.589</v>
      </c>
      <c r="M7" s="24">
        <f t="shared" si="1"/>
        <v>248.3</v>
      </c>
      <c r="N7" s="24">
        <f t="shared" si="1"/>
        <v>243.5</v>
      </c>
      <c r="O7" s="24">
        <f t="shared" si="1"/>
        <v>242.358</v>
      </c>
      <c r="P7" s="24">
        <f t="shared" si="1"/>
        <v>239.65100000000001</v>
      </c>
      <c r="Q7" s="24">
        <f t="shared" si="1"/>
        <v>246.13900000000001</v>
      </c>
      <c r="R7" s="24">
        <f t="shared" si="0"/>
        <v>236.66395107006372</v>
      </c>
      <c r="S7" s="24">
        <f t="shared" si="0"/>
        <v>231.224493</v>
      </c>
      <c r="T7" s="24">
        <f t="shared" si="0"/>
        <v>253.01338999999996</v>
      </c>
      <c r="U7" s="24">
        <f t="shared" si="0"/>
        <v>247.13217607300001</v>
      </c>
      <c r="V7" s="24">
        <f t="shared" si="0"/>
        <v>205.68472623</v>
      </c>
      <c r="W7" s="24">
        <f t="shared" si="0"/>
        <v>252.63455211600001</v>
      </c>
      <c r="X7" s="24">
        <f t="shared" si="0"/>
        <v>262.67864147399996</v>
      </c>
      <c r="Y7" s="24">
        <f t="shared" ref="Y7:AC7" si="2">SUM(Y5:Y6)</f>
        <v>282.41460963073337</v>
      </c>
      <c r="Z7" s="24">
        <f t="shared" si="2"/>
        <v>251.40652092700003</v>
      </c>
      <c r="AA7" s="24">
        <f t="shared" si="2"/>
        <v>257.64914992799999</v>
      </c>
      <c r="AB7" s="24">
        <f t="shared" si="2"/>
        <v>236.36610560700001</v>
      </c>
      <c r="AC7" s="24">
        <f t="shared" si="2"/>
        <v>229.43752656820001</v>
      </c>
      <c r="AD7" s="24">
        <f t="shared" ref="AD7:AE7" si="3">SUM(AD5:AD6)</f>
        <v>263.93659075430998</v>
      </c>
      <c r="AE7" s="24">
        <f t="shared" si="3"/>
        <v>238.3203483826</v>
      </c>
    </row>
    <row r="8" spans="2:31" x14ac:dyDescent="0.25">
      <c r="B8" s="18" t="s">
        <v>38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</row>
    <row r="9" spans="2:31" x14ac:dyDescent="0.25">
      <c r="B9" s="20" t="s">
        <v>15</v>
      </c>
      <c r="C9" s="22">
        <f t="shared" ref="C9:AB9" si="4">C13/C5</f>
        <v>0.75725255972696248</v>
      </c>
      <c r="D9" s="22">
        <f t="shared" ref="D9:Q9" si="5">D13/D5</f>
        <v>0.80040881712897838</v>
      </c>
      <c r="E9" s="22">
        <f t="shared" si="5"/>
        <v>0.72958552858750014</v>
      </c>
      <c r="F9" s="22">
        <f t="shared" si="5"/>
        <v>0.83429306774373202</v>
      </c>
      <c r="G9" s="22">
        <f t="shared" si="5"/>
        <v>0.80487548597247027</v>
      </c>
      <c r="H9" s="22">
        <f t="shared" si="5"/>
        <v>0.82663628514353737</v>
      </c>
      <c r="I9" s="22">
        <f t="shared" si="5"/>
        <v>0.79353241251752626</v>
      </c>
      <c r="J9" s="22">
        <f t="shared" si="5"/>
        <v>0.91807533447285716</v>
      </c>
      <c r="K9" s="22">
        <f t="shared" si="5"/>
        <v>0.79514137944052243</v>
      </c>
      <c r="L9" s="22">
        <f t="shared" si="5"/>
        <v>0.80008148978136662</v>
      </c>
      <c r="M9" s="22">
        <f t="shared" si="5"/>
        <v>0.80110497237569056</v>
      </c>
      <c r="N9" s="22">
        <f t="shared" si="5"/>
        <v>0.82564102564102559</v>
      </c>
      <c r="O9" s="22">
        <f t="shared" si="5"/>
        <v>0.80799548453648384</v>
      </c>
      <c r="P9" s="22">
        <f t="shared" si="5"/>
        <v>0.8131285362090066</v>
      </c>
      <c r="Q9" s="22">
        <f t="shared" si="5"/>
        <v>0.80769659851983289</v>
      </c>
      <c r="R9" s="22">
        <f t="shared" si="4"/>
        <v>0.79105722126464717</v>
      </c>
      <c r="S9" s="22">
        <f t="shared" si="4"/>
        <v>0.79074022690540136</v>
      </c>
      <c r="T9" s="22">
        <f t="shared" si="4"/>
        <v>0.79768746550327241</v>
      </c>
      <c r="U9" s="22">
        <f t="shared" si="4"/>
        <v>0.76049121700398226</v>
      </c>
      <c r="V9" s="22">
        <f t="shared" si="4"/>
        <v>0.7556705952543934</v>
      </c>
      <c r="W9" s="22">
        <f t="shared" si="4"/>
        <v>0.75288269359089721</v>
      </c>
      <c r="X9" s="22">
        <f t="shared" si="4"/>
        <v>0.75512472323918212</v>
      </c>
      <c r="Y9" s="22">
        <f t="shared" si="4"/>
        <v>0.75020752494051834</v>
      </c>
      <c r="Z9" s="22">
        <f t="shared" si="4"/>
        <v>0.75233046832067363</v>
      </c>
      <c r="AA9" s="22">
        <f t="shared" si="4"/>
        <v>0.74920558678395177</v>
      </c>
      <c r="AB9" s="22">
        <f t="shared" si="4"/>
        <v>0.75501902680984734</v>
      </c>
      <c r="AC9" s="22">
        <f t="shared" ref="AC9" si="6">AC13/AC5</f>
        <v>0.75940070086118761</v>
      </c>
      <c r="AD9" s="22">
        <f t="shared" ref="AD9:AE9" si="7">AD13/AD5</f>
        <v>0.75836889395264717</v>
      </c>
      <c r="AE9" s="22">
        <f t="shared" si="7"/>
        <v>0.755860516808736</v>
      </c>
    </row>
    <row r="10" spans="2:31" x14ac:dyDescent="0.25">
      <c r="B10" s="20" t="s">
        <v>16</v>
      </c>
      <c r="C10" s="22">
        <f t="shared" ref="C10:AB10" si="8">C14/C6</f>
        <v>0.8790608646788185</v>
      </c>
      <c r="D10" s="22">
        <f t="shared" ref="D10:Q10" si="9">D14/D6</f>
        <v>0.84857299176552881</v>
      </c>
      <c r="E10" s="22">
        <f t="shared" si="9"/>
        <v>0.76949039477132486</v>
      </c>
      <c r="F10" s="22">
        <f t="shared" si="9"/>
        <v>0.84857080225057957</v>
      </c>
      <c r="G10" s="22">
        <f t="shared" si="9"/>
        <v>0.84857427033863131</v>
      </c>
      <c r="H10" s="22">
        <f t="shared" si="9"/>
        <v>0.84857120114622298</v>
      </c>
      <c r="I10" s="22">
        <f t="shared" si="9"/>
        <v>0.84857277964061562</v>
      </c>
      <c r="J10" s="22">
        <f t="shared" si="9"/>
        <v>0.84857448087066822</v>
      </c>
      <c r="K10" s="22">
        <f t="shared" si="9"/>
        <v>0.84857102895239866</v>
      </c>
      <c r="L10" s="22">
        <f t="shared" si="9"/>
        <v>0.84862068965517257</v>
      </c>
      <c r="M10" s="22">
        <f t="shared" si="9"/>
        <v>0.74734474017743968</v>
      </c>
      <c r="N10" s="22">
        <f t="shared" si="9"/>
        <v>0.74585616438356162</v>
      </c>
      <c r="O10" s="22">
        <f t="shared" si="9"/>
        <v>0.76852435530085961</v>
      </c>
      <c r="P10" s="22">
        <f t="shared" si="9"/>
        <v>0.90288362269385058</v>
      </c>
      <c r="Q10" s="22">
        <f t="shared" si="9"/>
        <v>0.82869917047326236</v>
      </c>
      <c r="R10" s="22">
        <f t="shared" si="8"/>
        <v>0.76352119117556905</v>
      </c>
      <c r="S10" s="22">
        <f t="shared" si="8"/>
        <v>0.77110174750372107</v>
      </c>
      <c r="T10" s="22">
        <f t="shared" si="8"/>
        <v>0.76023535714285728</v>
      </c>
      <c r="U10" s="22">
        <f t="shared" si="8"/>
        <v>0.75928571428571434</v>
      </c>
      <c r="V10" s="22">
        <f t="shared" si="8"/>
        <v>0.76444642857142853</v>
      </c>
      <c r="W10" s="22">
        <f t="shared" si="8"/>
        <v>0.76884304581491159</v>
      </c>
      <c r="X10" s="22">
        <f t="shared" si="8"/>
        <v>0.76005738429493763</v>
      </c>
      <c r="Y10" s="22">
        <f t="shared" si="8"/>
        <v>0.7670732142857144</v>
      </c>
      <c r="Z10" s="22">
        <f t="shared" si="8"/>
        <v>0.75635714285714284</v>
      </c>
      <c r="AA10" s="22">
        <f t="shared" si="8"/>
        <v>0.71937857142857153</v>
      </c>
      <c r="AB10" s="22">
        <f t="shared" si="8"/>
        <v>0.74419464285714287</v>
      </c>
      <c r="AC10" s="22">
        <f t="shared" ref="AC10" si="10">AC14/AC6</f>
        <v>0.75596428571428576</v>
      </c>
      <c r="AD10" s="22">
        <f t="shared" ref="AD10:AE10" si="11">AD14/AD6</f>
        <v>0.74870892857142857</v>
      </c>
      <c r="AE10" s="22">
        <f t="shared" si="11"/>
        <v>0.72996964285714283</v>
      </c>
    </row>
    <row r="11" spans="2:31" ht="18" x14ac:dyDescent="0.35">
      <c r="B11" s="23" t="s">
        <v>42</v>
      </c>
      <c r="C11" s="24">
        <f t="shared" ref="C11:AB11" si="12">C15/C7</f>
        <v>0.83878740860897583</v>
      </c>
      <c r="D11" s="24">
        <f t="shared" ref="D11:Q11" si="13">D15/D7</f>
        <v>0.83045359403992258</v>
      </c>
      <c r="E11" s="24">
        <f t="shared" si="13"/>
        <v>0.75288134335969725</v>
      </c>
      <c r="F11" s="24">
        <f t="shared" si="13"/>
        <v>0.84313769867805155</v>
      </c>
      <c r="G11" s="24">
        <f t="shared" si="13"/>
        <v>0.83173608327563786</v>
      </c>
      <c r="H11" s="24">
        <f t="shared" si="13"/>
        <v>0.8389661583067296</v>
      </c>
      <c r="I11" s="24">
        <f t="shared" si="13"/>
        <v>0.8255231432319321</v>
      </c>
      <c r="J11" s="24">
        <f t="shared" si="13"/>
        <v>0.87693727411230693</v>
      </c>
      <c r="K11" s="24">
        <f t="shared" si="13"/>
        <v>0.82646554652692905</v>
      </c>
      <c r="L11" s="24">
        <f t="shared" si="13"/>
        <v>0.82324809162152879</v>
      </c>
      <c r="M11" s="24">
        <f t="shared" si="13"/>
        <v>0.7669391864679822</v>
      </c>
      <c r="N11" s="24">
        <f t="shared" si="13"/>
        <v>0.77780287474332643</v>
      </c>
      <c r="O11" s="24">
        <f t="shared" si="13"/>
        <v>0.78525982224642887</v>
      </c>
      <c r="P11" s="24">
        <f t="shared" si="13"/>
        <v>0.86065153076765788</v>
      </c>
      <c r="Q11" s="24">
        <f t="shared" si="13"/>
        <v>0.81880111146352463</v>
      </c>
      <c r="R11" s="24">
        <f t="shared" si="12"/>
        <v>0.77526382522736692</v>
      </c>
      <c r="S11" s="24">
        <f t="shared" si="12"/>
        <v>0.77977984797657218</v>
      </c>
      <c r="T11" s="24">
        <f t="shared" si="12"/>
        <v>0.77748771406683281</v>
      </c>
      <c r="U11" s="24">
        <f t="shared" si="12"/>
        <v>0.75989974120344062</v>
      </c>
      <c r="V11" s="24">
        <f t="shared" si="12"/>
        <v>0.76040658623621737</v>
      </c>
      <c r="W11" s="24">
        <f t="shared" si="12"/>
        <v>0.76163176310766068</v>
      </c>
      <c r="X11" s="24">
        <f t="shared" si="12"/>
        <v>0.75781004115076567</v>
      </c>
      <c r="Y11" s="24">
        <f t="shared" si="12"/>
        <v>0.75913619852451653</v>
      </c>
      <c r="Z11" s="24">
        <f t="shared" si="12"/>
        <v>0.75430865397693336</v>
      </c>
      <c r="AA11" s="24">
        <f t="shared" si="12"/>
        <v>0.73348961342012831</v>
      </c>
      <c r="AB11" s="24">
        <f t="shared" si="12"/>
        <v>0.75030728682398995</v>
      </c>
      <c r="AC11" s="24">
        <f t="shared" ref="AC11" si="14">AC15/AC7</f>
        <v>0.75792726327143922</v>
      </c>
      <c r="AD11" s="24">
        <f t="shared" ref="AD11:AE11" si="15">AD15/AD7</f>
        <v>0.7537541030002185</v>
      </c>
      <c r="AE11" s="24">
        <f t="shared" si="15"/>
        <v>0.74385363243998626</v>
      </c>
    </row>
    <row r="12" spans="2:31" ht="18" x14ac:dyDescent="0.35">
      <c r="B12" s="18" t="s">
        <v>43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</row>
    <row r="13" spans="2:31" x14ac:dyDescent="0.25">
      <c r="B13" s="20" t="s">
        <v>15</v>
      </c>
      <c r="C13" s="22">
        <v>63.9</v>
      </c>
      <c r="D13" s="22">
        <v>69.7</v>
      </c>
      <c r="E13" s="22">
        <v>65.5</v>
      </c>
      <c r="F13" s="22">
        <v>77.150000000000006</v>
      </c>
      <c r="G13" s="22">
        <v>76.599999999999994</v>
      </c>
      <c r="H13" s="22">
        <v>80.900000000000006</v>
      </c>
      <c r="I13" s="22">
        <v>79.8</v>
      </c>
      <c r="J13" s="22">
        <v>94.8</v>
      </c>
      <c r="K13" s="22">
        <v>84.25</v>
      </c>
      <c r="L13" s="22">
        <v>86.4</v>
      </c>
      <c r="M13" s="22">
        <v>72.5</v>
      </c>
      <c r="N13" s="22">
        <v>80.5</v>
      </c>
      <c r="O13" s="22">
        <v>83.028000000000006</v>
      </c>
      <c r="P13" s="22">
        <v>91.69</v>
      </c>
      <c r="Q13" s="22">
        <v>93.692805428300616</v>
      </c>
      <c r="R13" s="22">
        <v>79.837000000000003</v>
      </c>
      <c r="S13" s="22">
        <v>80.795000000000002</v>
      </c>
      <c r="T13" s="22">
        <v>92.97120000000001</v>
      </c>
      <c r="U13" s="22">
        <v>95.728821440915823</v>
      </c>
      <c r="V13" s="22">
        <v>71.550161163485271</v>
      </c>
      <c r="W13" s="22">
        <v>85.938963621207819</v>
      </c>
      <c r="X13" s="22">
        <v>90.371515690983387</v>
      </c>
      <c r="Y13" s="22">
        <v>99.70609826086023</v>
      </c>
      <c r="Z13" s="22">
        <v>96.221532841469141</v>
      </c>
      <c r="AA13" s="22">
        <v>91.322755606553386</v>
      </c>
      <c r="AB13" s="22">
        <v>100.77875945812086</v>
      </c>
      <c r="AC13" s="22">
        <v>99.527972123603973</v>
      </c>
      <c r="AD13" s="22">
        <v>104.53957489277067</v>
      </c>
      <c r="AE13" s="22">
        <v>96.598493610060004</v>
      </c>
    </row>
    <row r="14" spans="2:31" x14ac:dyDescent="0.25">
      <c r="B14" s="20" t="s">
        <v>16</v>
      </c>
      <c r="C14" s="22">
        <v>150.17699999999999</v>
      </c>
      <c r="D14" s="22">
        <v>122.52800000000001</v>
      </c>
      <c r="E14" s="22">
        <v>96.894999999999996</v>
      </c>
      <c r="F14" s="22">
        <v>127.74299999999999</v>
      </c>
      <c r="G14" s="22">
        <v>128.828</v>
      </c>
      <c r="H14" s="22">
        <v>106.60599999999999</v>
      </c>
      <c r="I14" s="22">
        <v>118.437</v>
      </c>
      <c r="J14" s="22">
        <v>127.09099999999999</v>
      </c>
      <c r="K14" s="22">
        <v>127.407</v>
      </c>
      <c r="L14" s="22">
        <v>83.674000000000007</v>
      </c>
      <c r="M14" s="22">
        <v>117.931</v>
      </c>
      <c r="N14" s="22">
        <v>108.895</v>
      </c>
      <c r="O14" s="22">
        <v>107.286</v>
      </c>
      <c r="P14" s="22">
        <v>114.566</v>
      </c>
      <c r="Q14" s="22">
        <v>107.8460813462199</v>
      </c>
      <c r="R14" s="22">
        <v>103.64</v>
      </c>
      <c r="S14" s="22">
        <v>99.509199999999993</v>
      </c>
      <c r="T14" s="22">
        <v>103.7436022194</v>
      </c>
      <c r="U14" s="22">
        <v>92.066855200000006</v>
      </c>
      <c r="V14" s="22">
        <v>84.853859349999993</v>
      </c>
      <c r="W14" s="22">
        <v>106.47553572881547</v>
      </c>
      <c r="X14" s="22">
        <v>108.68899641385573</v>
      </c>
      <c r="Y14" s="22">
        <v>114.685054902</v>
      </c>
      <c r="Z14" s="22">
        <v>93.416581559999997</v>
      </c>
      <c r="AA14" s="22">
        <v>97.660219772159991</v>
      </c>
      <c r="AB14" s="22">
        <v>76.568451937020001</v>
      </c>
      <c r="AC14" s="22">
        <v>74.368984479999995</v>
      </c>
      <c r="AD14" s="22">
        <v>94.403713320180003</v>
      </c>
      <c r="AE14" s="22">
        <v>80.676963218699996</v>
      </c>
    </row>
    <row r="15" spans="2:31" x14ac:dyDescent="0.25">
      <c r="B15" s="18" t="s">
        <v>37</v>
      </c>
      <c r="C15" s="24">
        <f t="shared" ref="C15:X15" si="16">SUM(C13:C14)</f>
        <v>214.077</v>
      </c>
      <c r="D15" s="24">
        <f t="shared" ref="D15:Q15" si="17">SUM(D13:D14)</f>
        <v>192.22800000000001</v>
      </c>
      <c r="E15" s="24">
        <f t="shared" si="17"/>
        <v>162.39499999999998</v>
      </c>
      <c r="F15" s="24">
        <f t="shared" si="17"/>
        <v>204.893</v>
      </c>
      <c r="G15" s="24">
        <f t="shared" si="17"/>
        <v>205.428</v>
      </c>
      <c r="H15" s="24">
        <f t="shared" si="17"/>
        <v>187.506</v>
      </c>
      <c r="I15" s="24">
        <f t="shared" si="17"/>
        <v>198.23699999999999</v>
      </c>
      <c r="J15" s="24">
        <f t="shared" si="17"/>
        <v>221.89099999999999</v>
      </c>
      <c r="K15" s="24">
        <f t="shared" si="17"/>
        <v>211.65699999999998</v>
      </c>
      <c r="L15" s="24">
        <f t="shared" si="17"/>
        <v>170.07400000000001</v>
      </c>
      <c r="M15" s="24">
        <f t="shared" si="17"/>
        <v>190.43099999999998</v>
      </c>
      <c r="N15" s="24">
        <f t="shared" si="17"/>
        <v>189.39499999999998</v>
      </c>
      <c r="O15" s="24">
        <f t="shared" si="17"/>
        <v>190.31400000000002</v>
      </c>
      <c r="P15" s="24">
        <f t="shared" si="17"/>
        <v>206.256</v>
      </c>
      <c r="Q15" s="24">
        <f t="shared" si="17"/>
        <v>201.53888677452051</v>
      </c>
      <c r="R15" s="24">
        <f t="shared" si="16"/>
        <v>183.477</v>
      </c>
      <c r="S15" s="24">
        <f t="shared" si="16"/>
        <v>180.30419999999998</v>
      </c>
      <c r="T15" s="24">
        <f t="shared" si="16"/>
        <v>196.71480221940001</v>
      </c>
      <c r="U15" s="24">
        <f t="shared" si="16"/>
        <v>187.79567664091581</v>
      </c>
      <c r="V15" s="24">
        <f t="shared" si="16"/>
        <v>156.40402051348525</v>
      </c>
      <c r="W15" s="24">
        <f t="shared" si="16"/>
        <v>192.41449935002328</v>
      </c>
      <c r="X15" s="24">
        <f t="shared" si="16"/>
        <v>199.06051210483912</v>
      </c>
      <c r="Y15" s="24">
        <f t="shared" ref="Y15:Z15" si="18">SUM(Y13:Y14)</f>
        <v>214.39115316286023</v>
      </c>
      <c r="Z15" s="24">
        <f t="shared" si="18"/>
        <v>189.63811440146912</v>
      </c>
      <c r="AA15" s="24">
        <f t="shared" ref="AA15:AB15" si="19">SUM(AA13:AA14)</f>
        <v>188.98297537871338</v>
      </c>
      <c r="AB15" s="24">
        <f t="shared" si="19"/>
        <v>177.34721139514085</v>
      </c>
      <c r="AC15" s="24">
        <f t="shared" ref="AC15" si="20">SUM(AC13:AC14)</f>
        <v>173.89695660360397</v>
      </c>
      <c r="AD15" s="24">
        <f t="shared" ref="AD15:AE15" si="21">SUM(AD13:AD14)</f>
        <v>198.94328821295068</v>
      </c>
      <c r="AE15" s="24">
        <f t="shared" si="21"/>
        <v>177.27545682876001</v>
      </c>
    </row>
    <row r="16" spans="2:31" x14ac:dyDescent="0.25"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</row>
    <row r="19" spans="3:31" x14ac:dyDescent="0.25"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3:31" x14ac:dyDescent="0.25"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3:31" x14ac:dyDescent="0.25"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B1:AE30"/>
  <sheetViews>
    <sheetView zoomScale="75" zoomScaleNormal="75" workbookViewId="0">
      <pane ySplit="1" topLeftCell="A2" activePane="bottomLeft" state="frozen"/>
      <selection pane="bottomLeft" activeCell="T39" sqref="T39"/>
    </sheetView>
  </sheetViews>
  <sheetFormatPr defaultRowHeight="15" x14ac:dyDescent="0.2"/>
  <cols>
    <col min="1" max="1" width="2.5703125" style="1" customWidth="1"/>
    <col min="2" max="2" width="35.42578125" style="1" bestFit="1" customWidth="1"/>
    <col min="3" max="31" width="8.42578125" style="1" customWidth="1"/>
    <col min="32" max="16384" width="9.140625" style="1"/>
  </cols>
  <sheetData>
    <row r="1" spans="2:31" x14ac:dyDescent="0.2">
      <c r="B1" s="2" t="s">
        <v>23</v>
      </c>
    </row>
    <row r="2" spans="2:31" x14ac:dyDescent="0.2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31" x14ac:dyDescent="0.2">
      <c r="B3" s="4" t="s">
        <v>19</v>
      </c>
      <c r="C3" s="5">
        <v>1990</v>
      </c>
      <c r="D3" s="5">
        <v>1991</v>
      </c>
      <c r="E3" s="5">
        <v>1992</v>
      </c>
      <c r="F3" s="5">
        <v>1993</v>
      </c>
      <c r="G3" s="5">
        <v>1994</v>
      </c>
      <c r="H3" s="5">
        <v>1995</v>
      </c>
      <c r="I3" s="5">
        <v>1996</v>
      </c>
      <c r="J3" s="5">
        <v>1997</v>
      </c>
      <c r="K3" s="5">
        <v>1998</v>
      </c>
      <c r="L3" s="5">
        <v>1999</v>
      </c>
      <c r="M3" s="5">
        <v>2000</v>
      </c>
      <c r="N3" s="5">
        <v>2001</v>
      </c>
      <c r="O3" s="5">
        <v>2002</v>
      </c>
      <c r="P3" s="5">
        <v>2003</v>
      </c>
      <c r="Q3" s="5">
        <v>2004</v>
      </c>
      <c r="R3" s="5">
        <v>2005</v>
      </c>
      <c r="S3" s="5">
        <v>2006</v>
      </c>
      <c r="T3" s="5">
        <v>2007</v>
      </c>
      <c r="U3" s="5">
        <v>2008</v>
      </c>
      <c r="V3" s="5">
        <v>2009</v>
      </c>
      <c r="W3" s="5">
        <v>2010</v>
      </c>
      <c r="X3" s="5">
        <v>2011</v>
      </c>
      <c r="Y3" s="5">
        <v>2012</v>
      </c>
      <c r="Z3" s="5">
        <v>2013</v>
      </c>
      <c r="AA3" s="5">
        <v>2014</v>
      </c>
      <c r="AB3" s="5">
        <v>2015</v>
      </c>
      <c r="AC3" s="5">
        <v>2016</v>
      </c>
      <c r="AD3" s="5">
        <v>2017</v>
      </c>
      <c r="AE3" s="5">
        <v>2018</v>
      </c>
    </row>
    <row r="4" spans="2:31" x14ac:dyDescent="0.2">
      <c r="B4" s="27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B4" s="6"/>
      <c r="AC4" s="6"/>
      <c r="AD4" s="6"/>
      <c r="AE4" s="6"/>
    </row>
    <row r="5" spans="2:31" x14ac:dyDescent="0.2">
      <c r="B5" s="7" t="s">
        <v>0</v>
      </c>
      <c r="R5" s="7"/>
      <c r="S5" s="7"/>
      <c r="T5" s="7"/>
      <c r="U5" s="7"/>
      <c r="V5" s="7"/>
    </row>
    <row r="6" spans="2:31" x14ac:dyDescent="0.2">
      <c r="B6" s="1" t="s">
        <v>1</v>
      </c>
      <c r="C6" s="10">
        <v>0.41165017968503226</v>
      </c>
      <c r="D6" s="10">
        <v>0.41165017968503226</v>
      </c>
      <c r="E6" s="10">
        <v>0.41165017968503226</v>
      </c>
      <c r="F6" s="10">
        <v>0.41165017968503226</v>
      </c>
      <c r="G6" s="10">
        <v>0.41165017968503226</v>
      </c>
      <c r="H6" s="10">
        <v>0.41165017968503226</v>
      </c>
      <c r="I6" s="10">
        <v>0.41165017968503226</v>
      </c>
      <c r="J6" s="10">
        <v>0.41165017968503226</v>
      </c>
      <c r="K6" s="10">
        <v>0.41165017968503226</v>
      </c>
      <c r="L6" s="10">
        <v>0.41165017968503226</v>
      </c>
      <c r="M6" s="10">
        <v>0.41165017968503226</v>
      </c>
      <c r="N6" s="10">
        <v>0.41165017968503226</v>
      </c>
      <c r="O6" s="10">
        <v>0.3629126606200081</v>
      </c>
      <c r="P6" s="10">
        <v>0.43794661721041467</v>
      </c>
      <c r="Q6" s="10">
        <v>0.43794661721041467</v>
      </c>
      <c r="R6" s="10">
        <v>0.32845897740436147</v>
      </c>
      <c r="S6" s="10" t="s">
        <v>2</v>
      </c>
      <c r="T6" s="10" t="s">
        <v>2</v>
      </c>
      <c r="U6" s="10" t="s">
        <v>2</v>
      </c>
      <c r="V6" s="10" t="s">
        <v>2</v>
      </c>
      <c r="W6" s="10" t="s">
        <v>2</v>
      </c>
      <c r="X6" s="10" t="s">
        <v>2</v>
      </c>
      <c r="Y6" s="10" t="s">
        <v>2</v>
      </c>
      <c r="Z6" s="10" t="s">
        <v>2</v>
      </c>
      <c r="AA6" s="10" t="s">
        <v>2</v>
      </c>
      <c r="AB6" s="10" t="s">
        <v>2</v>
      </c>
      <c r="AC6" s="10" t="s">
        <v>2</v>
      </c>
      <c r="AD6" s="10" t="s">
        <v>2</v>
      </c>
      <c r="AE6" s="10" t="s">
        <v>2</v>
      </c>
    </row>
    <row r="7" spans="2:31" x14ac:dyDescent="0.2">
      <c r="B7" s="1" t="s">
        <v>3</v>
      </c>
      <c r="C7" s="10">
        <v>1.7203616804295836</v>
      </c>
      <c r="D7" s="10">
        <v>1.694901782410541</v>
      </c>
      <c r="E7" s="10">
        <v>1.3639231081629892</v>
      </c>
      <c r="F7" s="10">
        <v>1.65489337123776</v>
      </c>
      <c r="G7" s="10">
        <v>1.8367497856594919</v>
      </c>
      <c r="H7" s="10">
        <v>1.5494166508731555</v>
      </c>
      <c r="I7" s="10">
        <v>1.2657206443752536</v>
      </c>
      <c r="J7" s="10">
        <v>1.6367077297955868</v>
      </c>
      <c r="K7" s="10">
        <v>1.4075686476242046</v>
      </c>
      <c r="L7" s="10">
        <v>1.4984968548350708</v>
      </c>
      <c r="M7" s="10">
        <v>1.2729949009521231</v>
      </c>
      <c r="N7" s="10">
        <v>0.53691287793872122</v>
      </c>
      <c r="O7" s="10">
        <v>0.44009252290059114</v>
      </c>
      <c r="P7" s="10">
        <v>0.44009252290059114</v>
      </c>
      <c r="Q7" s="10">
        <v>0.58055841739993697</v>
      </c>
      <c r="R7" s="10">
        <v>0.47182000000000007</v>
      </c>
      <c r="S7" s="10">
        <v>0.70099999999999996</v>
      </c>
      <c r="T7" s="10">
        <v>0.60024</v>
      </c>
      <c r="U7" s="10">
        <v>0.42149999999999999</v>
      </c>
      <c r="V7" s="10">
        <v>6.3170000000000004E-2</v>
      </c>
      <c r="W7" s="10" t="s">
        <v>2</v>
      </c>
      <c r="X7" s="10" t="s">
        <v>2</v>
      </c>
      <c r="Y7" s="10" t="s">
        <v>2</v>
      </c>
      <c r="Z7" s="10" t="s">
        <v>2</v>
      </c>
      <c r="AA7" s="10" t="s">
        <v>2</v>
      </c>
      <c r="AB7" s="10" t="s">
        <v>2</v>
      </c>
      <c r="AC7" s="10" t="s">
        <v>2</v>
      </c>
      <c r="AD7" s="10" t="s">
        <v>2</v>
      </c>
      <c r="AE7" s="10" t="s">
        <v>2</v>
      </c>
    </row>
    <row r="8" spans="2:31" x14ac:dyDescent="0.2">
      <c r="B8" s="1" t="s">
        <v>4</v>
      </c>
      <c r="C8" s="10">
        <v>60</v>
      </c>
      <c r="D8" s="10">
        <v>60</v>
      </c>
      <c r="E8" s="10">
        <v>60</v>
      </c>
      <c r="F8" s="10">
        <v>60</v>
      </c>
      <c r="G8" s="10">
        <v>60</v>
      </c>
      <c r="H8" s="10">
        <v>60</v>
      </c>
      <c r="I8" s="10">
        <v>60</v>
      </c>
      <c r="J8" s="10">
        <v>60</v>
      </c>
      <c r="K8" s="10">
        <v>60</v>
      </c>
      <c r="L8" s="10">
        <v>60</v>
      </c>
      <c r="M8" s="10">
        <v>60</v>
      </c>
      <c r="N8" s="10">
        <v>60</v>
      </c>
      <c r="O8" s="10">
        <v>30</v>
      </c>
      <c r="P8" s="10" t="s">
        <v>2</v>
      </c>
      <c r="Q8" s="10" t="s">
        <v>2</v>
      </c>
      <c r="R8" s="10" t="s">
        <v>2</v>
      </c>
      <c r="S8" s="10" t="s">
        <v>2</v>
      </c>
      <c r="T8" s="10" t="s">
        <v>2</v>
      </c>
      <c r="U8" s="10" t="s">
        <v>2</v>
      </c>
      <c r="V8" s="10" t="s">
        <v>2</v>
      </c>
      <c r="W8" s="10" t="s">
        <v>2</v>
      </c>
      <c r="X8" s="10" t="s">
        <v>2</v>
      </c>
      <c r="Y8" s="10" t="s">
        <v>2</v>
      </c>
      <c r="Z8" s="10" t="s">
        <v>2</v>
      </c>
      <c r="AA8" s="10" t="s">
        <v>2</v>
      </c>
      <c r="AB8" s="10" t="s">
        <v>2</v>
      </c>
      <c r="AC8" s="10" t="s">
        <v>2</v>
      </c>
      <c r="AD8" s="10" t="s">
        <v>2</v>
      </c>
      <c r="AE8" s="10" t="s">
        <v>2</v>
      </c>
    </row>
    <row r="9" spans="2:31" x14ac:dyDescent="0.2">
      <c r="B9" s="1" t="s">
        <v>5</v>
      </c>
      <c r="C9" s="10">
        <v>1.7455592743992787</v>
      </c>
      <c r="D9" s="10">
        <v>1.7455592743992787</v>
      </c>
      <c r="E9" s="10">
        <v>1.4845198510495816</v>
      </c>
      <c r="F9" s="10">
        <v>1.7455592743992787</v>
      </c>
      <c r="G9" s="10">
        <v>1.7455592743992787</v>
      </c>
      <c r="H9" s="10">
        <v>1.7455592743992787</v>
      </c>
      <c r="I9" s="10">
        <v>1.7455592743992787</v>
      </c>
      <c r="J9" s="10">
        <v>1.7455592743992787</v>
      </c>
      <c r="K9" s="10">
        <v>1.5412675517777767</v>
      </c>
      <c r="L9" s="10">
        <v>1.8704042160013077</v>
      </c>
      <c r="M9" s="10">
        <v>2.0569999999999999</v>
      </c>
      <c r="N9" s="10">
        <v>1.8090999999999999</v>
      </c>
      <c r="O9" s="10">
        <v>1.1606999999999998</v>
      </c>
      <c r="P9" s="10">
        <v>0.73409999999999997</v>
      </c>
      <c r="Q9" s="10">
        <v>0.7087</v>
      </c>
      <c r="R9" s="10">
        <v>0.628</v>
      </c>
      <c r="S9" s="10">
        <v>0.70799999999999996</v>
      </c>
      <c r="T9" s="10">
        <v>0.6987000000000001</v>
      </c>
      <c r="U9" s="10">
        <v>0.46070999999999995</v>
      </c>
      <c r="V9" s="10" t="s">
        <v>2</v>
      </c>
      <c r="W9" s="10" t="s">
        <v>2</v>
      </c>
      <c r="X9" s="10" t="s">
        <v>2</v>
      </c>
      <c r="Y9" s="10" t="s">
        <v>2</v>
      </c>
      <c r="Z9" s="10" t="s">
        <v>2</v>
      </c>
      <c r="AA9" s="10" t="s">
        <v>2</v>
      </c>
      <c r="AB9" s="10" t="s">
        <v>2</v>
      </c>
      <c r="AC9" s="10" t="s">
        <v>2</v>
      </c>
      <c r="AD9" s="10" t="s">
        <v>2</v>
      </c>
      <c r="AE9" s="10" t="s">
        <v>2</v>
      </c>
    </row>
    <row r="10" spans="2:31" s="8" customFormat="1" x14ac:dyDescent="0.2">
      <c r="B10" s="8" t="s">
        <v>6</v>
      </c>
      <c r="C10" s="11">
        <f t="shared" ref="C10:V10" si="0">SUM(C6:C9)</f>
        <v>63.877571134513893</v>
      </c>
      <c r="D10" s="11">
        <f t="shared" ref="D10:Q10" si="1">SUM(D6:D9)</f>
        <v>63.852111236494849</v>
      </c>
      <c r="E10" s="11">
        <f t="shared" si="1"/>
        <v>63.260093138897602</v>
      </c>
      <c r="F10" s="11">
        <f t="shared" si="1"/>
        <v>63.812102825322071</v>
      </c>
      <c r="G10" s="11">
        <f t="shared" si="1"/>
        <v>63.993959239743802</v>
      </c>
      <c r="H10" s="11">
        <f t="shared" si="1"/>
        <v>63.706626104957465</v>
      </c>
      <c r="I10" s="11">
        <f t="shared" si="1"/>
        <v>63.42293009845956</v>
      </c>
      <c r="J10" s="11">
        <f t="shared" si="1"/>
        <v>63.793917183879898</v>
      </c>
      <c r="K10" s="11">
        <f t="shared" si="1"/>
        <v>63.360486379087014</v>
      </c>
      <c r="L10" s="11">
        <f t="shared" si="1"/>
        <v>63.780551250521405</v>
      </c>
      <c r="M10" s="11">
        <f t="shared" si="1"/>
        <v>63.741645080637156</v>
      </c>
      <c r="N10" s="11">
        <f t="shared" si="1"/>
        <v>62.757663057623752</v>
      </c>
      <c r="O10" s="11">
        <f t="shared" si="1"/>
        <v>31.963705183520599</v>
      </c>
      <c r="P10" s="11">
        <f t="shared" si="1"/>
        <v>1.6121391401110059</v>
      </c>
      <c r="Q10" s="11">
        <f t="shared" si="1"/>
        <v>1.7272050346103516</v>
      </c>
      <c r="R10" s="11">
        <f t="shared" si="0"/>
        <v>1.4282789774043616</v>
      </c>
      <c r="S10" s="11">
        <f t="shared" si="0"/>
        <v>1.4089999999999998</v>
      </c>
      <c r="T10" s="11">
        <f t="shared" si="0"/>
        <v>1.29894</v>
      </c>
      <c r="U10" s="11">
        <f t="shared" si="0"/>
        <v>0.88220999999999994</v>
      </c>
      <c r="V10" s="11">
        <f t="shared" si="0"/>
        <v>6.3170000000000004E-2</v>
      </c>
      <c r="W10" s="11" t="s">
        <v>2</v>
      </c>
      <c r="X10" s="11" t="s">
        <v>2</v>
      </c>
      <c r="Y10" s="11" t="s">
        <v>2</v>
      </c>
      <c r="Z10" s="11" t="s">
        <v>2</v>
      </c>
      <c r="AA10" s="11" t="s">
        <v>2</v>
      </c>
      <c r="AB10" s="11" t="s">
        <v>2</v>
      </c>
      <c r="AC10" s="11" t="s">
        <v>2</v>
      </c>
      <c r="AD10" s="11" t="s">
        <v>2</v>
      </c>
      <c r="AE10" s="11" t="s">
        <v>2</v>
      </c>
    </row>
    <row r="11" spans="2:31" s="8" customFormat="1" x14ac:dyDescent="0.2"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</row>
    <row r="12" spans="2:31" ht="18" x14ac:dyDescent="0.2">
      <c r="B12" s="7" t="s">
        <v>44</v>
      </c>
      <c r="R12" s="7"/>
      <c r="S12" s="7"/>
      <c r="T12" s="7"/>
      <c r="U12" s="7"/>
      <c r="V12" s="7"/>
    </row>
    <row r="13" spans="2:31" x14ac:dyDescent="0.2">
      <c r="B13" s="1" t="s">
        <v>1</v>
      </c>
      <c r="C13" s="10">
        <f t="shared" ref="C13:R14" si="2">C20/C6</f>
        <v>0.27494218534435699</v>
      </c>
      <c r="D13" s="10">
        <f t="shared" ref="D13:Q13" si="3">D20/D6</f>
        <v>0.27494218534435699</v>
      </c>
      <c r="E13" s="10">
        <f t="shared" si="3"/>
        <v>0.27494218534435699</v>
      </c>
      <c r="F13" s="10">
        <f t="shared" si="3"/>
        <v>0.27494218534435699</v>
      </c>
      <c r="G13" s="10">
        <f t="shared" si="3"/>
        <v>0.27494218534435699</v>
      </c>
      <c r="H13" s="10">
        <f t="shared" si="3"/>
        <v>0.27494218534435699</v>
      </c>
      <c r="I13" s="10">
        <f t="shared" si="3"/>
        <v>0.27494218534435699</v>
      </c>
      <c r="J13" s="10">
        <f t="shared" si="3"/>
        <v>0.27494218534435699</v>
      </c>
      <c r="K13" s="10">
        <f t="shared" si="3"/>
        <v>0.27494218534435699</v>
      </c>
      <c r="L13" s="10">
        <f t="shared" si="3"/>
        <v>0.27494218534435699</v>
      </c>
      <c r="M13" s="10">
        <f t="shared" si="3"/>
        <v>0.27494218534435699</v>
      </c>
      <c r="N13" s="10">
        <f t="shared" si="3"/>
        <v>0.27494218534435699</v>
      </c>
      <c r="O13" s="10">
        <f t="shared" si="3"/>
        <v>0.27494218534435705</v>
      </c>
      <c r="P13" s="10">
        <f t="shared" si="3"/>
        <v>0.27494218534435699</v>
      </c>
      <c r="Q13" s="10">
        <f t="shared" si="3"/>
        <v>0.27494218534435699</v>
      </c>
      <c r="R13" s="10">
        <f t="shared" si="2"/>
        <v>0.27494301027681645</v>
      </c>
      <c r="S13" s="10" t="s">
        <v>7</v>
      </c>
      <c r="T13" s="10" t="s">
        <v>7</v>
      </c>
      <c r="U13" s="10" t="s">
        <v>7</v>
      </c>
      <c r="V13" s="10" t="s">
        <v>7</v>
      </c>
      <c r="W13" s="10" t="s">
        <v>7</v>
      </c>
      <c r="X13" s="10" t="s">
        <v>7</v>
      </c>
      <c r="Y13" s="10" t="s">
        <v>7</v>
      </c>
      <c r="Z13" s="10" t="s">
        <v>7</v>
      </c>
      <c r="AA13" s="10" t="s">
        <v>7</v>
      </c>
      <c r="AB13" s="10" t="s">
        <v>7</v>
      </c>
      <c r="AC13" s="10" t="s">
        <v>7</v>
      </c>
      <c r="AD13" s="10" t="s">
        <v>7</v>
      </c>
      <c r="AE13" s="10" t="s">
        <v>7</v>
      </c>
    </row>
    <row r="14" spans="2:31" x14ac:dyDescent="0.2">
      <c r="B14" s="1" t="s">
        <v>3</v>
      </c>
      <c r="C14" s="10">
        <f t="shared" si="2"/>
        <v>0.27494218534435694</v>
      </c>
      <c r="D14" s="10">
        <f t="shared" ref="D14:Q14" si="4">D21/D7</f>
        <v>0.27494218534435699</v>
      </c>
      <c r="E14" s="10">
        <f t="shared" si="4"/>
        <v>0.27494218534435694</v>
      </c>
      <c r="F14" s="10">
        <f t="shared" si="4"/>
        <v>0.27494218534435699</v>
      </c>
      <c r="G14" s="10">
        <f t="shared" si="4"/>
        <v>0.27494218534435699</v>
      </c>
      <c r="H14" s="10">
        <f t="shared" si="4"/>
        <v>0.27494218534435699</v>
      </c>
      <c r="I14" s="10">
        <f t="shared" si="4"/>
        <v>0.27494218534435705</v>
      </c>
      <c r="J14" s="10">
        <f t="shared" si="4"/>
        <v>0.27494218534435699</v>
      </c>
      <c r="K14" s="10">
        <f t="shared" si="4"/>
        <v>0.27494218534435699</v>
      </c>
      <c r="L14" s="10">
        <f t="shared" si="4"/>
        <v>0.27494218534435694</v>
      </c>
      <c r="M14" s="10">
        <f t="shared" si="4"/>
        <v>0.27494218534435699</v>
      </c>
      <c r="N14" s="10">
        <f t="shared" si="4"/>
        <v>0.27494218534435699</v>
      </c>
      <c r="O14" s="10">
        <f t="shared" si="4"/>
        <v>0.27494218534435699</v>
      </c>
      <c r="P14" s="10">
        <f t="shared" si="4"/>
        <v>0.27494218534435699</v>
      </c>
      <c r="Q14" s="10">
        <f t="shared" si="4"/>
        <v>0.27494218534435694</v>
      </c>
      <c r="R14" s="10">
        <f t="shared" si="2"/>
        <v>0.27497774575049805</v>
      </c>
      <c r="S14" s="10">
        <f>S21/S7</f>
        <v>0.27483594864479316</v>
      </c>
      <c r="T14" s="10">
        <f>T21/T7</f>
        <v>0.27494935359189659</v>
      </c>
      <c r="U14" s="10">
        <f>U21/U7</f>
        <v>0.27495653618030841</v>
      </c>
      <c r="V14" s="10">
        <f>V21/V7</f>
        <v>0.27496580655374386</v>
      </c>
      <c r="W14" s="10" t="s">
        <v>7</v>
      </c>
      <c r="X14" s="10" t="s">
        <v>7</v>
      </c>
      <c r="Y14" s="10" t="s">
        <v>7</v>
      </c>
      <c r="Z14" s="10" t="s">
        <v>7</v>
      </c>
      <c r="AA14" s="10" t="s">
        <v>7</v>
      </c>
      <c r="AB14" s="10" t="s">
        <v>7</v>
      </c>
      <c r="AC14" s="10" t="s">
        <v>7</v>
      </c>
      <c r="AD14" s="10" t="s">
        <v>7</v>
      </c>
      <c r="AE14" s="10" t="s">
        <v>7</v>
      </c>
    </row>
    <row r="15" spans="2:31" x14ac:dyDescent="0.2">
      <c r="B15" s="1" t="s">
        <v>4</v>
      </c>
      <c r="C15" s="10">
        <f t="shared" ref="C15:C17" si="5">C22/C8</f>
        <v>0.19950000000000001</v>
      </c>
      <c r="D15" s="10">
        <f t="shared" ref="D15:O15" si="6">D22/D8</f>
        <v>0.19512499999999997</v>
      </c>
      <c r="E15" s="10">
        <f t="shared" si="6"/>
        <v>0.19074999999999998</v>
      </c>
      <c r="F15" s="10">
        <f t="shared" si="6"/>
        <v>0.18637499999999999</v>
      </c>
      <c r="G15" s="10">
        <f t="shared" si="6"/>
        <v>0.18199999999999997</v>
      </c>
      <c r="H15" s="10">
        <f t="shared" si="6"/>
        <v>0.17762500000000001</v>
      </c>
      <c r="I15" s="10">
        <f t="shared" si="6"/>
        <v>0.17324999999999999</v>
      </c>
      <c r="J15" s="10">
        <f t="shared" si="6"/>
        <v>0.168875</v>
      </c>
      <c r="K15" s="10">
        <f t="shared" si="6"/>
        <v>0.16449999999999998</v>
      </c>
      <c r="L15" s="10">
        <f t="shared" si="6"/>
        <v>0.16012499999999999</v>
      </c>
      <c r="M15" s="10">
        <f t="shared" si="6"/>
        <v>0.15575</v>
      </c>
      <c r="N15" s="10">
        <f t="shared" si="6"/>
        <v>0.15137500000000001</v>
      </c>
      <c r="O15" s="10">
        <f t="shared" si="6"/>
        <v>0.14699999999999999</v>
      </c>
      <c r="P15" s="10" t="s">
        <v>7</v>
      </c>
      <c r="Q15" s="10" t="s">
        <v>7</v>
      </c>
      <c r="R15" s="10" t="s">
        <v>7</v>
      </c>
      <c r="S15" s="10" t="s">
        <v>7</v>
      </c>
      <c r="T15" s="10" t="s">
        <v>7</v>
      </c>
      <c r="U15" s="10" t="s">
        <v>7</v>
      </c>
      <c r="V15" s="10" t="s">
        <v>7</v>
      </c>
      <c r="W15" s="10" t="s">
        <v>7</v>
      </c>
      <c r="X15" s="10" t="s">
        <v>7</v>
      </c>
      <c r="Y15" s="10" t="s">
        <v>7</v>
      </c>
      <c r="Z15" s="10" t="s">
        <v>7</v>
      </c>
      <c r="AA15" s="10" t="s">
        <v>7</v>
      </c>
      <c r="AB15" s="10" t="s">
        <v>7</v>
      </c>
      <c r="AC15" s="10" t="s">
        <v>7</v>
      </c>
      <c r="AD15" s="10" t="s">
        <v>7</v>
      </c>
      <c r="AE15" s="10" t="s">
        <v>7</v>
      </c>
    </row>
    <row r="16" spans="2:31" x14ac:dyDescent="0.2">
      <c r="B16" s="1" t="s">
        <v>5</v>
      </c>
      <c r="C16" s="10">
        <f t="shared" si="5"/>
        <v>0.44054648345565101</v>
      </c>
      <c r="D16" s="10">
        <f t="shared" ref="D16:Q16" si="7">D23/D9</f>
        <v>0.44054648345565101</v>
      </c>
      <c r="E16" s="10">
        <f t="shared" si="7"/>
        <v>0.44054648345565101</v>
      </c>
      <c r="F16" s="10">
        <f t="shared" si="7"/>
        <v>0.44054648345565101</v>
      </c>
      <c r="G16" s="10">
        <f t="shared" si="7"/>
        <v>0.44054648345565101</v>
      </c>
      <c r="H16" s="10">
        <f t="shared" si="7"/>
        <v>0.44054648345565101</v>
      </c>
      <c r="I16" s="10">
        <f t="shared" si="7"/>
        <v>0.44054648345565101</v>
      </c>
      <c r="J16" s="10">
        <f t="shared" si="7"/>
        <v>0.44054648345565101</v>
      </c>
      <c r="K16" s="10">
        <f t="shared" si="7"/>
        <v>0.44054648345565101</v>
      </c>
      <c r="L16" s="10">
        <f t="shared" si="7"/>
        <v>0.44054648345565101</v>
      </c>
      <c r="M16" s="10">
        <f t="shared" si="7"/>
        <v>0.44054638697131743</v>
      </c>
      <c r="N16" s="10">
        <f t="shared" si="7"/>
        <v>0.43817819003924607</v>
      </c>
      <c r="O16" s="10">
        <f t="shared" si="7"/>
        <v>0.43074529869906097</v>
      </c>
      <c r="P16" s="10">
        <f t="shared" si="7"/>
        <v>0.42475928184171097</v>
      </c>
      <c r="Q16" s="10">
        <f t="shared" si="7"/>
        <v>0.4234580671652321</v>
      </c>
      <c r="R16" s="10">
        <f t="shared" ref="R16:U17" si="8">R23/R9</f>
        <v>0.41533439490445861</v>
      </c>
      <c r="S16" s="10">
        <f t="shared" si="8"/>
        <v>0.41527542372881354</v>
      </c>
      <c r="T16" s="10">
        <f t="shared" si="8"/>
        <v>0.41499999999999998</v>
      </c>
      <c r="U16" s="10">
        <f t="shared" si="8"/>
        <v>0.41500000000000004</v>
      </c>
      <c r="V16" s="10" t="s">
        <v>7</v>
      </c>
      <c r="W16" s="10" t="s">
        <v>7</v>
      </c>
      <c r="X16" s="10" t="s">
        <v>7</v>
      </c>
      <c r="Y16" s="10" t="s">
        <v>7</v>
      </c>
      <c r="Z16" s="10" t="s">
        <v>7</v>
      </c>
      <c r="AA16" s="10" t="s">
        <v>7</v>
      </c>
      <c r="AB16" s="10" t="s">
        <v>7</v>
      </c>
      <c r="AC16" s="10" t="s">
        <v>7</v>
      </c>
      <c r="AD16" s="10" t="s">
        <v>7</v>
      </c>
      <c r="AE16" s="10" t="s">
        <v>7</v>
      </c>
    </row>
    <row r="17" spans="2:31" ht="18" x14ac:dyDescent="0.2">
      <c r="B17" s="8" t="s">
        <v>45</v>
      </c>
      <c r="C17" s="11">
        <f t="shared" si="5"/>
        <v>0.20860498862644186</v>
      </c>
      <c r="D17" s="11">
        <f t="shared" ref="D17:Q17" si="9">D24/D10</f>
        <v>0.20446747565862766</v>
      </c>
      <c r="E17" s="11">
        <f t="shared" si="9"/>
        <v>0.19897504691247991</v>
      </c>
      <c r="F17" s="11">
        <f t="shared" si="9"/>
        <v>0.19619601056356209</v>
      </c>
      <c r="G17" s="11">
        <f t="shared" si="9"/>
        <v>0.19231783978067349</v>
      </c>
      <c r="H17" s="11">
        <f t="shared" si="9"/>
        <v>0.18782473239575415</v>
      </c>
      <c r="I17" s="11">
        <f t="shared" si="9"/>
        <v>0.18329616720565797</v>
      </c>
      <c r="J17" s="11">
        <f t="shared" si="9"/>
        <v>0.17971431299561288</v>
      </c>
      <c r="K17" s="11">
        <f t="shared" si="9"/>
        <v>0.1743859719430268</v>
      </c>
      <c r="L17" s="11">
        <f t="shared" si="9"/>
        <v>0.17178716372274111</v>
      </c>
      <c r="M17" s="11">
        <f t="shared" si="9"/>
        <v>0.16809079691064821</v>
      </c>
      <c r="N17" s="11">
        <f t="shared" si="9"/>
        <v>0.16151028686796659</v>
      </c>
      <c r="O17" s="11">
        <f t="shared" si="9"/>
        <v>0.16051787609545465</v>
      </c>
      <c r="P17" s="11">
        <f t="shared" si="9"/>
        <v>0.34316255652840671</v>
      </c>
      <c r="Q17" s="11">
        <f t="shared" si="9"/>
        <v>0.33588063986327793</v>
      </c>
      <c r="R17" s="11">
        <f t="shared" si="8"/>
        <v>0.33668317437109363</v>
      </c>
      <c r="S17" s="11">
        <f t="shared" si="8"/>
        <v>0.3454045422285309</v>
      </c>
      <c r="T17" s="11">
        <f t="shared" si="8"/>
        <v>0.35028261505535285</v>
      </c>
      <c r="U17" s="11">
        <f t="shared" si="8"/>
        <v>0.34809039797780572</v>
      </c>
      <c r="V17" s="11">
        <f>V24/V10</f>
        <v>0.27496580655374386</v>
      </c>
      <c r="W17" s="11" t="s">
        <v>7</v>
      </c>
      <c r="X17" s="11" t="s">
        <v>7</v>
      </c>
      <c r="Y17" s="11" t="s">
        <v>7</v>
      </c>
      <c r="Z17" s="11" t="s">
        <v>7</v>
      </c>
      <c r="AA17" s="11" t="s">
        <v>7</v>
      </c>
      <c r="AB17" s="11" t="s">
        <v>7</v>
      </c>
      <c r="AC17" s="11" t="s">
        <v>7</v>
      </c>
      <c r="AD17" s="11" t="s">
        <v>7</v>
      </c>
      <c r="AE17" s="11" t="s">
        <v>7</v>
      </c>
    </row>
    <row r="18" spans="2:31" x14ac:dyDescent="0.2"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2:31" s="8" customFormat="1" ht="18" x14ac:dyDescent="0.2">
      <c r="B19" s="7" t="s">
        <v>46</v>
      </c>
      <c r="R19" s="7"/>
      <c r="S19" s="7"/>
      <c r="T19" s="7"/>
      <c r="U19" s="7"/>
      <c r="V19" s="7"/>
    </row>
    <row r="20" spans="2:31" x14ac:dyDescent="0.2">
      <c r="B20" s="1" t="s">
        <v>1</v>
      </c>
      <c r="C20" s="10">
        <v>0.11318</v>
      </c>
      <c r="D20" s="10">
        <v>0.11318</v>
      </c>
      <c r="E20" s="10">
        <v>0.11318</v>
      </c>
      <c r="F20" s="10">
        <v>0.11318</v>
      </c>
      <c r="G20" s="10">
        <v>0.11318</v>
      </c>
      <c r="H20" s="10">
        <v>0.11318</v>
      </c>
      <c r="I20" s="10">
        <v>0.11318</v>
      </c>
      <c r="J20" s="10">
        <v>0.11318</v>
      </c>
      <c r="K20" s="10">
        <v>0.11318</v>
      </c>
      <c r="L20" s="10">
        <v>0.11318</v>
      </c>
      <c r="M20" s="10">
        <v>0.11318</v>
      </c>
      <c r="N20" s="10">
        <v>0.11318</v>
      </c>
      <c r="O20" s="10">
        <v>9.9780000000000008E-2</v>
      </c>
      <c r="P20" s="10">
        <v>0.12041</v>
      </c>
      <c r="Q20" s="10">
        <v>0.12041</v>
      </c>
      <c r="R20" s="10">
        <v>9.0307499999999985E-2</v>
      </c>
      <c r="S20" s="10" t="s">
        <v>2</v>
      </c>
      <c r="T20" s="10" t="s">
        <v>2</v>
      </c>
      <c r="U20" s="10" t="s">
        <v>2</v>
      </c>
      <c r="V20" s="10" t="s">
        <v>2</v>
      </c>
      <c r="W20" s="10" t="s">
        <v>2</v>
      </c>
      <c r="X20" s="10" t="s">
        <v>2</v>
      </c>
      <c r="Y20" s="10" t="s">
        <v>2</v>
      </c>
      <c r="Z20" s="10" t="s">
        <v>2</v>
      </c>
      <c r="AA20" s="10" t="s">
        <v>2</v>
      </c>
      <c r="AB20" s="10" t="s">
        <v>2</v>
      </c>
      <c r="AC20" s="10" t="s">
        <v>2</v>
      </c>
      <c r="AD20" s="10" t="s">
        <v>2</v>
      </c>
      <c r="AE20" s="10" t="s">
        <v>2</v>
      </c>
    </row>
    <row r="21" spans="2:31" x14ac:dyDescent="0.2">
      <c r="B21" s="1" t="s">
        <v>3</v>
      </c>
      <c r="C21" s="10">
        <v>0.47299999999999998</v>
      </c>
      <c r="D21" s="10">
        <v>0.46600000000000003</v>
      </c>
      <c r="E21" s="10">
        <v>0.375</v>
      </c>
      <c r="F21" s="10">
        <v>0.45500000000000002</v>
      </c>
      <c r="G21" s="10">
        <v>0.505</v>
      </c>
      <c r="H21" s="10">
        <v>0.42599999999999999</v>
      </c>
      <c r="I21" s="10">
        <v>0.34799999999999998</v>
      </c>
      <c r="J21" s="10">
        <v>0.45</v>
      </c>
      <c r="K21" s="10">
        <v>0.38700000000000001</v>
      </c>
      <c r="L21" s="10">
        <v>0.41199999999999998</v>
      </c>
      <c r="M21" s="10">
        <v>0.35</v>
      </c>
      <c r="N21" s="10">
        <v>0.14762</v>
      </c>
      <c r="O21" s="10">
        <v>0.121</v>
      </c>
      <c r="P21" s="10">
        <v>0.121</v>
      </c>
      <c r="Q21" s="10">
        <v>0.15962000000000001</v>
      </c>
      <c r="R21" s="10">
        <v>0.12974000000000002</v>
      </c>
      <c r="S21" s="10">
        <v>0.19266</v>
      </c>
      <c r="T21" s="10">
        <v>0.1650356</v>
      </c>
      <c r="U21" s="10">
        <v>0.11589418</v>
      </c>
      <c r="V21" s="10">
        <v>1.7369590000000001E-2</v>
      </c>
      <c r="W21" s="10" t="s">
        <v>2</v>
      </c>
      <c r="X21" s="10" t="s">
        <v>2</v>
      </c>
      <c r="Y21" s="10" t="s">
        <v>2</v>
      </c>
      <c r="Z21" s="10" t="s">
        <v>2</v>
      </c>
      <c r="AA21" s="10" t="s">
        <v>2</v>
      </c>
      <c r="AB21" s="10" t="s">
        <v>2</v>
      </c>
      <c r="AC21" s="10" t="s">
        <v>2</v>
      </c>
      <c r="AD21" s="10" t="s">
        <v>2</v>
      </c>
      <c r="AE21" s="10" t="s">
        <v>2</v>
      </c>
    </row>
    <row r="22" spans="2:31" x14ac:dyDescent="0.2">
      <c r="B22" s="1" t="s">
        <v>4</v>
      </c>
      <c r="C22" s="10">
        <v>11.97</v>
      </c>
      <c r="D22" s="10">
        <v>11.707499999999998</v>
      </c>
      <c r="E22" s="10">
        <v>11.444999999999999</v>
      </c>
      <c r="F22" s="10">
        <v>11.182499999999999</v>
      </c>
      <c r="G22" s="10">
        <v>10.919999999999998</v>
      </c>
      <c r="H22" s="10">
        <v>10.657500000000001</v>
      </c>
      <c r="I22" s="10">
        <v>10.395</v>
      </c>
      <c r="J22" s="10">
        <v>10.1325</v>
      </c>
      <c r="K22" s="10">
        <v>9.8699999999999992</v>
      </c>
      <c r="L22" s="10">
        <v>9.6074999999999999</v>
      </c>
      <c r="M22" s="10">
        <v>9.3450000000000006</v>
      </c>
      <c r="N22" s="10">
        <v>9.0825000000000014</v>
      </c>
      <c r="O22" s="10">
        <v>4.41</v>
      </c>
      <c r="P22" s="10" t="s">
        <v>2</v>
      </c>
      <c r="Q22" s="10" t="s">
        <v>2</v>
      </c>
      <c r="R22" s="10" t="s">
        <v>2</v>
      </c>
      <c r="S22" s="10" t="s">
        <v>2</v>
      </c>
      <c r="T22" s="10" t="s">
        <v>2</v>
      </c>
      <c r="U22" s="10" t="s">
        <v>2</v>
      </c>
      <c r="V22" s="10" t="s">
        <v>2</v>
      </c>
      <c r="W22" s="10" t="s">
        <v>2</v>
      </c>
      <c r="X22" s="10" t="s">
        <v>2</v>
      </c>
      <c r="Y22" s="10" t="s">
        <v>2</v>
      </c>
      <c r="Z22" s="10" t="s">
        <v>2</v>
      </c>
      <c r="AA22" s="10" t="s">
        <v>2</v>
      </c>
      <c r="AB22" s="10" t="s">
        <v>2</v>
      </c>
      <c r="AC22" s="10" t="s">
        <v>2</v>
      </c>
      <c r="AD22" s="10" t="s">
        <v>2</v>
      </c>
      <c r="AE22" s="10" t="s">
        <v>2</v>
      </c>
    </row>
    <row r="23" spans="2:31" x14ac:dyDescent="0.2">
      <c r="B23" s="1" t="s">
        <v>5</v>
      </c>
      <c r="C23" s="10">
        <v>0.76900000000000002</v>
      </c>
      <c r="D23" s="10">
        <v>0.76900000000000002</v>
      </c>
      <c r="E23" s="10">
        <v>0.65400000000000003</v>
      </c>
      <c r="F23" s="10">
        <v>0.76900000000000002</v>
      </c>
      <c r="G23" s="10">
        <v>0.76900000000000002</v>
      </c>
      <c r="H23" s="10">
        <v>0.76900000000000002</v>
      </c>
      <c r="I23" s="10">
        <v>0.76900000000000002</v>
      </c>
      <c r="J23" s="10">
        <v>0.76900000000000002</v>
      </c>
      <c r="K23" s="10">
        <v>0.67900000000000005</v>
      </c>
      <c r="L23" s="10">
        <v>0.82399999999999995</v>
      </c>
      <c r="M23" s="10">
        <v>0.90620391799999989</v>
      </c>
      <c r="N23" s="10">
        <v>0.79270816360000007</v>
      </c>
      <c r="O23" s="10">
        <v>0.4999660682</v>
      </c>
      <c r="P23" s="10">
        <v>0.31181578879999999</v>
      </c>
      <c r="Q23" s="10">
        <v>0.3001047322</v>
      </c>
      <c r="R23" s="10">
        <v>0.26083000000000001</v>
      </c>
      <c r="S23" s="10">
        <v>0.29401499999999997</v>
      </c>
      <c r="T23" s="10">
        <v>0.28996050000000001</v>
      </c>
      <c r="U23" s="10">
        <v>0.19119464999999999</v>
      </c>
      <c r="V23" s="10" t="s">
        <v>2</v>
      </c>
      <c r="W23" s="10" t="s">
        <v>2</v>
      </c>
      <c r="X23" s="10" t="s">
        <v>2</v>
      </c>
      <c r="Y23" s="10" t="s">
        <v>2</v>
      </c>
      <c r="Z23" s="10" t="s">
        <v>2</v>
      </c>
      <c r="AA23" s="10" t="s">
        <v>2</v>
      </c>
      <c r="AB23" s="10" t="s">
        <v>2</v>
      </c>
      <c r="AC23" s="10" t="s">
        <v>2</v>
      </c>
      <c r="AD23" s="10" t="s">
        <v>2</v>
      </c>
      <c r="AE23" s="10" t="s">
        <v>2</v>
      </c>
    </row>
    <row r="24" spans="2:31" x14ac:dyDescent="0.2">
      <c r="B24" s="8" t="s">
        <v>6</v>
      </c>
      <c r="C24" s="11">
        <f t="shared" ref="C24:V24" si="10">SUM(C20:C23)</f>
        <v>13.325180000000001</v>
      </c>
      <c r="D24" s="11">
        <f t="shared" ref="D24:Q24" si="11">SUM(D20:D23)</f>
        <v>13.055679999999997</v>
      </c>
      <c r="E24" s="11">
        <f t="shared" si="11"/>
        <v>12.587179999999998</v>
      </c>
      <c r="F24" s="11">
        <f t="shared" si="11"/>
        <v>12.519679999999999</v>
      </c>
      <c r="G24" s="11">
        <f t="shared" si="11"/>
        <v>12.307179999999999</v>
      </c>
      <c r="H24" s="11">
        <f t="shared" si="11"/>
        <v>11.965680000000001</v>
      </c>
      <c r="I24" s="11">
        <f t="shared" si="11"/>
        <v>11.62518</v>
      </c>
      <c r="J24" s="11">
        <f t="shared" si="11"/>
        <v>11.46468</v>
      </c>
      <c r="K24" s="11">
        <f t="shared" si="11"/>
        <v>11.04918</v>
      </c>
      <c r="L24" s="11">
        <f t="shared" si="11"/>
        <v>10.95668</v>
      </c>
      <c r="M24" s="11">
        <f t="shared" si="11"/>
        <v>10.714383917999999</v>
      </c>
      <c r="N24" s="11">
        <f t="shared" si="11"/>
        <v>10.136008163600001</v>
      </c>
      <c r="O24" s="11">
        <f t="shared" si="11"/>
        <v>5.1307460682000006</v>
      </c>
      <c r="P24" s="11">
        <f t="shared" si="11"/>
        <v>0.55322578880000006</v>
      </c>
      <c r="Q24" s="11">
        <f t="shared" si="11"/>
        <v>0.5801347322</v>
      </c>
      <c r="R24" s="11">
        <f t="shared" si="10"/>
        <v>0.48087750000000001</v>
      </c>
      <c r="S24" s="11">
        <f t="shared" si="10"/>
        <v>0.48667499999999997</v>
      </c>
      <c r="T24" s="11">
        <f t="shared" si="10"/>
        <v>0.45499610000000001</v>
      </c>
      <c r="U24" s="11">
        <f t="shared" si="10"/>
        <v>0.30708882999999998</v>
      </c>
      <c r="V24" s="11">
        <f t="shared" si="10"/>
        <v>1.7369590000000001E-2</v>
      </c>
      <c r="W24" s="11" t="s">
        <v>2</v>
      </c>
      <c r="X24" s="11" t="s">
        <v>2</v>
      </c>
      <c r="Y24" s="11" t="s">
        <v>2</v>
      </c>
      <c r="Z24" s="11" t="s">
        <v>2</v>
      </c>
      <c r="AA24" s="11" t="s">
        <v>2</v>
      </c>
      <c r="AB24" s="11" t="s">
        <v>2</v>
      </c>
      <c r="AC24" s="11" t="s">
        <v>2</v>
      </c>
      <c r="AD24" s="11" t="s">
        <v>2</v>
      </c>
      <c r="AE24" s="11" t="s">
        <v>2</v>
      </c>
    </row>
    <row r="25" spans="2:31" x14ac:dyDescent="0.2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8" spans="2:31" x14ac:dyDescent="0.25">
      <c r="B28" s="15"/>
      <c r="C28" s="26"/>
      <c r="D28" s="26"/>
      <c r="E28" s="26"/>
      <c r="F28" s="26"/>
      <c r="G28" s="26"/>
    </row>
    <row r="29" spans="2:31" x14ac:dyDescent="0.25">
      <c r="B29" s="15"/>
      <c r="C29" s="26"/>
      <c r="D29" s="26"/>
      <c r="E29" s="26"/>
      <c r="F29" s="26"/>
      <c r="G29" s="26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</row>
    <row r="30" spans="2:31" x14ac:dyDescent="0.25">
      <c r="B30" s="15"/>
      <c r="C30" s="26"/>
      <c r="D30" s="26"/>
      <c r="E30" s="26"/>
      <c r="F30" s="26"/>
      <c r="G30" s="2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Table 4.1</vt:lpstr>
      <vt:lpstr>Table 4.2</vt:lpstr>
      <vt:lpstr>Figure 4.1 and 4.2</vt:lpstr>
      <vt:lpstr>Table 4.3 Figure 4.3</vt:lpstr>
      <vt:lpstr>Table 4.4</vt:lpstr>
      <vt:lpstr>Recalculations</vt:lpstr>
      <vt:lpstr>3.2.A Cement production</vt:lpstr>
      <vt:lpstr>3.2.B Lime production</vt:lpstr>
      <vt:lpstr>3.2.C Glass production</vt:lpstr>
      <vt:lpstr>3.2.D Other carbonates</vt:lpstr>
      <vt:lpstr>3.2.E Soda ash use</vt:lpstr>
      <vt:lpstr>3.2.F Non Energy use of fuels</vt:lpstr>
    </vt:vector>
  </TitlesOfParts>
  <Company>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DUFFY</dc:creator>
  <cp:lastModifiedBy>Duffy</cp:lastModifiedBy>
  <dcterms:created xsi:type="dcterms:W3CDTF">2011-01-28T14:01:23Z</dcterms:created>
  <dcterms:modified xsi:type="dcterms:W3CDTF">2020-03-12T11:54:13Z</dcterms:modified>
</cp:coreProperties>
</file>