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1data\Outputs\EU Regulation\Proxy 2021\final report\"/>
    </mc:Choice>
  </mc:AlternateContent>
  <xr:revisionPtr revIDLastSave="0" documentId="13_ncr:1_{9FE0F1F8-0B05-44AE-9BC2-827DEC1630CB}" xr6:coauthVersionLast="47" xr6:coauthVersionMax="47" xr10:uidLastSave="{00000000-0000-0000-0000-000000000000}"/>
  <bookViews>
    <workbookView xWindow="28680" yWindow="-120" windowWidth="29040" windowHeight="17640" xr2:uid="{10537812-8411-4779-A6D4-CEFAC586A424}"/>
  </bookViews>
  <sheets>
    <sheet name="1990-2021_GHG" sheetId="1" r:id="rId1"/>
    <sheet name="1990-2021_CO2" sheetId="2" r:id="rId2"/>
    <sheet name="1990-2021_CH4" sheetId="3" r:id="rId3"/>
    <sheet name="1990-2021_N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2" i="4" l="1"/>
  <c r="AL41" i="4"/>
  <c r="AL40" i="4"/>
  <c r="AI40" i="4"/>
  <c r="AL39" i="4"/>
  <c r="AI39" i="4"/>
  <c r="AD37" i="4"/>
  <c r="AC37" i="4"/>
  <c r="AA37" i="4"/>
  <c r="U37" i="4"/>
  <c r="S37" i="4"/>
  <c r="N37" i="4"/>
  <c r="M37" i="4"/>
  <c r="K37" i="4"/>
  <c r="F37" i="4"/>
  <c r="E37" i="4"/>
  <c r="C37" i="4"/>
  <c r="AG37" i="4"/>
  <c r="Y37" i="4"/>
  <c r="V37" i="4"/>
  <c r="Q37" i="4"/>
  <c r="I37" i="4"/>
  <c r="AI36" i="4"/>
  <c r="AF32" i="4"/>
  <c r="AE32" i="4"/>
  <c r="Z32" i="4"/>
  <c r="X32" i="4"/>
  <c r="R32" i="4"/>
  <c r="P32" i="4"/>
  <c r="O32" i="4"/>
  <c r="J32" i="4"/>
  <c r="H32" i="4"/>
  <c r="G32" i="4"/>
  <c r="D32" i="4"/>
  <c r="B32" i="4"/>
  <c r="AB32" i="4"/>
  <c r="AA32" i="4"/>
  <c r="T32" i="4"/>
  <c r="S32" i="4"/>
  <c r="L32" i="4"/>
  <c r="K32" i="4"/>
  <c r="C32" i="4"/>
  <c r="AE24" i="4"/>
  <c r="W24" i="4"/>
  <c r="O24" i="4"/>
  <c r="G24" i="4"/>
  <c r="AI30" i="4"/>
  <c r="AL30" i="4"/>
  <c r="AL27" i="4"/>
  <c r="P24" i="4"/>
  <c r="H24" i="4"/>
  <c r="AG24" i="4"/>
  <c r="AL26" i="4"/>
  <c r="AD24" i="4"/>
  <c r="AA24" i="4"/>
  <c r="Y24" i="4"/>
  <c r="V24" i="4"/>
  <c r="S24" i="4"/>
  <c r="Q24" i="4"/>
  <c r="N24" i="4"/>
  <c r="K24" i="4"/>
  <c r="I24" i="4"/>
  <c r="F24" i="4"/>
  <c r="C24" i="4"/>
  <c r="AC24" i="4"/>
  <c r="AB24" i="4"/>
  <c r="Z24" i="4"/>
  <c r="X24" i="4"/>
  <c r="U24" i="4"/>
  <c r="T24" i="4"/>
  <c r="R24" i="4"/>
  <c r="M24" i="4"/>
  <c r="L24" i="4"/>
  <c r="J24" i="4"/>
  <c r="E24" i="4"/>
  <c r="D24" i="4"/>
  <c r="B24" i="4"/>
  <c r="AK22" i="4"/>
  <c r="AA17" i="4"/>
  <c r="S17" i="4"/>
  <c r="K17" i="4"/>
  <c r="C17" i="4"/>
  <c r="AI22" i="4"/>
  <c r="AL19" i="4"/>
  <c r="N17" i="4"/>
  <c r="J17" i="4"/>
  <c r="I17" i="4"/>
  <c r="G17" i="4"/>
  <c r="F17" i="4"/>
  <c r="B17" i="4"/>
  <c r="AG17" i="4"/>
  <c r="AL17" i="4" s="1"/>
  <c r="AF17" i="4"/>
  <c r="AE17" i="4"/>
  <c r="AD17" i="4"/>
  <c r="AC17" i="4"/>
  <c r="AB17" i="4"/>
  <c r="Z17" i="4"/>
  <c r="Y17" i="4"/>
  <c r="X17" i="4"/>
  <c r="W17" i="4"/>
  <c r="V17" i="4"/>
  <c r="U17" i="4"/>
  <c r="T17" i="4"/>
  <c r="R17" i="4"/>
  <c r="Q17" i="4"/>
  <c r="P17" i="4"/>
  <c r="O17" i="4"/>
  <c r="M17" i="4"/>
  <c r="L17" i="4"/>
  <c r="H17" i="4"/>
  <c r="E17" i="4"/>
  <c r="D17" i="4"/>
  <c r="AK16" i="4"/>
  <c r="AL16" i="4"/>
  <c r="AL15" i="4"/>
  <c r="AK15" i="4"/>
  <c r="AL14" i="4"/>
  <c r="AK13" i="4"/>
  <c r="X11" i="4"/>
  <c r="P11" i="4"/>
  <c r="H11" i="4"/>
  <c r="AI12" i="4"/>
  <c r="Y11" i="4"/>
  <c r="Q11" i="4"/>
  <c r="I11" i="4"/>
  <c r="AA11" i="4"/>
  <c r="Z11" i="4"/>
  <c r="S11" i="4"/>
  <c r="R11" i="4"/>
  <c r="K11" i="4"/>
  <c r="J11" i="4"/>
  <c r="C11" i="4"/>
  <c r="B11" i="4"/>
  <c r="AI10" i="4"/>
  <c r="AL9" i="4"/>
  <c r="AK9" i="4"/>
  <c r="AI9" i="4"/>
  <c r="AL7" i="4"/>
  <c r="AI7" i="4"/>
  <c r="AK6" i="4"/>
  <c r="AL5" i="4"/>
  <c r="AI5" i="4"/>
  <c r="AK4" i="4"/>
  <c r="AL3" i="4"/>
  <c r="AD2" i="4"/>
  <c r="Z2" i="4"/>
  <c r="Y2" i="4"/>
  <c r="V2" i="4"/>
  <c r="R2" i="4"/>
  <c r="Q2" i="4"/>
  <c r="J2" i="4"/>
  <c r="I2" i="4"/>
  <c r="B2" i="4"/>
  <c r="AF2" i="4"/>
  <c r="AC2" i="4"/>
  <c r="AB2" i="4"/>
  <c r="AA2" i="4"/>
  <c r="X2" i="4"/>
  <c r="U2" i="4"/>
  <c r="T2" i="4"/>
  <c r="S2" i="4"/>
  <c r="P2" i="4"/>
  <c r="N2" i="4"/>
  <c r="M2" i="4"/>
  <c r="L2" i="4"/>
  <c r="K2" i="4"/>
  <c r="H2" i="4"/>
  <c r="F2" i="4"/>
  <c r="E2" i="4"/>
  <c r="D2" i="4"/>
  <c r="C2" i="4"/>
  <c r="AK41" i="3"/>
  <c r="AG37" i="3"/>
  <c r="AL39" i="3"/>
  <c r="AK39" i="3"/>
  <c r="AC37" i="3"/>
  <c r="U37" i="3"/>
  <c r="M37" i="3"/>
  <c r="E37" i="3"/>
  <c r="AL38" i="3"/>
  <c r="AA37" i="3"/>
  <c r="Y37" i="3"/>
  <c r="X37" i="3"/>
  <c r="T37" i="3"/>
  <c r="S37" i="3"/>
  <c r="Q37" i="3"/>
  <c r="P37" i="3"/>
  <c r="K37" i="3"/>
  <c r="I37" i="3"/>
  <c r="H37" i="3"/>
  <c r="C37" i="3"/>
  <c r="AI38" i="3"/>
  <c r="AE37" i="3"/>
  <c r="AB37" i="3"/>
  <c r="W37" i="3"/>
  <c r="O37" i="3"/>
  <c r="L37" i="3"/>
  <c r="G37" i="3"/>
  <c r="D37" i="3"/>
  <c r="AL36" i="3"/>
  <c r="AK35" i="3"/>
  <c r="AL35" i="3"/>
  <c r="AI35" i="3"/>
  <c r="AL34" i="3"/>
  <c r="AK34" i="3"/>
  <c r="AL33" i="3"/>
  <c r="AD32" i="3"/>
  <c r="AB32" i="3"/>
  <c r="AA32" i="3"/>
  <c r="V32" i="3"/>
  <c r="S32" i="3"/>
  <c r="N32" i="3"/>
  <c r="K32" i="3"/>
  <c r="F32" i="3"/>
  <c r="C32" i="3"/>
  <c r="AG32" i="3"/>
  <c r="AE32" i="3"/>
  <c r="AC32" i="3"/>
  <c r="Z32" i="3"/>
  <c r="Y32" i="3"/>
  <c r="W32" i="3"/>
  <c r="U32" i="3"/>
  <c r="R32" i="3"/>
  <c r="Q32" i="3"/>
  <c r="O32" i="3"/>
  <c r="M32" i="3"/>
  <c r="J32" i="3"/>
  <c r="I32" i="3"/>
  <c r="G32" i="3"/>
  <c r="E32" i="3"/>
  <c r="B32" i="3"/>
  <c r="AI32" i="3" s="1"/>
  <c r="AK31" i="3"/>
  <c r="AL30" i="3"/>
  <c r="AK30" i="3"/>
  <c r="AI30" i="3"/>
  <c r="AL26" i="3"/>
  <c r="AI26" i="3"/>
  <c r="AL25" i="3"/>
  <c r="AE24" i="3"/>
  <c r="Z24" i="3"/>
  <c r="W24" i="3"/>
  <c r="R24" i="3"/>
  <c r="O24" i="3"/>
  <c r="J24" i="3"/>
  <c r="G24" i="3"/>
  <c r="B24" i="3"/>
  <c r="AI24" i="3" s="1"/>
  <c r="AG24" i="3"/>
  <c r="AL24" i="3" s="1"/>
  <c r="AF24" i="3"/>
  <c r="AD24" i="3"/>
  <c r="AC24" i="3"/>
  <c r="AB24" i="3"/>
  <c r="AA24" i="3"/>
  <c r="Y24" i="3"/>
  <c r="X24" i="3"/>
  <c r="V24" i="3"/>
  <c r="U24" i="3"/>
  <c r="T24" i="3"/>
  <c r="S24" i="3"/>
  <c r="Q24" i="3"/>
  <c r="P24" i="3"/>
  <c r="N24" i="3"/>
  <c r="M24" i="3"/>
  <c r="L24" i="3"/>
  <c r="K24" i="3"/>
  <c r="I24" i="3"/>
  <c r="H24" i="3"/>
  <c r="F24" i="3"/>
  <c r="E24" i="3"/>
  <c r="D24" i="3"/>
  <c r="C24" i="3"/>
  <c r="AL16" i="3"/>
  <c r="AI15" i="3"/>
  <c r="AI14" i="3"/>
  <c r="AL13" i="3"/>
  <c r="AI13" i="3"/>
  <c r="AL12" i="3"/>
  <c r="AE11" i="3"/>
  <c r="Z11" i="3"/>
  <c r="W11" i="3"/>
  <c r="R11" i="3"/>
  <c r="O11" i="3"/>
  <c r="J11" i="3"/>
  <c r="G11" i="3"/>
  <c r="B11" i="3"/>
  <c r="AI11" i="3" s="1"/>
  <c r="AG11" i="3"/>
  <c r="AF11" i="3"/>
  <c r="AL11" i="3" s="1"/>
  <c r="AD11" i="3"/>
  <c r="AC11" i="3"/>
  <c r="AB11" i="3"/>
  <c r="AA11" i="3"/>
  <c r="Y11" i="3"/>
  <c r="X11" i="3"/>
  <c r="V11" i="3"/>
  <c r="U11" i="3"/>
  <c r="T11" i="3"/>
  <c r="S11" i="3"/>
  <c r="Q11" i="3"/>
  <c r="P11" i="3"/>
  <c r="N11" i="3"/>
  <c r="M11" i="3"/>
  <c r="L11" i="3"/>
  <c r="K11" i="3"/>
  <c r="I11" i="3"/>
  <c r="H11" i="3"/>
  <c r="F11" i="3"/>
  <c r="E11" i="3"/>
  <c r="D11" i="3"/>
  <c r="C11" i="3"/>
  <c r="AL10" i="3"/>
  <c r="AL8" i="3"/>
  <c r="AL7" i="3"/>
  <c r="AL6" i="3"/>
  <c r="AL5" i="3"/>
  <c r="AL4" i="3"/>
  <c r="AK4" i="3"/>
  <c r="AI4" i="3"/>
  <c r="AL3" i="3"/>
  <c r="AD2" i="3"/>
  <c r="AA2" i="3"/>
  <c r="V2" i="3"/>
  <c r="S2" i="3"/>
  <c r="N2" i="3"/>
  <c r="K2" i="3"/>
  <c r="F2" i="3"/>
  <c r="C2" i="3"/>
  <c r="AG2" i="3"/>
  <c r="AF2" i="3"/>
  <c r="AE2" i="3"/>
  <c r="AC2" i="3"/>
  <c r="AC47" i="3" s="1"/>
  <c r="AB2" i="3"/>
  <c r="Z2" i="3"/>
  <c r="Y2" i="3"/>
  <c r="X2" i="3"/>
  <c r="W2" i="3"/>
  <c r="U2" i="3"/>
  <c r="U47" i="3" s="1"/>
  <c r="T2" i="3"/>
  <c r="R2" i="3"/>
  <c r="Q2" i="3"/>
  <c r="Q48" i="3" s="1"/>
  <c r="P2" i="3"/>
  <c r="O2" i="3"/>
  <c r="M2" i="3"/>
  <c r="L2" i="3"/>
  <c r="J2" i="3"/>
  <c r="I2" i="3"/>
  <c r="I47" i="3" s="1"/>
  <c r="H2" i="3"/>
  <c r="G2" i="3"/>
  <c r="E2" i="3"/>
  <c r="E47" i="3" s="1"/>
  <c r="D2" i="3"/>
  <c r="B2" i="3"/>
  <c r="K37" i="2"/>
  <c r="AK43" i="2"/>
  <c r="AL42" i="2"/>
  <c r="U37" i="2"/>
  <c r="N37" i="2"/>
  <c r="M37" i="2"/>
  <c r="AK41" i="2"/>
  <c r="AL40" i="2"/>
  <c r="AK39" i="2"/>
  <c r="AL38" i="2"/>
  <c r="AC37" i="2"/>
  <c r="AB37" i="2"/>
  <c r="AA37" i="2"/>
  <c r="Z37" i="2"/>
  <c r="Y37" i="2"/>
  <c r="S37" i="2"/>
  <c r="R37" i="2"/>
  <c r="Q37" i="2"/>
  <c r="J37" i="2"/>
  <c r="I37" i="2"/>
  <c r="E37" i="2"/>
  <c r="D37" i="2"/>
  <c r="C37" i="2"/>
  <c r="B37" i="2"/>
  <c r="AG37" i="2"/>
  <c r="AD37" i="2"/>
  <c r="V37" i="2"/>
  <c r="T37" i="2"/>
  <c r="L37" i="2"/>
  <c r="F37" i="2"/>
  <c r="AL35" i="2"/>
  <c r="AF32" i="2"/>
  <c r="AE32" i="2"/>
  <c r="AD32" i="2"/>
  <c r="AC32" i="2"/>
  <c r="Z32" i="2"/>
  <c r="Y32" i="2"/>
  <c r="X32" i="2"/>
  <c r="W32" i="2"/>
  <c r="V32" i="2"/>
  <c r="U32" i="2"/>
  <c r="R32" i="2"/>
  <c r="P32" i="2"/>
  <c r="O32" i="2"/>
  <c r="J32" i="2"/>
  <c r="I32" i="2"/>
  <c r="H32" i="2"/>
  <c r="G32" i="2"/>
  <c r="F32" i="2"/>
  <c r="E32" i="2"/>
  <c r="B32" i="2"/>
  <c r="AG32" i="2"/>
  <c r="AB32" i="2"/>
  <c r="AA32" i="2"/>
  <c r="T32" i="2"/>
  <c r="S32" i="2"/>
  <c r="Q32" i="2"/>
  <c r="N32" i="2"/>
  <c r="M32" i="2"/>
  <c r="L32" i="2"/>
  <c r="K32" i="2"/>
  <c r="D32" i="2"/>
  <c r="C32" i="2"/>
  <c r="AL31" i="2"/>
  <c r="Y24" i="2"/>
  <c r="Q24" i="2"/>
  <c r="I24" i="2"/>
  <c r="AK30" i="2"/>
  <c r="AI30" i="2"/>
  <c r="AL29" i="2"/>
  <c r="AI29" i="2"/>
  <c r="AK28" i="2"/>
  <c r="AD24" i="2"/>
  <c r="AC24" i="2"/>
  <c r="W24" i="2"/>
  <c r="V24" i="2"/>
  <c r="U24" i="2"/>
  <c r="N24" i="2"/>
  <c r="M24" i="2"/>
  <c r="L24" i="2"/>
  <c r="G24" i="2"/>
  <c r="F24" i="2"/>
  <c r="E24" i="2"/>
  <c r="D24" i="2"/>
  <c r="AF24" i="2"/>
  <c r="AE24" i="2"/>
  <c r="Z24" i="2"/>
  <c r="X24" i="2"/>
  <c r="R24" i="2"/>
  <c r="P24" i="2"/>
  <c r="O24" i="2"/>
  <c r="J24" i="2"/>
  <c r="H24" i="2"/>
  <c r="B24" i="2"/>
  <c r="AK21" i="2"/>
  <c r="AI21" i="2"/>
  <c r="AA17" i="2"/>
  <c r="S17" i="2"/>
  <c r="K17" i="2"/>
  <c r="C17" i="2"/>
  <c r="I17" i="2"/>
  <c r="AL18" i="2"/>
  <c r="AD17" i="2"/>
  <c r="AC17" i="2"/>
  <c r="Z17" i="2"/>
  <c r="V17" i="2"/>
  <c r="U17" i="2"/>
  <c r="N17" i="2"/>
  <c r="M17" i="2"/>
  <c r="J17" i="2"/>
  <c r="F17" i="2"/>
  <c r="E17" i="2"/>
  <c r="AI18" i="2"/>
  <c r="AG17" i="2"/>
  <c r="AF17" i="2"/>
  <c r="AE17" i="2"/>
  <c r="Y17" i="2"/>
  <c r="X17" i="2"/>
  <c r="W17" i="2"/>
  <c r="R17" i="2"/>
  <c r="Q17" i="2"/>
  <c r="P17" i="2"/>
  <c r="O17" i="2"/>
  <c r="H17" i="2"/>
  <c r="G17" i="2"/>
  <c r="AK16" i="2"/>
  <c r="AL16" i="2"/>
  <c r="AL15" i="2"/>
  <c r="S11" i="2"/>
  <c r="K11" i="2"/>
  <c r="C11" i="2"/>
  <c r="AL14" i="2"/>
  <c r="AK14" i="2"/>
  <c r="AL13" i="2"/>
  <c r="AB11" i="2"/>
  <c r="T11" i="2"/>
  <c r="L11" i="2"/>
  <c r="AL12" i="2"/>
  <c r="AK12" i="2"/>
  <c r="AD11" i="2"/>
  <c r="AC11" i="2"/>
  <c r="Z11" i="2"/>
  <c r="V11" i="2"/>
  <c r="U11" i="2"/>
  <c r="N11" i="2"/>
  <c r="M11" i="2"/>
  <c r="F11" i="2"/>
  <c r="E11" i="2"/>
  <c r="AG11" i="2"/>
  <c r="AF11" i="2"/>
  <c r="AE11" i="2"/>
  <c r="AA11" i="2"/>
  <c r="Y11" i="2"/>
  <c r="X11" i="2"/>
  <c r="W11" i="2"/>
  <c r="R11" i="2"/>
  <c r="Q11" i="2"/>
  <c r="P11" i="2"/>
  <c r="O11" i="2"/>
  <c r="J11" i="2"/>
  <c r="H11" i="2"/>
  <c r="G11" i="2"/>
  <c r="D11" i="2"/>
  <c r="B11" i="2"/>
  <c r="AK10" i="2"/>
  <c r="AL9" i="2"/>
  <c r="AL8" i="2"/>
  <c r="AK8" i="2"/>
  <c r="AL7" i="2"/>
  <c r="AL6" i="2"/>
  <c r="AL5" i="2"/>
  <c r="W2" i="2"/>
  <c r="O2" i="2"/>
  <c r="G2" i="2"/>
  <c r="AF2" i="2"/>
  <c r="AF47" i="2" s="1"/>
  <c r="Z2" i="2"/>
  <c r="Y2" i="2"/>
  <c r="X2" i="2"/>
  <c r="R2" i="2"/>
  <c r="Q2" i="2"/>
  <c r="P2" i="2"/>
  <c r="J2" i="2"/>
  <c r="I2" i="2"/>
  <c r="H2" i="2"/>
  <c r="B2" i="2"/>
  <c r="AE2" i="2"/>
  <c r="AD2" i="2"/>
  <c r="AC2" i="2"/>
  <c r="AB2" i="2"/>
  <c r="AA2" i="2"/>
  <c r="V2" i="2"/>
  <c r="U2" i="2"/>
  <c r="T2" i="2"/>
  <c r="S2" i="2"/>
  <c r="N2" i="2"/>
  <c r="M2" i="2"/>
  <c r="L2" i="2"/>
  <c r="K2" i="2"/>
  <c r="F2" i="2"/>
  <c r="E2" i="2"/>
  <c r="D2" i="2"/>
  <c r="C2" i="2"/>
  <c r="AM39" i="1"/>
  <c r="AB37" i="1"/>
  <c r="Z37" i="1"/>
  <c r="T37" i="1"/>
  <c r="R37" i="1"/>
  <c r="L37" i="1"/>
  <c r="J37" i="1"/>
  <c r="D37" i="1"/>
  <c r="B37" i="1"/>
  <c r="AM34" i="1"/>
  <c r="AE32" i="1"/>
  <c r="W32" i="1"/>
  <c r="O32" i="1"/>
  <c r="H32" i="1"/>
  <c r="AF32" i="1"/>
  <c r="AD32" i="1"/>
  <c r="AC32" i="1"/>
  <c r="AB32" i="1"/>
  <c r="Z32" i="1"/>
  <c r="X32" i="1"/>
  <c r="V32" i="1"/>
  <c r="U32" i="1"/>
  <c r="T32" i="1"/>
  <c r="R32" i="1"/>
  <c r="P32" i="1"/>
  <c r="N32" i="1"/>
  <c r="M32" i="1"/>
  <c r="L32" i="1"/>
  <c r="J32" i="1"/>
  <c r="G32" i="1"/>
  <c r="F32" i="1"/>
  <c r="E32" i="1"/>
  <c r="D32" i="1"/>
  <c r="B32" i="1"/>
  <c r="AF24" i="1"/>
  <c r="AD24" i="1"/>
  <c r="X24" i="1"/>
  <c r="V24" i="1"/>
  <c r="P24" i="1"/>
  <c r="N24" i="1"/>
  <c r="H24" i="1"/>
  <c r="F24" i="1"/>
  <c r="AG24" i="1"/>
  <c r="AE24" i="1"/>
  <c r="AC24" i="1"/>
  <c r="AB24" i="1"/>
  <c r="AA24" i="1"/>
  <c r="Z24" i="1"/>
  <c r="Y24" i="1"/>
  <c r="W24" i="1"/>
  <c r="U24" i="1"/>
  <c r="T24" i="1"/>
  <c r="S24" i="1"/>
  <c r="R24" i="1"/>
  <c r="Q24" i="1"/>
  <c r="O24" i="1"/>
  <c r="M24" i="1"/>
  <c r="L24" i="1"/>
  <c r="K24" i="1"/>
  <c r="J24" i="1"/>
  <c r="I24" i="1"/>
  <c r="G24" i="1"/>
  <c r="E24" i="1"/>
  <c r="D24" i="1"/>
  <c r="C24" i="1"/>
  <c r="B24" i="1"/>
  <c r="AM21" i="1"/>
  <c r="X17" i="1"/>
  <c r="H17" i="1"/>
  <c r="AJ18" i="1"/>
  <c r="AE17" i="1"/>
  <c r="AD17" i="1"/>
  <c r="AC17" i="1"/>
  <c r="AA17" i="1"/>
  <c r="W17" i="1"/>
  <c r="V17" i="1"/>
  <c r="U17" i="1"/>
  <c r="S17" i="1"/>
  <c r="P17" i="1"/>
  <c r="O17" i="1"/>
  <c r="N17" i="1"/>
  <c r="M17" i="1"/>
  <c r="K17" i="1"/>
  <c r="G17" i="1"/>
  <c r="F17" i="1"/>
  <c r="E17" i="1"/>
  <c r="C17" i="1"/>
  <c r="AL16" i="1"/>
  <c r="AM15" i="1"/>
  <c r="AM14" i="1"/>
  <c r="AC11" i="1"/>
  <c r="AB11" i="1"/>
  <c r="Z11" i="1"/>
  <c r="U11" i="1"/>
  <c r="T11" i="1"/>
  <c r="R11" i="1"/>
  <c r="M11" i="1"/>
  <c r="L11" i="1"/>
  <c r="J11" i="1"/>
  <c r="E11" i="1"/>
  <c r="D11" i="1"/>
  <c r="B11" i="1"/>
  <c r="AG11" i="1"/>
  <c r="AE11" i="1"/>
  <c r="AD11" i="1"/>
  <c r="AA11" i="1"/>
  <c r="Y11" i="1"/>
  <c r="W11" i="1"/>
  <c r="V11" i="1"/>
  <c r="S11" i="1"/>
  <c r="Q11" i="1"/>
  <c r="O11" i="1"/>
  <c r="N11" i="1"/>
  <c r="K11" i="1"/>
  <c r="I11" i="1"/>
  <c r="G11" i="1"/>
  <c r="F11" i="1"/>
  <c r="C11" i="1"/>
  <c r="AL5" i="1"/>
  <c r="AL4" i="1"/>
  <c r="AD2" i="1"/>
  <c r="W2" i="1"/>
  <c r="V2" i="1"/>
  <c r="N2" i="1"/>
  <c r="F2" i="1"/>
  <c r="AF2" i="1"/>
  <c r="AE2" i="1"/>
  <c r="X2" i="1"/>
  <c r="P2" i="1"/>
  <c r="O2" i="1"/>
  <c r="H2" i="1"/>
  <c r="G2" i="1"/>
  <c r="AE47" i="2" l="1"/>
  <c r="AL17" i="2"/>
  <c r="X47" i="2"/>
  <c r="H47" i="2"/>
  <c r="P47" i="2"/>
  <c r="AL11" i="2"/>
  <c r="W47" i="2"/>
  <c r="H47" i="4"/>
  <c r="AI4" i="4"/>
  <c r="AK12" i="4"/>
  <c r="AL13" i="4"/>
  <c r="AI26" i="4"/>
  <c r="AI27" i="4"/>
  <c r="AL31" i="4"/>
  <c r="AL35" i="4"/>
  <c r="AK36" i="4"/>
  <c r="G37" i="4"/>
  <c r="O37" i="4"/>
  <c r="W37" i="4"/>
  <c r="AE37" i="4"/>
  <c r="AL4" i="4"/>
  <c r="AL6" i="4"/>
  <c r="AK7" i="4"/>
  <c r="AI13" i="4"/>
  <c r="AI14" i="4"/>
  <c r="AI31" i="4"/>
  <c r="I32" i="4"/>
  <c r="Q32" i="4"/>
  <c r="Q47" i="4" s="1"/>
  <c r="Y32" i="4"/>
  <c r="AG32" i="4"/>
  <c r="AL38" i="4"/>
  <c r="H37" i="4"/>
  <c r="P37" i="4"/>
  <c r="X37" i="4"/>
  <c r="X47" i="4"/>
  <c r="AL8" i="4"/>
  <c r="D11" i="4"/>
  <c r="L11" i="4"/>
  <c r="T11" i="4"/>
  <c r="AB11" i="4"/>
  <c r="AK14" i="4"/>
  <c r="AL36" i="4"/>
  <c r="AK38" i="4"/>
  <c r="AI8" i="4"/>
  <c r="E11" i="4"/>
  <c r="M11" i="4"/>
  <c r="U11" i="4"/>
  <c r="AC11" i="4"/>
  <c r="AI15" i="4"/>
  <c r="AI16" i="4"/>
  <c r="B37" i="4"/>
  <c r="AI37" i="4" s="1"/>
  <c r="J37" i="4"/>
  <c r="R37" i="4"/>
  <c r="Z37" i="4"/>
  <c r="AL42" i="4"/>
  <c r="C48" i="4"/>
  <c r="C47" i="4"/>
  <c r="K47" i="4"/>
  <c r="S47" i="4"/>
  <c r="AA47" i="4"/>
  <c r="AK8" i="4"/>
  <c r="AL10" i="4"/>
  <c r="F11" i="4"/>
  <c r="N11" i="4"/>
  <c r="V11" i="4"/>
  <c r="AD11" i="4"/>
  <c r="AK40" i="4"/>
  <c r="W32" i="4"/>
  <c r="P47" i="4"/>
  <c r="G2" i="4"/>
  <c r="O2" i="4"/>
  <c r="W2" i="4"/>
  <c r="AE2" i="4"/>
  <c r="AF11" i="4"/>
  <c r="AF47" i="4" s="1"/>
  <c r="AH47" i="4" s="1"/>
  <c r="G11" i="4"/>
  <c r="O11" i="4"/>
  <c r="W11" i="4"/>
  <c r="AE11" i="4"/>
  <c r="AF24" i="4"/>
  <c r="AL24" i="4" s="1"/>
  <c r="E32" i="4"/>
  <c r="M32" i="4"/>
  <c r="M48" i="4" s="1"/>
  <c r="U32" i="4"/>
  <c r="U48" i="4" s="1"/>
  <c r="AC32" i="4"/>
  <c r="AC48" i="4" s="1"/>
  <c r="D37" i="4"/>
  <c r="L37" i="4"/>
  <c r="T37" i="4"/>
  <c r="AB37" i="4"/>
  <c r="AI41" i="4"/>
  <c r="AL43" i="4"/>
  <c r="AK10" i="4"/>
  <c r="AG11" i="4"/>
  <c r="AL12" i="4"/>
  <c r="AK17" i="4"/>
  <c r="AK27" i="4"/>
  <c r="F32" i="4"/>
  <c r="N32" i="4"/>
  <c r="V32" i="4"/>
  <c r="V48" i="4" s="1"/>
  <c r="AD32" i="4"/>
  <c r="AK42" i="4"/>
  <c r="AI43" i="4"/>
  <c r="B47" i="4"/>
  <c r="J47" i="4"/>
  <c r="J48" i="4"/>
  <c r="R47" i="4"/>
  <c r="R48" i="4"/>
  <c r="Z47" i="4"/>
  <c r="Z48" i="4"/>
  <c r="T48" i="4"/>
  <c r="I47" i="4"/>
  <c r="I48" i="4"/>
  <c r="Y47" i="4"/>
  <c r="Y48" i="4"/>
  <c r="K48" i="4"/>
  <c r="AI32" i="4"/>
  <c r="AL32" i="4"/>
  <c r="AK32" i="4"/>
  <c r="L48" i="4"/>
  <c r="AA48" i="4"/>
  <c r="AB48" i="4"/>
  <c r="D48" i="4"/>
  <c r="G47" i="4"/>
  <c r="G48" i="4"/>
  <c r="O47" i="4"/>
  <c r="O48" i="4"/>
  <c r="W47" i="4"/>
  <c r="W48" i="4"/>
  <c r="E48" i="4"/>
  <c r="S48" i="4"/>
  <c r="AD48" i="4"/>
  <c r="AI3" i="4"/>
  <c r="AK26" i="4"/>
  <c r="AK30" i="4"/>
  <c r="D47" i="4"/>
  <c r="L47" i="4"/>
  <c r="T47" i="4"/>
  <c r="AB47" i="4"/>
  <c r="H48" i="4"/>
  <c r="P48" i="4"/>
  <c r="X48" i="4"/>
  <c r="AK3" i="4"/>
  <c r="AK5" i="4"/>
  <c r="AL22" i="4"/>
  <c r="AF37" i="4"/>
  <c r="AL37" i="4" s="1"/>
  <c r="E47" i="4"/>
  <c r="M47" i="4"/>
  <c r="U47" i="4"/>
  <c r="AC47" i="4"/>
  <c r="AI38" i="4"/>
  <c r="AG2" i="4"/>
  <c r="F47" i="4"/>
  <c r="N47" i="4"/>
  <c r="AD47" i="4"/>
  <c r="AI24" i="4"/>
  <c r="AK31" i="4"/>
  <c r="AI35" i="4"/>
  <c r="AK39" i="4"/>
  <c r="AK41" i="4"/>
  <c r="AK43" i="4"/>
  <c r="AK35" i="4"/>
  <c r="AI31" i="3"/>
  <c r="AI3" i="3"/>
  <c r="AI5" i="3"/>
  <c r="AI33" i="3"/>
  <c r="F37" i="3"/>
  <c r="N37" i="3"/>
  <c r="V37" i="3"/>
  <c r="V48" i="3" s="1"/>
  <c r="AD37" i="3"/>
  <c r="AI7" i="3"/>
  <c r="AL9" i="3"/>
  <c r="AK33" i="3"/>
  <c r="AI9" i="3"/>
  <c r="H32" i="3"/>
  <c r="P32" i="3"/>
  <c r="X32" i="3"/>
  <c r="X48" i="3" s="1"/>
  <c r="AF32" i="3"/>
  <c r="AK32" i="3" s="1"/>
  <c r="AL14" i="3"/>
  <c r="AL15" i="3"/>
  <c r="AI39" i="3"/>
  <c r="D32" i="3"/>
  <c r="L32" i="3"/>
  <c r="L48" i="3" s="1"/>
  <c r="T32" i="3"/>
  <c r="AI36" i="3"/>
  <c r="AI41" i="3"/>
  <c r="AF47" i="3"/>
  <c r="AL31" i="3"/>
  <c r="B37" i="3"/>
  <c r="J37" i="3"/>
  <c r="R37" i="3"/>
  <c r="Z37" i="3"/>
  <c r="AL41" i="3"/>
  <c r="M47" i="3"/>
  <c r="D47" i="3"/>
  <c r="L47" i="3"/>
  <c r="D48" i="3"/>
  <c r="Y48" i="3"/>
  <c r="E48" i="3"/>
  <c r="M48" i="3"/>
  <c r="U48" i="3"/>
  <c r="AC48" i="3"/>
  <c r="Q47" i="3"/>
  <c r="Y47" i="3"/>
  <c r="AL2" i="3"/>
  <c r="I48" i="3"/>
  <c r="T48" i="3"/>
  <c r="AG47" i="3"/>
  <c r="AH36" i="3" s="1"/>
  <c r="AH47" i="3"/>
  <c r="W47" i="3"/>
  <c r="B48" i="3"/>
  <c r="AI37" i="3"/>
  <c r="J48" i="3"/>
  <c r="O47" i="3"/>
  <c r="P47" i="3"/>
  <c r="Z48" i="3"/>
  <c r="C48" i="3"/>
  <c r="C47" i="3"/>
  <c r="K48" i="3"/>
  <c r="K47" i="3"/>
  <c r="S48" i="3"/>
  <c r="S47" i="3"/>
  <c r="AA48" i="3"/>
  <c r="AA47" i="3"/>
  <c r="AL32" i="3"/>
  <c r="G47" i="3"/>
  <c r="AB48" i="3"/>
  <c r="H47" i="3"/>
  <c r="R48" i="3"/>
  <c r="AE47" i="3"/>
  <c r="AK47" i="3" s="1"/>
  <c r="F47" i="3"/>
  <c r="F48" i="3"/>
  <c r="N47" i="3"/>
  <c r="N48" i="3"/>
  <c r="V47" i="3"/>
  <c r="AD47" i="3"/>
  <c r="AD48" i="3"/>
  <c r="AK3" i="3"/>
  <c r="AK5" i="3"/>
  <c r="AK7" i="3"/>
  <c r="AK9" i="3"/>
  <c r="AK11" i="3"/>
  <c r="AK13" i="3"/>
  <c r="AK15" i="3"/>
  <c r="AK24" i="3"/>
  <c r="AK26" i="3"/>
  <c r="B47" i="3"/>
  <c r="J47" i="3"/>
  <c r="R47" i="3"/>
  <c r="Z47" i="3"/>
  <c r="AI40" i="3"/>
  <c r="G48" i="3"/>
  <c r="O48" i="3"/>
  <c r="W48" i="3"/>
  <c r="AE48" i="3"/>
  <c r="AK38" i="3"/>
  <c r="AK40" i="3"/>
  <c r="T47" i="3"/>
  <c r="AB47" i="3"/>
  <c r="H48" i="3"/>
  <c r="P48" i="3"/>
  <c r="AI2" i="3"/>
  <c r="AI6" i="3"/>
  <c r="AI8" i="3"/>
  <c r="AI10" i="3"/>
  <c r="AI12" i="3"/>
  <c r="AI16" i="3"/>
  <c r="AI25" i="3"/>
  <c r="AK36" i="3"/>
  <c r="AF37" i="3"/>
  <c r="AK37" i="3" s="1"/>
  <c r="AL40" i="3"/>
  <c r="AG48" i="3"/>
  <c r="AH38" i="3" s="1"/>
  <c r="AK2" i="3"/>
  <c r="AK6" i="3"/>
  <c r="AK8" i="3"/>
  <c r="AK10" i="3"/>
  <c r="AK12" i="3"/>
  <c r="AK14" i="3"/>
  <c r="AK16" i="3"/>
  <c r="AK25" i="3"/>
  <c r="AH41" i="3"/>
  <c r="AH15" i="3"/>
  <c r="AM4" i="1"/>
  <c r="AM5" i="1"/>
  <c r="J17" i="1"/>
  <c r="R17" i="1"/>
  <c r="Z17" i="1"/>
  <c r="D17" i="1"/>
  <c r="L17" i="1"/>
  <c r="T17" i="1"/>
  <c r="AB17" i="1"/>
  <c r="AJ40" i="1"/>
  <c r="AJ5" i="1"/>
  <c r="U48" i="2"/>
  <c r="V48" i="2"/>
  <c r="AL3" i="2"/>
  <c r="AK4" i="2"/>
  <c r="D17" i="2"/>
  <c r="D48" i="2" s="1"/>
  <c r="L17" i="2"/>
  <c r="L48" i="2" s="1"/>
  <c r="T17" i="2"/>
  <c r="AB17" i="2"/>
  <c r="AI31" i="2"/>
  <c r="AI37" i="2"/>
  <c r="AI39" i="2"/>
  <c r="B17" i="2"/>
  <c r="AI17" i="2" s="1"/>
  <c r="AL4" i="2"/>
  <c r="AK6" i="2"/>
  <c r="N48" i="2"/>
  <c r="AK32" i="2"/>
  <c r="AI40" i="2"/>
  <c r="AI41" i="2"/>
  <c r="AG24" i="2"/>
  <c r="AL24" i="2" s="1"/>
  <c r="AL10" i="2"/>
  <c r="AI28" i="2"/>
  <c r="AI32" i="2"/>
  <c r="AI42" i="2"/>
  <c r="AI43" i="2"/>
  <c r="S47" i="2"/>
  <c r="I11" i="2"/>
  <c r="C24" i="2"/>
  <c r="C47" i="2" s="1"/>
  <c r="K24" i="2"/>
  <c r="S24" i="2"/>
  <c r="AA24" i="2"/>
  <c r="AA48" i="2" s="1"/>
  <c r="G37" i="2"/>
  <c r="O37" i="2"/>
  <c r="O48" i="2" s="1"/>
  <c r="W37" i="2"/>
  <c r="AE37" i="2"/>
  <c r="AE48" i="2" s="1"/>
  <c r="AL44" i="2"/>
  <c r="K48" i="2"/>
  <c r="K47" i="2"/>
  <c r="T48" i="2"/>
  <c r="AK18" i="2"/>
  <c r="T24" i="2"/>
  <c r="AB24" i="2"/>
  <c r="AB48" i="2" s="1"/>
  <c r="H37" i="2"/>
  <c r="P37" i="2"/>
  <c r="X37" i="2"/>
  <c r="AF37" i="2"/>
  <c r="AK37" i="2" s="1"/>
  <c r="AL39" i="2"/>
  <c r="AI44" i="2"/>
  <c r="AH47" i="2"/>
  <c r="AL47" i="2"/>
  <c r="AK47" i="2"/>
  <c r="I47" i="2"/>
  <c r="I48" i="2"/>
  <c r="Q47" i="2"/>
  <c r="Q48" i="2"/>
  <c r="Y47" i="2"/>
  <c r="Y48" i="2"/>
  <c r="R47" i="2"/>
  <c r="R48" i="2"/>
  <c r="G48" i="2"/>
  <c r="M48" i="2"/>
  <c r="J47" i="2"/>
  <c r="J48" i="2"/>
  <c r="E48" i="2"/>
  <c r="O47" i="2"/>
  <c r="Z47" i="2"/>
  <c r="Z48" i="2"/>
  <c r="F48" i="2"/>
  <c r="W48" i="2"/>
  <c r="B47" i="2"/>
  <c r="G47" i="2"/>
  <c r="S48" i="2"/>
  <c r="AC48" i="2"/>
  <c r="C48" i="2"/>
  <c r="AD48" i="2"/>
  <c r="L47" i="2"/>
  <c r="AB47" i="2"/>
  <c r="H48" i="2"/>
  <c r="P48" i="2"/>
  <c r="X48" i="2"/>
  <c r="AF48" i="2"/>
  <c r="AI3" i="2"/>
  <c r="AI5" i="2"/>
  <c r="AI7" i="2"/>
  <c r="AI9" i="2"/>
  <c r="AI11" i="2"/>
  <c r="AI13" i="2"/>
  <c r="AI15" i="2"/>
  <c r="AL21" i="2"/>
  <c r="AL28" i="2"/>
  <c r="AL30" i="2"/>
  <c r="AL32" i="2"/>
  <c r="AL37" i="2"/>
  <c r="AL41" i="2"/>
  <c r="AL43" i="2"/>
  <c r="E47" i="2"/>
  <c r="M47" i="2"/>
  <c r="U47" i="2"/>
  <c r="AC47" i="2"/>
  <c r="AK3" i="2"/>
  <c r="AK5" i="2"/>
  <c r="AK7" i="2"/>
  <c r="AK9" i="2"/>
  <c r="AK11" i="2"/>
  <c r="AK13" i="2"/>
  <c r="AK15" i="2"/>
  <c r="AK17" i="2"/>
  <c r="F47" i="2"/>
  <c r="N47" i="2"/>
  <c r="V47" i="2"/>
  <c r="AD47" i="2"/>
  <c r="AG2" i="2"/>
  <c r="AI35" i="2"/>
  <c r="AI38" i="2"/>
  <c r="AK24" i="2"/>
  <c r="AK29" i="2"/>
  <c r="AK31" i="2"/>
  <c r="AK35" i="2"/>
  <c r="AK38" i="2"/>
  <c r="AK40" i="2"/>
  <c r="AK42" i="2"/>
  <c r="AK44" i="2"/>
  <c r="AI4" i="2"/>
  <c r="AI6" i="2"/>
  <c r="AI8" i="2"/>
  <c r="AI10" i="2"/>
  <c r="AI12" i="2"/>
  <c r="AI14" i="2"/>
  <c r="AI16" i="2"/>
  <c r="AL40" i="1"/>
  <c r="I37" i="1"/>
  <c r="Q37" i="1"/>
  <c r="Y37" i="1"/>
  <c r="AJ41" i="1"/>
  <c r="AL42" i="1"/>
  <c r="AM43" i="1"/>
  <c r="AM44" i="1"/>
  <c r="I2" i="1"/>
  <c r="Q2" i="1"/>
  <c r="Y2" i="1"/>
  <c r="AG2" i="1"/>
  <c r="C2" i="1"/>
  <c r="S2" i="1"/>
  <c r="D2" i="1"/>
  <c r="L2" i="1"/>
  <c r="L48" i="1" s="1"/>
  <c r="T2" i="1"/>
  <c r="T48" i="1" s="1"/>
  <c r="AB2" i="1"/>
  <c r="AB48" i="1" s="1"/>
  <c r="AL6" i="1"/>
  <c r="AM26" i="1"/>
  <c r="AM29" i="1"/>
  <c r="AL41" i="1"/>
  <c r="AM42" i="1"/>
  <c r="H37" i="1"/>
  <c r="P37" i="1"/>
  <c r="P48" i="1" s="1"/>
  <c r="X37" i="1"/>
  <c r="X48" i="1" s="1"/>
  <c r="AF37" i="1"/>
  <c r="E2" i="1"/>
  <c r="M2" i="1"/>
  <c r="M47" i="1" s="1"/>
  <c r="U2" i="1"/>
  <c r="AC2" i="1"/>
  <c r="AC47" i="1" s="1"/>
  <c r="C32" i="1"/>
  <c r="K32" i="1"/>
  <c r="S32" i="1"/>
  <c r="AA32" i="1"/>
  <c r="AM41" i="1"/>
  <c r="F37" i="1"/>
  <c r="F48" i="1" s="1"/>
  <c r="N37" i="1"/>
  <c r="V37" i="1"/>
  <c r="V48" i="1" s="1"/>
  <c r="AD37" i="1"/>
  <c r="AD48" i="1" s="1"/>
  <c r="AJ44" i="1"/>
  <c r="H11" i="1"/>
  <c r="H47" i="1" s="1"/>
  <c r="P11" i="1"/>
  <c r="X11" i="1"/>
  <c r="AF11" i="1"/>
  <c r="AF17" i="1"/>
  <c r="AG37" i="1"/>
  <c r="AM37" i="1" s="1"/>
  <c r="AA2" i="1"/>
  <c r="AM12" i="1"/>
  <c r="I17" i="1"/>
  <c r="Q17" i="1"/>
  <c r="Y17" i="1"/>
  <c r="AG17" i="1"/>
  <c r="AJ39" i="1"/>
  <c r="K2" i="1"/>
  <c r="K48" i="1" s="1"/>
  <c r="B17" i="1"/>
  <c r="C37" i="1"/>
  <c r="K37" i="1"/>
  <c r="S37" i="1"/>
  <c r="AA37" i="1"/>
  <c r="B2" i="1"/>
  <c r="AJ2" i="1" s="1"/>
  <c r="J2" i="1"/>
  <c r="R2" i="1"/>
  <c r="R47" i="1" s="1"/>
  <c r="Z2" i="1"/>
  <c r="W47" i="1"/>
  <c r="D48" i="1"/>
  <c r="D47" i="1"/>
  <c r="E47" i="1"/>
  <c r="X47" i="1"/>
  <c r="AM13" i="1"/>
  <c r="AM18" i="1"/>
  <c r="AL18" i="1"/>
  <c r="AM27" i="1"/>
  <c r="G47" i="1"/>
  <c r="AJ4" i="1"/>
  <c r="AM28" i="1"/>
  <c r="I32" i="1"/>
  <c r="Q32" i="1"/>
  <c r="Y32" i="1"/>
  <c r="Y48" i="1" s="1"/>
  <c r="AM35" i="1"/>
  <c r="AL35" i="1"/>
  <c r="AJ35" i="1"/>
  <c r="AG32" i="1"/>
  <c r="P47" i="1"/>
  <c r="AM8" i="1"/>
  <c r="AM36" i="1"/>
  <c r="AL36" i="1"/>
  <c r="AJ36" i="1"/>
  <c r="G37" i="1"/>
  <c r="O37" i="1"/>
  <c r="W37" i="1"/>
  <c r="AE37" i="1"/>
  <c r="O47" i="1"/>
  <c r="AM9" i="1"/>
  <c r="AM16" i="1"/>
  <c r="AM22" i="1"/>
  <c r="AM30" i="1"/>
  <c r="AJ37" i="1"/>
  <c r="AJ3" i="1"/>
  <c r="AM31" i="1"/>
  <c r="E37" i="1"/>
  <c r="M37" i="1"/>
  <c r="U37" i="1"/>
  <c r="AC37" i="1"/>
  <c r="AL2" i="1"/>
  <c r="AL3" i="1"/>
  <c r="AE48" i="1"/>
  <c r="AE47" i="1"/>
  <c r="F47" i="1"/>
  <c r="N48" i="1"/>
  <c r="N47" i="1"/>
  <c r="V47" i="1"/>
  <c r="AD47" i="1"/>
  <c r="AM2" i="1"/>
  <c r="AM3" i="1"/>
  <c r="AM6" i="1"/>
  <c r="AJ6" i="1"/>
  <c r="AM25" i="1"/>
  <c r="AM33" i="1"/>
  <c r="Q47" i="1"/>
  <c r="AJ38" i="1"/>
  <c r="AL39" i="1"/>
  <c r="AM40" i="1"/>
  <c r="AL38" i="1"/>
  <c r="AM38" i="1"/>
  <c r="AJ7" i="1"/>
  <c r="AJ8" i="1"/>
  <c r="AJ9" i="1"/>
  <c r="AJ10" i="1"/>
  <c r="AJ11" i="1"/>
  <c r="AJ12" i="1"/>
  <c r="AJ13" i="1"/>
  <c r="AJ14" i="1"/>
  <c r="AJ15" i="1"/>
  <c r="AJ16" i="1"/>
  <c r="AJ21" i="1"/>
  <c r="AJ22" i="1"/>
  <c r="AJ23" i="1"/>
  <c r="AJ24" i="1"/>
  <c r="AJ25" i="1"/>
  <c r="AJ26" i="1"/>
  <c r="AJ27" i="1"/>
  <c r="AJ28" i="1"/>
  <c r="AJ29" i="1"/>
  <c r="AJ30" i="1"/>
  <c r="AJ31" i="1"/>
  <c r="AJ33" i="1"/>
  <c r="AL34" i="1"/>
  <c r="AJ43" i="1"/>
  <c r="AL44" i="1"/>
  <c r="AL7" i="1"/>
  <c r="AL8" i="1"/>
  <c r="AL9" i="1"/>
  <c r="AL10" i="1"/>
  <c r="AL12" i="1"/>
  <c r="AL13" i="1"/>
  <c r="AL14" i="1"/>
  <c r="AL15" i="1"/>
  <c r="AL21" i="1"/>
  <c r="AL22" i="1"/>
  <c r="AL23" i="1"/>
  <c r="AL24" i="1"/>
  <c r="AL25" i="1"/>
  <c r="AL26" i="1"/>
  <c r="AL27" i="1"/>
  <c r="AL28" i="1"/>
  <c r="AL29" i="1"/>
  <c r="AL30" i="1"/>
  <c r="AL31" i="1"/>
  <c r="AL33" i="1"/>
  <c r="AJ42" i="1"/>
  <c r="AL43" i="1"/>
  <c r="AM7" i="1"/>
  <c r="AM10" i="1"/>
  <c r="AM23" i="1"/>
  <c r="AM24" i="1"/>
  <c r="N48" i="4" l="1"/>
  <c r="F48" i="4"/>
  <c r="K47" i="1"/>
  <c r="R48" i="1"/>
  <c r="T47" i="2"/>
  <c r="AE47" i="4"/>
  <c r="B48" i="4"/>
  <c r="V47" i="4"/>
  <c r="AE48" i="4"/>
  <c r="Q48" i="4"/>
  <c r="AL11" i="4"/>
  <c r="AI11" i="4"/>
  <c r="AK24" i="4"/>
  <c r="AK37" i="4"/>
  <c r="AK11" i="4"/>
  <c r="AL2" i="4"/>
  <c r="AG47" i="4"/>
  <c r="AH2" i="4" s="1"/>
  <c r="AK2" i="4"/>
  <c r="AI2" i="4"/>
  <c r="AG48" i="4"/>
  <c r="AF48" i="4"/>
  <c r="AH48" i="4" s="1"/>
  <c r="AL37" i="1"/>
  <c r="S48" i="1"/>
  <c r="Q48" i="1"/>
  <c r="AH13" i="3"/>
  <c r="AH39" i="3"/>
  <c r="AH35" i="3"/>
  <c r="AH11" i="3"/>
  <c r="AH37" i="3"/>
  <c r="AH9" i="3"/>
  <c r="AH7" i="3"/>
  <c r="X47" i="3"/>
  <c r="AH31" i="3"/>
  <c r="AH5" i="3"/>
  <c r="AF48" i="3"/>
  <c r="AH48" i="3" s="1"/>
  <c r="AH26" i="3"/>
  <c r="AH3" i="3"/>
  <c r="AH40" i="3"/>
  <c r="AH24" i="3"/>
  <c r="AH34" i="3"/>
  <c r="AI47" i="3"/>
  <c r="AL37" i="3"/>
  <c r="AL47" i="3"/>
  <c r="AH33" i="3"/>
  <c r="AH16" i="3"/>
  <c r="AH25" i="3"/>
  <c r="AH8" i="3"/>
  <c r="AH6" i="3"/>
  <c r="AH32" i="3"/>
  <c r="AH14" i="3"/>
  <c r="AH4" i="3"/>
  <c r="AH12" i="3"/>
  <c r="AH30" i="3"/>
  <c r="AH10" i="3"/>
  <c r="AH2" i="3"/>
  <c r="AI48" i="3"/>
  <c r="AM11" i="1"/>
  <c r="T47" i="1"/>
  <c r="AC48" i="1"/>
  <c r="AJ17" i="1"/>
  <c r="C47" i="1"/>
  <c r="H48" i="1"/>
  <c r="AL11" i="1"/>
  <c r="AG48" i="1"/>
  <c r="AJ48" i="1" s="1"/>
  <c r="AB47" i="1"/>
  <c r="S47" i="1"/>
  <c r="AF48" i="1"/>
  <c r="B48" i="2"/>
  <c r="D47" i="2"/>
  <c r="AA47" i="2"/>
  <c r="AI24" i="2"/>
  <c r="AK2" i="2"/>
  <c r="AL2" i="2"/>
  <c r="AG47" i="2"/>
  <c r="AH2" i="2" s="1"/>
  <c r="AI2" i="2"/>
  <c r="AG48" i="2"/>
  <c r="AL48" i="2"/>
  <c r="AK48" i="2"/>
  <c r="AI48" i="2"/>
  <c r="AH48" i="2"/>
  <c r="AI47" i="2"/>
  <c r="AA47" i="1"/>
  <c r="AA48" i="1"/>
  <c r="C48" i="1"/>
  <c r="L47" i="1"/>
  <c r="B47" i="1"/>
  <c r="B48" i="1"/>
  <c r="Z47" i="1"/>
  <c r="Z48" i="1"/>
  <c r="AF47" i="1"/>
  <c r="AL17" i="1"/>
  <c r="AM17" i="1"/>
  <c r="U47" i="1"/>
  <c r="J47" i="1"/>
  <c r="W48" i="1"/>
  <c r="J48" i="1"/>
  <c r="I47" i="1"/>
  <c r="M48" i="1"/>
  <c r="O48" i="1"/>
  <c r="G48" i="1"/>
  <c r="I48" i="1"/>
  <c r="Y47" i="1"/>
  <c r="AM32" i="1"/>
  <c r="AL32" i="1"/>
  <c r="AJ32" i="1"/>
  <c r="U48" i="1"/>
  <c r="E48" i="1"/>
  <c r="AG47" i="1"/>
  <c r="AH32" i="1" s="1"/>
  <c r="AI11" i="1" l="1"/>
  <c r="AI30" i="1"/>
  <c r="AI9" i="1"/>
  <c r="AI39" i="1"/>
  <c r="AH42" i="4"/>
  <c r="AH40" i="4"/>
  <c r="AH38" i="4"/>
  <c r="AL48" i="4"/>
  <c r="AK48" i="4"/>
  <c r="AI48" i="4"/>
  <c r="AH41" i="4"/>
  <c r="AH39" i="4"/>
  <c r="AH43" i="4"/>
  <c r="AL49" i="4"/>
  <c r="AH15" i="4"/>
  <c r="AH13" i="4"/>
  <c r="AH11" i="4"/>
  <c r="AH9" i="4"/>
  <c r="AH7" i="4"/>
  <c r="AH5" i="4"/>
  <c r="AI47" i="4"/>
  <c r="AH36" i="4"/>
  <c r="AH3" i="4"/>
  <c r="AH34" i="4"/>
  <c r="AH31" i="4"/>
  <c r="AH27" i="4"/>
  <c r="AH24" i="4"/>
  <c r="AH16" i="4"/>
  <c r="AH14" i="4"/>
  <c r="AH12" i="4"/>
  <c r="AH10" i="4"/>
  <c r="AH8" i="4"/>
  <c r="AL47" i="4"/>
  <c r="AK47" i="4"/>
  <c r="AH37" i="4"/>
  <c r="AH26" i="4"/>
  <c r="AH30" i="4"/>
  <c r="AH32" i="4"/>
  <c r="AH4" i="4"/>
  <c r="AH6" i="4"/>
  <c r="AH22" i="4"/>
  <c r="AH35" i="4"/>
  <c r="AM48" i="1"/>
  <c r="AI35" i="1"/>
  <c r="AI37" i="1"/>
  <c r="AI3" i="1"/>
  <c r="AI14" i="1"/>
  <c r="AI4" i="1"/>
  <c r="AI7" i="1"/>
  <c r="AI34" i="1"/>
  <c r="AI43" i="1"/>
  <c r="AI29" i="1"/>
  <c r="AI5" i="1"/>
  <c r="AI15" i="1"/>
  <c r="AL48" i="1"/>
  <c r="AI12" i="1"/>
  <c r="AI31" i="1"/>
  <c r="AI22" i="1"/>
  <c r="AI6" i="1"/>
  <c r="AI16" i="1"/>
  <c r="AI40" i="1"/>
  <c r="AI10" i="1"/>
  <c r="AI36" i="1"/>
  <c r="AI38" i="1"/>
  <c r="AI18" i="1"/>
  <c r="AI41" i="1"/>
  <c r="AI8" i="1"/>
  <c r="AI2" i="1"/>
  <c r="AI42" i="1"/>
  <c r="AH48" i="1"/>
  <c r="AI24" i="1"/>
  <c r="AI32" i="1"/>
  <c r="AI25" i="1"/>
  <c r="AI33" i="1"/>
  <c r="AI17" i="1"/>
  <c r="AI27" i="1"/>
  <c r="AI48" i="1"/>
  <c r="AI28" i="1"/>
  <c r="AI13" i="1"/>
  <c r="AI23" i="1"/>
  <c r="AI26" i="1"/>
  <c r="AI21" i="1"/>
  <c r="AI44" i="1"/>
  <c r="AH39" i="2"/>
  <c r="AH42" i="2"/>
  <c r="AH40" i="2"/>
  <c r="AH38" i="2"/>
  <c r="AH41" i="2"/>
  <c r="AH44" i="2"/>
  <c r="AH43" i="2"/>
  <c r="AH18" i="2"/>
  <c r="AH35" i="2"/>
  <c r="AH31" i="2"/>
  <c r="AH29" i="2"/>
  <c r="AH24" i="2"/>
  <c r="AH37" i="2"/>
  <c r="AH7" i="2"/>
  <c r="AH9" i="2"/>
  <c r="AH4" i="2"/>
  <c r="AH21" i="2"/>
  <c r="AH11" i="2"/>
  <c r="AH6" i="2"/>
  <c r="AH30" i="2"/>
  <c r="AH13" i="2"/>
  <c r="AH8" i="2"/>
  <c r="AH15" i="2"/>
  <c r="AH10" i="2"/>
  <c r="AH28" i="2"/>
  <c r="AH17" i="2"/>
  <c r="AH12" i="2"/>
  <c r="AH32" i="2"/>
  <c r="AH3" i="2"/>
  <c r="AH14" i="2"/>
  <c r="AH5" i="2"/>
  <c r="AH16" i="2"/>
  <c r="AM47" i="1"/>
  <c r="AL47" i="1"/>
  <c r="AJ47" i="1"/>
  <c r="AI47" i="1"/>
  <c r="AH34" i="1"/>
  <c r="AH33" i="1"/>
  <c r="AH31" i="1"/>
  <c r="AH30" i="1"/>
  <c r="AH29" i="1"/>
  <c r="AH28" i="1"/>
  <c r="AH27" i="1"/>
  <c r="AH26" i="1"/>
  <c r="AH25" i="1"/>
  <c r="AH24" i="1"/>
  <c r="AH23" i="1"/>
  <c r="AH22" i="1"/>
  <c r="AH21" i="1"/>
  <c r="AH18" i="1"/>
  <c r="AH16" i="1"/>
  <c r="AH15" i="1"/>
  <c r="AH14" i="1"/>
  <c r="AH13" i="1"/>
  <c r="AH12" i="1"/>
  <c r="AH9" i="1"/>
  <c r="AH8" i="1"/>
  <c r="AH7" i="1"/>
  <c r="AH47" i="1"/>
  <c r="AH3" i="1"/>
  <c r="AH4" i="1"/>
  <c r="AH6" i="1"/>
  <c r="AH5" i="1"/>
  <c r="AH36" i="1"/>
  <c r="AH35" i="1"/>
  <c r="AH17" i="1"/>
  <c r="AH10" i="1"/>
  <c r="AH2" i="1"/>
  <c r="AH11" i="1"/>
</calcChain>
</file>

<file path=xl/sharedStrings.xml><?xml version="1.0" encoding="utf-8"?>
<sst xmlns="http://schemas.openxmlformats.org/spreadsheetml/2006/main" count="346" uniqueCount="57">
  <si>
    <t>% Share 2021</t>
  </si>
  <si>
    <t>% Share 2021 incl LULUCF</t>
  </si>
  <si>
    <t>% Change 1990-2021</t>
  </si>
  <si>
    <t>Annual change</t>
  </si>
  <si>
    <t>kt CO2</t>
  </si>
  <si>
    <t>Energy Industries</t>
  </si>
  <si>
    <t>Public electricity and heat production</t>
  </si>
  <si>
    <t>Petroleum refining</t>
  </si>
  <si>
    <t>Solid fuels and other energy industries</t>
  </si>
  <si>
    <t>Fugitive emissions</t>
  </si>
  <si>
    <t>Residential</t>
  </si>
  <si>
    <t>Manufacturing Combustion</t>
  </si>
  <si>
    <t>Commercial Services</t>
  </si>
  <si>
    <t>Public Services</t>
  </si>
  <si>
    <t>Transport</t>
  </si>
  <si>
    <t>Domestic aviation</t>
  </si>
  <si>
    <t>Road transportation</t>
  </si>
  <si>
    <t>Railways</t>
  </si>
  <si>
    <t>Domestic navigation</t>
  </si>
  <si>
    <t>Other transportation</t>
  </si>
  <si>
    <t>Industrial Processes</t>
  </si>
  <si>
    <t>Mineral industry</t>
  </si>
  <si>
    <t>Chemical industry</t>
  </si>
  <si>
    <t>NO</t>
  </si>
  <si>
    <t>Metal industry</t>
  </si>
  <si>
    <t>Non-energy products from fuels and solvent use</t>
  </si>
  <si>
    <t>Other product manufacture and use</t>
  </si>
  <si>
    <t>F-Gases</t>
  </si>
  <si>
    <t>Agriculture</t>
  </si>
  <si>
    <t>Enteric fermentation</t>
  </si>
  <si>
    <t>Manure management</t>
  </si>
  <si>
    <t>Agricultural soils</t>
  </si>
  <si>
    <t>Liming</t>
  </si>
  <si>
    <t>Urea application</t>
  </si>
  <si>
    <t>Agriculture/Forestry fuel combustion</t>
  </si>
  <si>
    <t>Fishing</t>
  </si>
  <si>
    <t>Waste</t>
  </si>
  <si>
    <t>Landfills</t>
  </si>
  <si>
    <t>Biological treatment of solid waste</t>
  </si>
  <si>
    <t>Incineration and open burning of waste</t>
  </si>
  <si>
    <t>Wastewater treatment and discharge</t>
  </si>
  <si>
    <t>Land use, land-use change and forestry</t>
  </si>
  <si>
    <t>Forest land</t>
  </si>
  <si>
    <t>Cropland</t>
  </si>
  <si>
    <t>Grassland</t>
  </si>
  <si>
    <t>Wetlands</t>
  </si>
  <si>
    <t xml:space="preserve">Settlements </t>
  </si>
  <si>
    <t>Other land</t>
  </si>
  <si>
    <t>Harvested wood products</t>
  </si>
  <si>
    <r>
      <t>Other</t>
    </r>
    <r>
      <rPr>
        <i/>
        <sz val="9"/>
        <rFont val="Times New Roman"/>
        <family val="1"/>
      </rPr>
      <t xml:space="preserve">       </t>
    </r>
  </si>
  <si>
    <t>National Total</t>
  </si>
  <si>
    <t>National Total with LULUCF</t>
  </si>
  <si>
    <t>kt CH4</t>
  </si>
  <si>
    <t>kt N2O</t>
  </si>
  <si>
    <t>NO,IE</t>
  </si>
  <si>
    <t/>
  </si>
  <si>
    <t>1990-2021_Submission 2023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</si>
</sst>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/>
    <xf numFmtId="2" fontId="4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2" fontId="3" fillId="3" borderId="0" xfId="0" applyNumberFormat="1" applyFont="1" applyFill="1"/>
    <xf numFmtId="0" fontId="4" fillId="4" borderId="0" xfId="0" applyFont="1" applyFill="1" applyAlignment="1">
      <alignment horizontal="left" indent="1"/>
    </xf>
    <xf numFmtId="2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2" fontId="4" fillId="0" borderId="0" xfId="0" applyNumberFormat="1" applyFont="1"/>
    <xf numFmtId="2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0" borderId="0" xfId="1" applyNumberFormat="1" applyFont="1"/>
    <xf numFmtId="2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165" fontId="4" fillId="0" borderId="0" xfId="0" applyNumberFormat="1" applyFont="1"/>
    <xf numFmtId="2" fontId="3" fillId="0" borderId="0" xfId="0" applyNumberFormat="1" applyFont="1"/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center"/>
    </xf>
    <xf numFmtId="0" fontId="3" fillId="3" borderId="0" xfId="2" applyFont="1" applyFill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3" borderId="0" xfId="2" applyFont="1" applyFill="1" applyAlignment="1">
      <alignment horizontal="center"/>
    </xf>
    <xf numFmtId="0" fontId="4" fillId="0" borderId="0" xfId="2" applyFont="1"/>
    <xf numFmtId="0" fontId="4" fillId="3" borderId="0" xfId="2" applyFont="1" applyFill="1"/>
    <xf numFmtId="2" fontId="4" fillId="3" borderId="0" xfId="2" applyNumberFormat="1" applyFont="1" applyFill="1" applyAlignment="1">
      <alignment horizontal="right"/>
    </xf>
    <xf numFmtId="0" fontId="4" fillId="4" borderId="0" xfId="2" applyFont="1" applyFill="1" applyAlignment="1">
      <alignment horizontal="left" indent="1"/>
    </xf>
    <xf numFmtId="2" fontId="4" fillId="4" borderId="0" xfId="2" applyNumberFormat="1" applyFont="1" applyFill="1" applyAlignment="1">
      <alignment horizontal="right"/>
    </xf>
    <xf numFmtId="0" fontId="4" fillId="3" borderId="0" xfId="2" applyFont="1" applyFill="1" applyAlignment="1">
      <alignment horizontal="left"/>
    </xf>
    <xf numFmtId="2" fontId="4" fillId="0" borderId="0" xfId="2" applyNumberFormat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indent="1"/>
    </xf>
    <xf numFmtId="2" fontId="4" fillId="0" borderId="0" xfId="2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3" borderId="0" xfId="2" applyFont="1" applyFill="1" applyAlignment="1">
      <alignment horizontal="left"/>
    </xf>
    <xf numFmtId="2" fontId="3" fillId="3" borderId="0" xfId="2" applyNumberFormat="1" applyFont="1" applyFill="1"/>
    <xf numFmtId="165" fontId="4" fillId="0" borderId="0" xfId="2" applyNumberFormat="1" applyFont="1" applyAlignment="1">
      <alignment horizontal="right"/>
    </xf>
    <xf numFmtId="2" fontId="7" fillId="0" borderId="0" xfId="2" applyNumberFormat="1" applyFont="1" applyAlignment="1">
      <alignment horizontal="right"/>
    </xf>
    <xf numFmtId="166" fontId="4" fillId="0" borderId="0" xfId="2" applyNumberFormat="1" applyFont="1"/>
    <xf numFmtId="43" fontId="2" fillId="0" borderId="0" xfId="2" applyNumberFormat="1" applyFont="1"/>
    <xf numFmtId="165" fontId="4" fillId="0" borderId="0" xfId="2" applyNumberFormat="1" applyFont="1"/>
    <xf numFmtId="165" fontId="4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Fill="1"/>
    <xf numFmtId="2" fontId="2" fillId="4" borderId="0" xfId="2" applyNumberFormat="1" applyFont="1" applyFill="1" applyAlignment="1">
      <alignment horizontal="right"/>
    </xf>
    <xf numFmtId="9" fontId="4" fillId="0" borderId="0" xfId="1" applyFont="1"/>
    <xf numFmtId="43" fontId="4" fillId="4" borderId="0" xfId="2" applyNumberFormat="1" applyFont="1" applyFill="1" applyAlignment="1">
      <alignment horizontal="right"/>
    </xf>
  </cellXfs>
  <cellStyles count="3">
    <cellStyle name="Normal" xfId="0" builtinId="0"/>
    <cellStyle name="Normal 2" xfId="2" xr:uid="{45FD3A87-2C59-4D8C-96AE-E50F9C54B74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v>Energy Industries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11334.5439368024</c:v>
              </c:pt>
              <c:pt idx="1">
                <c:v>11784.946930480701</c:v>
              </c:pt>
              <c:pt idx="2">
                <c:v>12440.8366581913</c:v>
              </c:pt>
              <c:pt idx="3">
                <c:v>12461.362700169801</c:v>
              </c:pt>
              <c:pt idx="4">
                <c:v>12797.185741974199</c:v>
              </c:pt>
              <c:pt idx="5">
                <c:v>13482.3203228118</c:v>
              </c:pt>
              <c:pt idx="6">
                <c:v>14202.419057457601</c:v>
              </c:pt>
              <c:pt idx="7">
                <c:v>14857.438157197401</c:v>
              </c:pt>
              <c:pt idx="8">
                <c:v>15223.2472517436</c:v>
              </c:pt>
              <c:pt idx="9">
                <c:v>15921.0954424063</c:v>
              </c:pt>
              <c:pt idx="10">
                <c:v>16202.239183785099</c:v>
              </c:pt>
              <c:pt idx="11">
                <c:v>17490.407231801601</c:v>
              </c:pt>
              <c:pt idx="12">
                <c:v>16493.709163559299</c:v>
              </c:pt>
              <c:pt idx="13">
                <c:v>16545.989979932601</c:v>
              </c:pt>
              <c:pt idx="14">
                <c:v>15418.5206519933</c:v>
              </c:pt>
              <c:pt idx="15">
                <c:v>15901.036677505301</c:v>
              </c:pt>
              <c:pt idx="16">
                <c:v>15161.394825036799</c:v>
              </c:pt>
              <c:pt idx="17">
                <c:v>14676.6123594119</c:v>
              </c:pt>
              <c:pt idx="18">
                <c:v>14790.7273157485</c:v>
              </c:pt>
              <c:pt idx="19">
                <c:v>13197.011825080001</c:v>
              </c:pt>
              <c:pt idx="20">
                <c:v>13461.164760560499</c:v>
              </c:pt>
              <c:pt idx="21">
                <c:v>12057.1037580787</c:v>
              </c:pt>
              <c:pt idx="22">
                <c:v>12897.959543429</c:v>
              </c:pt>
              <c:pt idx="23">
                <c:v>11534.496342594901</c:v>
              </c:pt>
              <c:pt idx="24">
                <c:v>11342.541663681901</c:v>
              </c:pt>
              <c:pt idx="25">
                <c:v>11952.7472805217</c:v>
              </c:pt>
              <c:pt idx="26">
                <c:v>12675.412361565501</c:v>
              </c:pt>
              <c:pt idx="27">
                <c:v>11907.5581126456</c:v>
              </c:pt>
              <c:pt idx="28">
                <c:v>10647.2506824833</c:v>
              </c:pt>
              <c:pt idx="29">
                <c:v>9437.3490655251298</c:v>
              </c:pt>
              <c:pt idx="30">
                <c:v>8737.6457009483402</c:v>
              </c:pt>
              <c:pt idx="31">
                <c:v>10272.175986685201</c:v>
              </c:pt>
            </c:numLit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v>Residential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7571.35929115832</c:v>
              </c:pt>
              <c:pt idx="1">
                <c:v>7678.3688982048197</c:v>
              </c:pt>
              <c:pt idx="2">
                <c:v>6885.1107952231696</c:v>
              </c:pt>
              <c:pt idx="3">
                <c:v>6883.2886284350798</c:v>
              </c:pt>
              <c:pt idx="4">
                <c:v>6817.3179783669202</c:v>
              </c:pt>
              <c:pt idx="5">
                <c:v>6650.4951175081196</c:v>
              </c:pt>
              <c:pt idx="6">
                <c:v>6986.2835585919001</c:v>
              </c:pt>
              <c:pt idx="7">
                <c:v>6744.96919646267</c:v>
              </c:pt>
              <c:pt idx="8">
                <c:v>7320.6102950730901</c:v>
              </c:pt>
              <c:pt idx="9">
                <c:v>7078.8554993545304</c:v>
              </c:pt>
              <c:pt idx="10">
                <c:v>7181.1030316353399</c:v>
              </c:pt>
              <c:pt idx="11">
                <c:v>7538.6293240060604</c:v>
              </c:pt>
              <c:pt idx="12">
                <c:v>7556.3749439000203</c:v>
              </c:pt>
              <c:pt idx="13">
                <c:v>7792.4555161565204</c:v>
              </c:pt>
              <c:pt idx="14">
                <c:v>7944.2099478410501</c:v>
              </c:pt>
              <c:pt idx="15">
                <c:v>8402.7069382970894</c:v>
              </c:pt>
              <c:pt idx="16">
                <c:v>8264.6080092468201</c:v>
              </c:pt>
              <c:pt idx="17">
                <c:v>8094.2713783085501</c:v>
              </c:pt>
              <c:pt idx="18">
                <c:v>8898.9473924517097</c:v>
              </c:pt>
              <c:pt idx="19">
                <c:v>8734.2738884241608</c:v>
              </c:pt>
              <c:pt idx="20">
                <c:v>8972.0019370194095</c:v>
              </c:pt>
              <c:pt idx="21">
                <c:v>7723.8504780645899</c:v>
              </c:pt>
              <c:pt idx="22">
                <c:v>7246.9527171388299</c:v>
              </c:pt>
              <c:pt idx="23">
                <c:v>7059.6188770274803</c:v>
              </c:pt>
              <c:pt idx="24">
                <c:v>6256.9096114581698</c:v>
              </c:pt>
              <c:pt idx="25">
                <c:v>6688.7132308364298</c:v>
              </c:pt>
              <c:pt idx="26">
                <c:v>6970.5629133598404</c:v>
              </c:pt>
              <c:pt idx="27">
                <c:v>6592.2229909849402</c:v>
              </c:pt>
              <c:pt idx="28">
                <c:v>7083.7798153726499</c:v>
              </c:pt>
              <c:pt idx="29">
                <c:v>6845.9690512546003</c:v>
              </c:pt>
              <c:pt idx="30">
                <c:v>7400.4418072298204</c:v>
              </c:pt>
              <c:pt idx="31">
                <c:v>7039.6324422745602</c:v>
              </c:pt>
            </c:numLit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v>Manufacturing Combustion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4065.4846180495501</c:v>
              </c:pt>
              <c:pt idx="1">
                <c:v>4149.9725489177299</c:v>
              </c:pt>
              <c:pt idx="2">
                <c:v>3823.97018502835</c:v>
              </c:pt>
              <c:pt idx="3">
                <c:v>4030.7026447734802</c:v>
              </c:pt>
              <c:pt idx="4">
                <c:v>4262.6058667675998</c:v>
              </c:pt>
              <c:pt idx="5">
                <c:v>4277.92410183218</c:v>
              </c:pt>
              <c:pt idx="6">
                <c:v>4147.9823862001904</c:v>
              </c:pt>
              <c:pt idx="7">
                <c:v>4486.3108241210502</c:v>
              </c:pt>
              <c:pt idx="8">
                <c:v>4467.2556592696601</c:v>
              </c:pt>
              <c:pt idx="9">
                <c:v>4631.0239783258803</c:v>
              </c:pt>
              <c:pt idx="10">
                <c:v>5413.5953055545197</c:v>
              </c:pt>
              <c:pt idx="11">
                <c:v>5385.2878743777301</c:v>
              </c:pt>
              <c:pt idx="12">
                <c:v>5054.4116149129004</c:v>
              </c:pt>
              <c:pt idx="13">
                <c:v>5176.8712613333701</c:v>
              </c:pt>
              <c:pt idx="14">
                <c:v>5259.9293168455797</c:v>
              </c:pt>
              <c:pt idx="15">
                <c:v>5441.00403865722</c:v>
              </c:pt>
              <c:pt idx="16">
                <c:v>5249.11184148138</c:v>
              </c:pt>
              <c:pt idx="17">
                <c:v>5350.9944053695599</c:v>
              </c:pt>
              <c:pt idx="18">
                <c:v>5165.2995499365097</c:v>
              </c:pt>
              <c:pt idx="19">
                <c:v>4159.5176679825099</c:v>
              </c:pt>
              <c:pt idx="20">
                <c:v>4198.78286356849</c:v>
              </c:pt>
              <c:pt idx="21">
                <c:v>3759.9330729900498</c:v>
              </c:pt>
              <c:pt idx="22">
                <c:v>3863.76464876309</c:v>
              </c:pt>
              <c:pt idx="23">
                <c:v>4016.27442085243</c:v>
              </c:pt>
              <c:pt idx="24">
                <c:v>4261.4790306844998</c:v>
              </c:pt>
              <c:pt idx="25">
                <c:v>4309.62958444172</c:v>
              </c:pt>
              <c:pt idx="26">
                <c:v>4367.3854704423902</c:v>
              </c:pt>
              <c:pt idx="27">
                <c:v>4503.7612248120704</c:v>
              </c:pt>
              <c:pt idx="28">
                <c:v>4719.4459768177903</c:v>
              </c:pt>
              <c:pt idx="29">
                <c:v>4624.7924725183402</c:v>
              </c:pt>
              <c:pt idx="30">
                <c:v>4551.9679871503104</c:v>
              </c:pt>
              <c:pt idx="31">
                <c:v>4593.4464297294699</c:v>
              </c:pt>
            </c:numLit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v>Commercial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1015.90013760386</c:v>
              </c:pt>
              <c:pt idx="1">
                <c:v>1034.0148752985399</c:v>
              </c:pt>
              <c:pt idx="2">
                <c:v>1027.7712052914301</c:v>
              </c:pt>
              <c:pt idx="3">
                <c:v>1014.84056660735</c:v>
              </c:pt>
              <c:pt idx="4">
                <c:v>1106.3522679826899</c:v>
              </c:pt>
              <c:pt idx="5">
                <c:v>1084.53844154226</c:v>
              </c:pt>
              <c:pt idx="6">
                <c:v>979.112778791388</c:v>
              </c:pt>
              <c:pt idx="7">
                <c:v>986.80343454910098</c:v>
              </c:pt>
              <c:pt idx="8">
                <c:v>973.04127284323397</c:v>
              </c:pt>
              <c:pt idx="9">
                <c:v>1006.11212142562</c:v>
              </c:pt>
              <c:pt idx="10">
                <c:v>1031.3504286966399</c:v>
              </c:pt>
              <c:pt idx="11">
                <c:v>1014.72501385358</c:v>
              </c:pt>
              <c:pt idx="12">
                <c:v>974.52312741648495</c:v>
              </c:pt>
              <c:pt idx="13">
                <c:v>1065.6230952574999</c:v>
              </c:pt>
              <c:pt idx="14">
                <c:v>1026.5066688868701</c:v>
              </c:pt>
              <c:pt idx="15">
                <c:v>1052.3841378782699</c:v>
              </c:pt>
              <c:pt idx="16">
                <c:v>1035.99223532209</c:v>
              </c:pt>
              <c:pt idx="17">
                <c:v>1025.21129431299</c:v>
              </c:pt>
              <c:pt idx="18">
                <c:v>1062.7948180936201</c:v>
              </c:pt>
              <c:pt idx="19">
                <c:v>825.38313338559203</c:v>
              </c:pt>
              <c:pt idx="20">
                <c:v>911.79814217422995</c:v>
              </c:pt>
              <c:pt idx="21">
                <c:v>889.23686755712299</c:v>
              </c:pt>
              <c:pt idx="22">
                <c:v>901.47811427919703</c:v>
              </c:pt>
              <c:pt idx="23">
                <c:v>923.34754961330498</c:v>
              </c:pt>
              <c:pt idx="24">
                <c:v>802.59648368431897</c:v>
              </c:pt>
              <c:pt idx="25">
                <c:v>903.18535301119505</c:v>
              </c:pt>
              <c:pt idx="26">
                <c:v>835.77333383308905</c:v>
              </c:pt>
              <c:pt idx="27">
                <c:v>772.11300748193401</c:v>
              </c:pt>
              <c:pt idx="28">
                <c:v>839.31885130979299</c:v>
              </c:pt>
              <c:pt idx="29">
                <c:v>836.77325118887904</c:v>
              </c:pt>
              <c:pt idx="30">
                <c:v>842.86267569210804</c:v>
              </c:pt>
              <c:pt idx="31">
                <c:v>817.26377022112604</c:v>
              </c:pt>
            </c:numLit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v>Public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1126.1116905387801</c:v>
              </c:pt>
              <c:pt idx="1">
                <c:v>1100.4253868667699</c:v>
              </c:pt>
              <c:pt idx="2">
                <c:v>1006.72182173461</c:v>
              </c:pt>
              <c:pt idx="3">
                <c:v>980.300533463639</c:v>
              </c:pt>
              <c:pt idx="4">
                <c:v>988.42385286684805</c:v>
              </c:pt>
              <c:pt idx="5">
                <c:v>920.29073381727005</c:v>
              </c:pt>
              <c:pt idx="6">
                <c:v>881.71900715872505</c:v>
              </c:pt>
              <c:pt idx="7">
                <c:v>836.546443972519</c:v>
              </c:pt>
              <c:pt idx="8">
                <c:v>788.00220569503801</c:v>
              </c:pt>
              <c:pt idx="9">
                <c:v>817.51894099935203</c:v>
              </c:pt>
              <c:pt idx="10">
                <c:v>865.23856413463</c:v>
              </c:pt>
              <c:pt idx="11">
                <c:v>836.04619932504295</c:v>
              </c:pt>
              <c:pt idx="12">
                <c:v>781.40051252022204</c:v>
              </c:pt>
              <c:pt idx="13">
                <c:v>743.31867002045203</c:v>
              </c:pt>
              <c:pt idx="14">
                <c:v>696.17905474192196</c:v>
              </c:pt>
              <c:pt idx="15">
                <c:v>694.31795291273795</c:v>
              </c:pt>
              <c:pt idx="16">
                <c:v>672.64574401100401</c:v>
              </c:pt>
              <c:pt idx="17">
                <c:v>638.69411057250295</c:v>
              </c:pt>
              <c:pt idx="18">
                <c:v>645.555899260253</c:v>
              </c:pt>
              <c:pt idx="19">
                <c:v>546.69870096797501</c:v>
              </c:pt>
              <c:pt idx="20">
                <c:v>567.66780979782595</c:v>
              </c:pt>
              <c:pt idx="21">
                <c:v>488.267548767378</c:v>
              </c:pt>
              <c:pt idx="22">
                <c:v>511.46845789769299</c:v>
              </c:pt>
              <c:pt idx="23">
                <c:v>597.94707556241804</c:v>
              </c:pt>
              <c:pt idx="24">
                <c:v>591.04056944248896</c:v>
              </c:pt>
              <c:pt idx="25">
                <c:v>616.48743641578596</c:v>
              </c:pt>
              <c:pt idx="26">
                <c:v>630.38321831790097</c:v>
              </c:pt>
              <c:pt idx="27">
                <c:v>642.71246265644095</c:v>
              </c:pt>
              <c:pt idx="28">
                <c:v>682.55476470651502</c:v>
              </c:pt>
              <c:pt idx="29">
                <c:v>652.21533133800995</c:v>
              </c:pt>
              <c:pt idx="30">
                <c:v>688.89422522878601</c:v>
              </c:pt>
              <c:pt idx="31">
                <c:v>662.58116676556403</c:v>
              </c:pt>
            </c:numLit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v>Transport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5143.4672028985397</c:v>
              </c:pt>
              <c:pt idx="1">
                <c:v>5323.2572718539104</c:v>
              </c:pt>
              <c:pt idx="2">
                <c:v>5751.11053647876</c:v>
              </c:pt>
              <c:pt idx="3">
                <c:v>5726.1893971546997</c:v>
              </c:pt>
              <c:pt idx="4">
                <c:v>5976.6198954006504</c:v>
              </c:pt>
              <c:pt idx="5">
                <c:v>6269.4213946998398</c:v>
              </c:pt>
              <c:pt idx="6">
                <c:v>7316.3069171054303</c:v>
              </c:pt>
              <c:pt idx="7">
                <c:v>7692.9048671513601</c:v>
              </c:pt>
              <c:pt idx="8">
                <c:v>9035.5627589305695</c:v>
              </c:pt>
              <c:pt idx="9">
                <c:v>9736.02326687194</c:v>
              </c:pt>
              <c:pt idx="10">
                <c:v>10773.7738752039</c:v>
              </c:pt>
              <c:pt idx="11">
                <c:v>11295.751755327699</c:v>
              </c:pt>
              <c:pt idx="12">
                <c:v>11488.4145594246</c:v>
              </c:pt>
              <c:pt idx="13">
                <c:v>11690.4249293097</c:v>
              </c:pt>
              <c:pt idx="14">
                <c:v>12408.294698238</c:v>
              </c:pt>
              <c:pt idx="15">
                <c:v>13116.977830948799</c:v>
              </c:pt>
              <c:pt idx="16">
                <c:v>13794.5556857297</c:v>
              </c:pt>
              <c:pt idx="17">
                <c:v>14380.6149479252</c:v>
              </c:pt>
              <c:pt idx="18">
                <c:v>13656.635420934799</c:v>
              </c:pt>
              <c:pt idx="19">
                <c:v>12437.3156378083</c:v>
              </c:pt>
              <c:pt idx="20">
                <c:v>11522.6935679899</c:v>
              </c:pt>
              <c:pt idx="21">
                <c:v>11213.6129189196</c:v>
              </c:pt>
              <c:pt idx="22">
                <c:v>10825.8557159261</c:v>
              </c:pt>
              <c:pt idx="23">
                <c:v>11050.1251702058</c:v>
              </c:pt>
              <c:pt idx="24">
                <c:v>11332.128608404801</c:v>
              </c:pt>
              <c:pt idx="25">
                <c:v>11810.543637807999</c:v>
              </c:pt>
              <c:pt idx="26">
                <c:v>12292.5618990822</c:v>
              </c:pt>
              <c:pt idx="27">
                <c:v>12013.671326546</c:v>
              </c:pt>
              <c:pt idx="28">
                <c:v>12188.536987518501</c:v>
              </c:pt>
              <c:pt idx="29">
                <c:v>12196.072518186</c:v>
              </c:pt>
              <c:pt idx="30">
                <c:v>10285.228610620899</c:v>
              </c:pt>
              <c:pt idx="31">
                <c:v>10911.5518828204</c:v>
              </c:pt>
            </c:numLit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v>Industrial Processes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3161.8781360135999</c:v>
              </c:pt>
              <c:pt idx="1">
                <c:v>2872.9364673546902</c:v>
              </c:pt>
              <c:pt idx="2">
                <c:v>2784.53004436428</c:v>
              </c:pt>
              <c:pt idx="3">
                <c:v>2749.8340861092202</c:v>
              </c:pt>
              <c:pt idx="4">
                <c:v>2988.27907867366</c:v>
              </c:pt>
              <c:pt idx="5">
                <c:v>2902.0470191905001</c:v>
              </c:pt>
              <c:pt idx="6">
                <c:v>2984.1960834371098</c:v>
              </c:pt>
              <c:pt idx="7">
                <c:v>3313.5439674467698</c:v>
              </c:pt>
              <c:pt idx="8">
                <c:v>3203.5680872919602</c:v>
              </c:pt>
              <c:pt idx="9">
                <c:v>3153.0920771682499</c:v>
              </c:pt>
              <c:pt idx="10">
                <c:v>3700.3576996935699</c:v>
              </c:pt>
              <c:pt idx="11">
                <c:v>3757.0444759561501</c:v>
              </c:pt>
              <c:pt idx="12">
                <c:v>3269.9445798208999</c:v>
              </c:pt>
              <c:pt idx="13">
                <c:v>2494.2149724057299</c:v>
              </c:pt>
              <c:pt idx="14">
                <c:v>2665.7679278383698</c:v>
              </c:pt>
              <c:pt idx="15">
                <c:v>2762.6484714835701</c:v>
              </c:pt>
              <c:pt idx="16">
                <c:v>2708.8764956684699</c:v>
              </c:pt>
              <c:pt idx="17">
                <c:v>2765.2787170244201</c:v>
              </c:pt>
              <c:pt idx="18">
                <c:v>2470.9339979204401</c:v>
              </c:pt>
              <c:pt idx="19">
                <c:v>1656.5815716699799</c:v>
              </c:pt>
              <c:pt idx="20">
                <c:v>1463.42233117193</c:v>
              </c:pt>
              <c:pt idx="21">
                <c:v>1332.7943832409401</c:v>
              </c:pt>
              <c:pt idx="22">
                <c:v>1560.6362557417699</c:v>
              </c:pt>
              <c:pt idx="23">
                <c:v>1476.6376552229599</c:v>
              </c:pt>
              <c:pt idx="24">
                <c:v>1820.93229384143</c:v>
              </c:pt>
              <c:pt idx="25">
                <c:v>2007.47698679567</c:v>
              </c:pt>
              <c:pt idx="26">
                <c:v>2150.6232341148202</c:v>
              </c:pt>
              <c:pt idx="27">
                <c:v>2238.5900869248899</c:v>
              </c:pt>
              <c:pt idx="28">
                <c:v>2294.91329061019</c:v>
              </c:pt>
              <c:pt idx="29">
                <c:v>2266.9859865384101</c:v>
              </c:pt>
              <c:pt idx="30">
                <c:v>2106.6397051049798</c:v>
              </c:pt>
              <c:pt idx="31">
                <c:v>2459.8406026135599</c:v>
              </c:pt>
            </c:numLit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v>F-Gases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35.524187103957601</c:v>
              </c:pt>
              <c:pt idx="1">
                <c:v>49.661994466251301</c:v>
              </c:pt>
              <c:pt idx="2">
                <c:v>63.799610544922103</c:v>
              </c:pt>
              <c:pt idx="3">
                <c:v>103.07447637852999</c:v>
              </c:pt>
              <c:pt idx="4">
                <c:v>143.35889529675001</c:v>
              </c:pt>
              <c:pt idx="5">
                <c:v>215.29221667393099</c:v>
              </c:pt>
              <c:pt idx="6">
                <c:v>308.839556443829</c:v>
              </c:pt>
              <c:pt idx="7">
                <c:v>434.451669613126</c:v>
              </c:pt>
              <c:pt idx="8">
                <c:v>351.75530342457398</c:v>
              </c:pt>
              <c:pt idx="9">
                <c:v>493.20566108970399</c:v>
              </c:pt>
              <c:pt idx="10">
                <c:v>709.14475511921898</c:v>
              </c:pt>
              <c:pt idx="11">
                <c:v>727.536331880131</c:v>
              </c:pt>
              <c:pt idx="12">
                <c:v>725.04072659038002</c:v>
              </c:pt>
              <c:pt idx="13">
                <c:v>934.25039570457398</c:v>
              </c:pt>
              <c:pt idx="14">
                <c:v>951.76303411688298</c:v>
              </c:pt>
              <c:pt idx="15">
                <c:v>1146.82563271249</c:v>
              </c:pt>
              <c:pt idx="16">
                <c:v>1125.97812763354</c:v>
              </c:pt>
              <c:pt idx="17">
                <c:v>1124.4951614899401</c:v>
              </c:pt>
              <c:pt idx="18">
                <c:v>1136.9991545115599</c:v>
              </c:pt>
              <c:pt idx="19">
                <c:v>1103.1756472800901</c:v>
              </c:pt>
              <c:pt idx="20">
                <c:v>1082.1111132818901</c:v>
              </c:pt>
              <c:pt idx="21">
                <c:v>1103.5659987055501</c:v>
              </c:pt>
              <c:pt idx="22">
                <c:v>1081.24245478283</c:v>
              </c:pt>
              <c:pt idx="23">
                <c:v>1116.5098003215201</c:v>
              </c:pt>
              <c:pt idx="24">
                <c:v>1179.5627503189601</c:v>
              </c:pt>
              <c:pt idx="25">
                <c:v>1181.41643289122</c:v>
              </c:pt>
              <c:pt idx="26">
                <c:v>1260.03430079233</c:v>
              </c:pt>
              <c:pt idx="27">
                <c:v>1178.9348868950699</c:v>
              </c:pt>
              <c:pt idx="28">
                <c:v>871.87659980444698</c:v>
              </c:pt>
              <c:pt idx="29">
                <c:v>864.93742974119596</c:v>
              </c:pt>
              <c:pt idx="30">
                <c:v>738.77164681692</c:v>
              </c:pt>
              <c:pt idx="31">
                <c:v>737.58756647256996</c:v>
              </c:pt>
            </c:numLit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v>Agriculture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20077.366104148299</c:v>
              </c:pt>
              <c:pt idx="1">
                <c:v>20319.334967349001</c:v>
              </c:pt>
              <c:pt idx="2">
                <c:v>20472.1042836661</c:v>
              </c:pt>
              <c:pt idx="3">
                <c:v>20838.844426830699</c:v>
              </c:pt>
              <c:pt idx="4">
                <c:v>21084.643864451598</c:v>
              </c:pt>
              <c:pt idx="5">
                <c:v>21816.644655939799</c:v>
              </c:pt>
              <c:pt idx="6">
                <c:v>22114.185215290399</c:v>
              </c:pt>
              <c:pt idx="7">
                <c:v>22346.978802186499</c:v>
              </c:pt>
              <c:pt idx="8">
                <c:v>22932.514160679999</c:v>
              </c:pt>
              <c:pt idx="9">
                <c:v>22641.3690677101</c:v>
              </c:pt>
              <c:pt idx="10">
                <c:v>21786.722078929899</c:v>
              </c:pt>
              <c:pt idx="11">
                <c:v>21611.764140399599</c:v>
              </c:pt>
              <c:pt idx="12">
                <c:v>21391.1179017943</c:v>
              </c:pt>
              <c:pt idx="13">
                <c:v>21745.488778179599</c:v>
              </c:pt>
              <c:pt idx="14">
                <c:v>21335.237950076</c:v>
              </c:pt>
              <c:pt idx="15">
                <c:v>21246.951696682099</c:v>
              </c:pt>
              <c:pt idx="16">
                <c:v>21194.744530808901</c:v>
              </c:pt>
              <c:pt idx="17">
                <c:v>20557.557444055499</c:v>
              </c:pt>
              <c:pt idx="18">
                <c:v>20413.698579701701</c:v>
              </c:pt>
              <c:pt idx="19">
                <c:v>19987.179472549498</c:v>
              </c:pt>
              <c:pt idx="20">
                <c:v>20015.0081904176</c:v>
              </c:pt>
              <c:pt idx="21">
                <c:v>19358.5688658578</c:v>
              </c:pt>
              <c:pt idx="22">
                <c:v>20199.110262882801</c:v>
              </c:pt>
              <c:pt idx="23">
                <c:v>20902.519830345602</c:v>
              </c:pt>
              <c:pt idx="24">
                <c:v>20375.2431822947</c:v>
              </c:pt>
              <c:pt idx="25">
                <c:v>20925.137148956801</c:v>
              </c:pt>
              <c:pt idx="26">
                <c:v>21481.6372916767</c:v>
              </c:pt>
              <c:pt idx="27">
                <c:v>22195.546717582602</c:v>
              </c:pt>
              <c:pt idx="28">
                <c:v>23053.372470088801</c:v>
              </c:pt>
              <c:pt idx="29">
                <c:v>22134.3089990191</c:v>
              </c:pt>
              <c:pt idx="30">
                <c:v>22431.4905952474</c:v>
              </c:pt>
              <c:pt idx="31">
                <c:v>23096.8101812061</c:v>
              </c:pt>
            </c:numLit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v>Waste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1709.2379654880599</c:v>
              </c:pt>
              <c:pt idx="1">
                <c:v>1799.72597173192</c:v>
              </c:pt>
              <c:pt idx="2">
                <c:v>1872.61101677582</c:v>
              </c:pt>
              <c:pt idx="3">
                <c:v>1928.6353960838101</c:v>
              </c:pt>
              <c:pt idx="4">
                <c:v>1978.8855789392001</c:v>
              </c:pt>
              <c:pt idx="5">
                <c:v>2019.7605435458199</c:v>
              </c:pt>
              <c:pt idx="6">
                <c:v>1884.4631560740399</c:v>
              </c:pt>
              <c:pt idx="7">
                <c:v>1577.0810241243601</c:v>
              </c:pt>
              <c:pt idx="8">
                <c:v>1626.69555250747</c:v>
              </c:pt>
              <c:pt idx="9">
                <c:v>1630.8620386411001</c:v>
              </c:pt>
              <c:pt idx="10">
                <c:v>1643.3846087689999</c:v>
              </c:pt>
              <c:pt idx="11">
                <c:v>1767.41865139521</c:v>
              </c:pt>
              <c:pt idx="12">
                <c:v>1881.43815176506</c:v>
              </c:pt>
              <c:pt idx="13">
                <c:v>1937.2163749903</c:v>
              </c:pt>
              <c:pt idx="14">
                <c:v>1650.69309098692</c:v>
              </c:pt>
              <c:pt idx="15">
                <c:v>1442.8073304812499</c:v>
              </c:pt>
              <c:pt idx="16">
                <c:v>1473.9640286649901</c:v>
              </c:pt>
              <c:pt idx="17">
                <c:v>943.03716316336602</c:v>
              </c:pt>
              <c:pt idx="18">
                <c:v>778.52409803314504</c:v>
              </c:pt>
              <c:pt idx="19">
                <c:v>579.62761313414603</c:v>
              </c:pt>
              <c:pt idx="20">
                <c:v>564.23841869714204</c:v>
              </c:pt>
              <c:pt idx="21">
                <c:v>660.89511165463705</c:v>
              </c:pt>
              <c:pt idx="22">
                <c:v>572.03286961895105</c:v>
              </c:pt>
              <c:pt idx="23">
                <c:v>745.87470708754097</c:v>
              </c:pt>
              <c:pt idx="24">
                <c:v>953.398606543185</c:v>
              </c:pt>
              <c:pt idx="25">
                <c:v>1042.05337459457</c:v>
              </c:pt>
              <c:pt idx="26">
                <c:v>1052.2119030036099</c:v>
              </c:pt>
              <c:pt idx="27">
                <c:v>1027.0004506462501</c:v>
              </c:pt>
              <c:pt idx="28">
                <c:v>993.75736435380202</c:v>
              </c:pt>
              <c:pt idx="29">
                <c:v>991.41429523734905</c:v>
              </c:pt>
              <c:pt idx="30">
                <c:v>981.86184457723698</c:v>
              </c:pt>
              <c:pt idx="31">
                <c:v>937.19556472310296</c:v>
              </c:pt>
            </c:numLit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Title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C-4404-9341-28C7382C21FC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C-4404-9341-28C7382C21FC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C-4404-9341-28C7382C21FC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C-4404-9341-28C7382C21FC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C-4404-9341-28C7382C21FC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C-4404-9341-28C7382C21FC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2C-4404-9341-28C7382C21FC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C-4404-9341-28C7382C21FC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2C-4404-9341-28C7382C21FC}"/>
                </c:ext>
              </c:extLst>
            </c:dLbl>
            <c:dLbl>
              <c:idx val="9"/>
              <c:layout>
                <c:manualLayout>
                  <c:x val="-0.14886853278243131"/>
                  <c:y val="4.71722121228612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2C-4404-9341-28C7382C21F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0.00</c:formatCode>
              <c:ptCount val="10"/>
              <c:pt idx="0">
                <c:v>112.82317998493768</c:v>
              </c:pt>
              <c:pt idx="1">
                <c:v>157.65263703261314</c:v>
              </c:pt>
              <c:pt idx="2">
                <c:v>9.7023225608237222</c:v>
              </c:pt>
              <c:pt idx="3">
                <c:v>3.5879723669614938</c:v>
              </c:pt>
              <c:pt idx="4">
                <c:v>6.361445594198921</c:v>
              </c:pt>
              <c:pt idx="5">
                <c:v>8.253686996809277</c:v>
              </c:pt>
              <c:pt idx="8">
                <c:v>16086.100353941501</c:v>
              </c:pt>
              <c:pt idx="9">
                <c:v>797.80872892349043</c:v>
              </c:pt>
            </c:numLit>
          </c:val>
          <c:extLst>
            <c:ext xmlns:c16="http://schemas.microsoft.com/office/drawing/2014/chart" uri="{C3380CC4-5D6E-409C-BE32-E72D297353CC}">
              <c16:uniqueId val="{0000000A-7E2C-4404-9341-28C7382C2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General</c:formatCode>
              <c:ptCount val="10"/>
              <c:pt idx="0">
                <c:v>125.9536197362</c:v>
              </c:pt>
              <c:pt idx="1">
                <c:v>495.662299328936</c:v>
              </c:pt>
              <c:pt idx="2">
                <c:v>7.5860424420705002</c:v>
              </c:pt>
              <c:pt idx="3">
                <c:v>3.6898398420009899</c:v>
              </c:pt>
              <c:pt idx="4">
                <c:v>3.91120659143058</c:v>
              </c:pt>
              <c:pt idx="5">
                <c:v>54.517224133998297</c:v>
              </c:pt>
              <c:pt idx="6">
                <c:v>#N/A</c:v>
              </c:pt>
              <c:pt idx="7">
                <c:v>#N/A</c:v>
              </c:pt>
              <c:pt idx="8">
                <c:v>13482.0654249458</c:v>
              </c:pt>
              <c:pt idx="9">
                <c:v>1545.85335284494</c:v>
              </c:pt>
            </c:numLit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v>Energy Industries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63.578521228892001</c:v>
              </c:pt>
              <c:pt idx="1">
                <c:v>65.0555856028394</c:v>
              </c:pt>
              <c:pt idx="2">
                <c:v>66.925193694283493</c:v>
              </c:pt>
              <c:pt idx="3">
                <c:v>64.025038816511795</c:v>
              </c:pt>
              <c:pt idx="4">
                <c:v>65.269650252142299</c:v>
              </c:pt>
              <c:pt idx="5">
                <c:v>66.140442407773804</c:v>
              </c:pt>
              <c:pt idx="6">
                <c:v>69.212456821604505</c:v>
              </c:pt>
              <c:pt idx="7">
                <c:v>69.096633233480901</c:v>
              </c:pt>
              <c:pt idx="8">
                <c:v>66.852625302467999</c:v>
              </c:pt>
              <c:pt idx="9">
                <c:v>68.468543727622404</c:v>
              </c:pt>
              <c:pt idx="10">
                <c:v>68.4436382205825</c:v>
              </c:pt>
              <c:pt idx="11">
                <c:v>74.474903943732002</c:v>
              </c:pt>
              <c:pt idx="12">
                <c:v>83.880509893563499</c:v>
              </c:pt>
              <c:pt idx="13">
                <c:v>92.943104066462993</c:v>
              </c:pt>
              <c:pt idx="14">
                <c:v>81.396275308679705</c:v>
              </c:pt>
              <c:pt idx="15">
                <c:v>89.168434790301205</c:v>
              </c:pt>
              <c:pt idx="16">
                <c:v>96.689458591627996</c:v>
              </c:pt>
              <c:pt idx="17">
                <c:v>102.361031265769</c:v>
              </c:pt>
              <c:pt idx="18">
                <c:v>128.12047848377799</c:v>
              </c:pt>
              <c:pt idx="19">
                <c:v>123.123468708997</c:v>
              </c:pt>
              <c:pt idx="20">
                <c:v>128.051833123661</c:v>
              </c:pt>
              <c:pt idx="21">
                <c:v>116.892609263713</c:v>
              </c:pt>
              <c:pt idx="22">
                <c:v>119.373137124916</c:v>
              </c:pt>
              <c:pt idx="23">
                <c:v>110.536843973502</c:v>
              </c:pt>
              <c:pt idx="24">
                <c:v>110.478815223653</c:v>
              </c:pt>
              <c:pt idx="25">
                <c:v>108.593493547881</c:v>
              </c:pt>
              <c:pt idx="26">
                <c:v>124.057942730761</c:v>
              </c:pt>
              <c:pt idx="27">
                <c:v>124.82922125981</c:v>
              </c:pt>
              <c:pt idx="28">
                <c:v>126.18589607695201</c:v>
              </c:pt>
              <c:pt idx="29">
                <c:v>123.76618812709199</c:v>
              </c:pt>
              <c:pt idx="30">
                <c:v>110.10655165137101</c:v>
              </c:pt>
              <c:pt idx="31">
                <c:v>95.502197203417396</c:v>
              </c:pt>
            </c:numLit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v>Residential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25.9958090456511</c:v>
              </c:pt>
              <c:pt idx="1">
                <c:v>25.771966249125001</c:v>
              </c:pt>
              <c:pt idx="2">
                <c:v>22.154174783978402</c:v>
              </c:pt>
              <c:pt idx="3">
                <c:v>21.913534462011501</c:v>
              </c:pt>
              <c:pt idx="4">
                <c:v>20.610348011030698</c:v>
              </c:pt>
              <c:pt idx="5">
                <c:v>19.435917456168099</c:v>
              </c:pt>
              <c:pt idx="6">
                <c:v>20.103437241881402</c:v>
              </c:pt>
              <c:pt idx="7">
                <c:v>18.741235231331199</c:v>
              </c:pt>
              <c:pt idx="8">
                <c:v>20.1269832522689</c:v>
              </c:pt>
              <c:pt idx="9">
                <c:v>17.950606906997901</c:v>
              </c:pt>
              <c:pt idx="10">
                <c:v>17.941382687297001</c:v>
              </c:pt>
              <c:pt idx="11">
                <c:v>18.238760239014901</c:v>
              </c:pt>
              <c:pt idx="12">
                <c:v>18.288539405979702</c:v>
              </c:pt>
              <c:pt idx="13">
                <c:v>18.308477702494798</c:v>
              </c:pt>
              <c:pt idx="14">
                <c:v>18.350664110831499</c:v>
              </c:pt>
              <c:pt idx="15">
                <c:v>19.4585448773671</c:v>
              </c:pt>
              <c:pt idx="16">
                <c:v>19.008151845953201</c:v>
              </c:pt>
              <c:pt idx="17">
                <c:v>18.931524556558099</c:v>
              </c:pt>
              <c:pt idx="18">
                <c:v>20.514595910016599</c:v>
              </c:pt>
              <c:pt idx="19">
                <c:v>20.893821174436699</c:v>
              </c:pt>
              <c:pt idx="20">
                <c:v>20.8238093889418</c:v>
              </c:pt>
              <c:pt idx="21">
                <c:v>18.1665427172682</c:v>
              </c:pt>
              <c:pt idx="22">
                <c:v>17.276508155120201</c:v>
              </c:pt>
              <c:pt idx="23">
                <c:v>17.1025792332197</c:v>
              </c:pt>
              <c:pt idx="24">
                <c:v>15.203192461157499</c:v>
              </c:pt>
              <c:pt idx="25">
                <c:v>16.4755004381846</c:v>
              </c:pt>
              <c:pt idx="26">
                <c:v>17.1374694667442</c:v>
              </c:pt>
              <c:pt idx="27">
                <c:v>15.5998360664143</c:v>
              </c:pt>
              <c:pt idx="28">
                <c:v>16.7191138192883</c:v>
              </c:pt>
              <c:pt idx="29">
                <c:v>15.784764794048</c:v>
              </c:pt>
              <c:pt idx="30">
                <c:v>17.1075355115841</c:v>
              </c:pt>
              <c:pt idx="31">
                <c:v>16.222437221581298</c:v>
              </c:pt>
            </c:numLit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v>Manufacturing Combustion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11.297851568278301</c:v>
              </c:pt>
              <c:pt idx="1">
                <c:v>11.3669852458224</c:v>
              </c:pt>
              <c:pt idx="2">
                <c:v>9.7526222523828991</c:v>
              </c:pt>
              <c:pt idx="3">
                <c:v>10.2343754521878</c:v>
              </c:pt>
              <c:pt idx="4">
                <c:v>10.228076392069299</c:v>
              </c:pt>
              <c:pt idx="5">
                <c:v>10.389899822293501</c:v>
              </c:pt>
              <c:pt idx="6">
                <c:v>10.9431641664011</c:v>
              </c:pt>
              <c:pt idx="7">
                <c:v>11.250878562091399</c:v>
              </c:pt>
              <c:pt idx="8">
                <c:v>11.835350161853199</c:v>
              </c:pt>
              <c:pt idx="9">
                <c:v>12.0066288235122</c:v>
              </c:pt>
              <c:pt idx="10">
                <c:v>13.9740406585969</c:v>
              </c:pt>
              <c:pt idx="11">
                <c:v>14.5093125173661</c:v>
              </c:pt>
              <c:pt idx="12">
                <c:v>13.841133618843299</c:v>
              </c:pt>
              <c:pt idx="13">
                <c:v>14.2956319638054</c:v>
              </c:pt>
              <c:pt idx="14">
                <c:v>15.4471489080758</c:v>
              </c:pt>
              <c:pt idx="15">
                <c:v>17.487373995949699</c:v>
              </c:pt>
              <c:pt idx="16">
                <c:v>16.3757870973362</c:v>
              </c:pt>
              <c:pt idx="17">
                <c:v>15.8513117961873</c:v>
              </c:pt>
              <c:pt idx="18">
                <c:v>14.6544712182511</c:v>
              </c:pt>
              <c:pt idx="19">
                <c:v>12.1525661776682</c:v>
              </c:pt>
              <c:pt idx="20">
                <c:v>12.7082956924193</c:v>
              </c:pt>
              <c:pt idx="21">
                <c:v>10.8184815044341</c:v>
              </c:pt>
              <c:pt idx="22">
                <c:v>9.9651302947665492</c:v>
              </c:pt>
              <c:pt idx="23">
                <c:v>10.2378123800993</c:v>
              </c:pt>
              <c:pt idx="24">
                <c:v>11.8240973881505</c:v>
              </c:pt>
              <c:pt idx="25">
                <c:v>11.7349769574527</c:v>
              </c:pt>
              <c:pt idx="26">
                <c:v>11.347175066138099</c:v>
              </c:pt>
              <c:pt idx="27">
                <c:v>12.1178860761105</c:v>
              </c:pt>
              <c:pt idx="28">
                <c:v>12.559162206988701</c:v>
              </c:pt>
              <c:pt idx="29">
                <c:v>11.731295031310699</c:v>
              </c:pt>
              <c:pt idx="30">
                <c:v>11.266724669201899</c:v>
              </c:pt>
              <c:pt idx="31">
                <c:v>12.7630893883198</c:v>
              </c:pt>
            </c:numLit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v>Commercial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1.9874328699202499</c:v>
              </c:pt>
              <c:pt idx="1">
                <c:v>1.9787800268311899</c:v>
              </c:pt>
              <c:pt idx="2">
                <c:v>1.92589675877254</c:v>
              </c:pt>
              <c:pt idx="3">
                <c:v>1.8442593274666499</c:v>
              </c:pt>
              <c:pt idx="4">
                <c:v>2.00123129235193</c:v>
              </c:pt>
              <c:pt idx="5">
                <c:v>1.9407950518039001</c:v>
              </c:pt>
              <c:pt idx="6">
                <c:v>1.67258145121548</c:v>
              </c:pt>
              <c:pt idx="7">
                <c:v>1.65388288128858</c:v>
              </c:pt>
              <c:pt idx="8">
                <c:v>1.5602905684413999</c:v>
              </c:pt>
              <c:pt idx="9">
                <c:v>1.57893743657573</c:v>
              </c:pt>
              <c:pt idx="10">
                <c:v>1.51912745772199</c:v>
              </c:pt>
              <c:pt idx="11">
                <c:v>1.4539264519100501</c:v>
              </c:pt>
              <c:pt idx="12">
                <c:v>1.3738320372978201</c:v>
              </c:pt>
              <c:pt idx="13">
                <c:v>1.7415338916582199</c:v>
              </c:pt>
              <c:pt idx="14">
                <c:v>1.60608481424378</c:v>
              </c:pt>
              <c:pt idx="15">
                <c:v>1.6198547459410499</c:v>
              </c:pt>
              <c:pt idx="16">
                <c:v>1.5584383543910101</c:v>
              </c:pt>
              <c:pt idx="17">
                <c:v>1.6663577970238601</c:v>
              </c:pt>
              <c:pt idx="18">
                <c:v>1.90948427004371</c:v>
              </c:pt>
              <c:pt idx="19">
                <c:v>1.1835529395306099</c:v>
              </c:pt>
              <c:pt idx="20">
                <c:v>1.2146462283925901</c:v>
              </c:pt>
              <c:pt idx="21">
                <c:v>1.2372807860285799</c:v>
              </c:pt>
              <c:pt idx="22">
                <c:v>1.2488843267819401</c:v>
              </c:pt>
              <c:pt idx="23">
                <c:v>1.38016696335306</c:v>
              </c:pt>
              <c:pt idx="24">
                <c:v>1.3810164808235199</c:v>
              </c:pt>
              <c:pt idx="25">
                <c:v>1.1820189716889</c:v>
              </c:pt>
              <c:pt idx="26">
                <c:v>1.0425859915423199</c:v>
              </c:pt>
              <c:pt idx="27">
                <c:v>0.88353098163750099</c:v>
              </c:pt>
              <c:pt idx="28">
                <c:v>0.92620004820407198</c:v>
              </c:pt>
              <c:pt idx="29">
                <c:v>0.84335548767811297</c:v>
              </c:pt>
              <c:pt idx="30">
                <c:v>0.89128524773599005</c:v>
              </c:pt>
              <c:pt idx="31">
                <c:v>0.87645956612158504</c:v>
              </c:pt>
            </c:numLit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v>Public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2.3821111722373298</c:v>
              </c:pt>
              <c:pt idx="1">
                <c:v>2.2667091089037799</c:v>
              </c:pt>
              <c:pt idx="2">
                <c:v>1.9307845961396499</c:v>
              </c:pt>
              <c:pt idx="3">
                <c:v>1.82041482759365</c:v>
              </c:pt>
              <c:pt idx="4">
                <c:v>1.7795071881797799</c:v>
              </c:pt>
              <c:pt idx="5">
                <c:v>1.5966607480239201</c:v>
              </c:pt>
              <c:pt idx="6">
                <c:v>1.5285840499044201</c:v>
              </c:pt>
              <c:pt idx="7">
                <c:v>1.3764704839295001</c:v>
              </c:pt>
              <c:pt idx="8">
                <c:v>1.1981631426282799</c:v>
              </c:pt>
              <c:pt idx="9">
                <c:v>1.1987403865125801</c:v>
              </c:pt>
              <c:pt idx="10">
                <c:v>1.18233847962676</c:v>
              </c:pt>
              <c:pt idx="11">
                <c:v>1.1543740155111999</c:v>
              </c:pt>
              <c:pt idx="12">
                <c:v>1.08712639822403</c:v>
              </c:pt>
              <c:pt idx="13">
                <c:v>1.0111932877160901</c:v>
              </c:pt>
              <c:pt idx="14">
                <c:v>0.928031357188426</c:v>
              </c:pt>
              <c:pt idx="15">
                <c:v>0.94188241901566705</c:v>
              </c:pt>
              <c:pt idx="16">
                <c:v>0.880022770548194</c:v>
              </c:pt>
              <c:pt idx="17">
                <c:v>0.82140699794872496</c:v>
              </c:pt>
              <c:pt idx="18">
                <c:v>0.84944148239733197</c:v>
              </c:pt>
              <c:pt idx="19">
                <c:v>0.96670084238119203</c:v>
              </c:pt>
              <c:pt idx="20">
                <c:v>0.89182256461504505</c:v>
              </c:pt>
              <c:pt idx="21">
                <c:v>0.90827652596337904</c:v>
              </c:pt>
              <c:pt idx="22">
                <c:v>0.99187190181982698</c:v>
              </c:pt>
              <c:pt idx="23">
                <c:v>1.3517684024241099</c:v>
              </c:pt>
              <c:pt idx="24">
                <c:v>1.37510179015726</c:v>
              </c:pt>
              <c:pt idx="25">
                <c:v>1.19380827961418</c:v>
              </c:pt>
              <c:pt idx="26">
                <c:v>1.6376962995637701</c:v>
              </c:pt>
              <c:pt idx="27">
                <c:v>1.5488317551453401</c:v>
              </c:pt>
              <c:pt idx="28">
                <c:v>1.49025556062847</c:v>
              </c:pt>
              <c:pt idx="29">
                <c:v>1.28809012279378</c:v>
              </c:pt>
              <c:pt idx="30">
                <c:v>1.39651794322714</c:v>
              </c:pt>
              <c:pt idx="31">
                <c:v>1.36299255086116</c:v>
              </c:pt>
            </c:numLit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v>Transport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59.318116132724299</c:v>
              </c:pt>
              <c:pt idx="1">
                <c:v>59.751818585848902</c:v>
              </c:pt>
              <c:pt idx="2">
                <c:v>71.891869456431806</c:v>
              </c:pt>
              <c:pt idx="3">
                <c:v>88.383870278961297</c:v>
              </c:pt>
              <c:pt idx="4">
                <c:v>118.03288607919799</c:v>
              </c:pt>
              <c:pt idx="5">
                <c:v>158.25048939633601</c:v>
              </c:pt>
              <c:pt idx="6">
                <c:v>236.736566675246</c:v>
              </c:pt>
              <c:pt idx="7">
                <c:v>295.62169613178298</c:v>
              </c:pt>
              <c:pt idx="8">
                <c:v>363.46248238527897</c:v>
              </c:pt>
              <c:pt idx="9">
                <c:v>151.96072944430199</c:v>
              </c:pt>
              <c:pt idx="10">
                <c:v>164.52533922618099</c:v>
              </c:pt>
              <c:pt idx="11">
                <c:v>170.36586346335099</c:v>
              </c:pt>
              <c:pt idx="12">
                <c:v>166.37376791045699</c:v>
              </c:pt>
              <c:pt idx="13">
                <c:v>160.807444425173</c:v>
              </c:pt>
              <c:pt idx="14">
                <c:v>158.92942879342399</c:v>
              </c:pt>
              <c:pt idx="15">
                <c:v>154.85171390822299</c:v>
              </c:pt>
              <c:pt idx="16">
                <c:v>150.508986054297</c:v>
              </c:pt>
              <c:pt idx="17">
                <c:v>141.104898804534</c:v>
              </c:pt>
              <c:pt idx="18">
                <c:v>106.206602843574</c:v>
              </c:pt>
              <c:pt idx="19">
                <c:v>96.660388697883107</c:v>
              </c:pt>
              <c:pt idx="20">
                <c:v>90.453552266600994</c:v>
              </c:pt>
              <c:pt idx="21">
                <c:v>90.402933927046803</c:v>
              </c:pt>
              <c:pt idx="22">
                <c:v>89.2308219952412</c:v>
              </c:pt>
              <c:pt idx="23">
                <c:v>93.501904465401907</c:v>
              </c:pt>
              <c:pt idx="24">
                <c:v>97.769888004190094</c:v>
              </c:pt>
              <c:pt idx="25">
                <c:v>104.938517705289</c:v>
              </c:pt>
              <c:pt idx="26">
                <c:v>112.761862083849</c:v>
              </c:pt>
              <c:pt idx="27">
                <c:v>113.45773607787901</c:v>
              </c:pt>
              <c:pt idx="28">
                <c:v>118.18880713015599</c:v>
              </c:pt>
              <c:pt idx="29">
                <c:v>121.301023917918</c:v>
              </c:pt>
              <c:pt idx="30">
                <c:v>106.221540866168</c:v>
              </c:pt>
              <c:pt idx="31">
                <c:v>112.75891947159199</c:v>
              </c:pt>
            </c:numLit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v>Industrial Processes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912.97110999999904</c:v>
              </c:pt>
              <c:pt idx="1">
                <c:v>722.54131500000005</c:v>
              </c:pt>
              <c:pt idx="2">
                <c:v>722.77027499999997</c:v>
              </c:pt>
              <c:pt idx="3">
                <c:v>722.92609500000003</c:v>
              </c:pt>
              <c:pt idx="4">
                <c:v>723.01990499999999</c:v>
              </c:pt>
              <c:pt idx="5">
                <c:v>723.142335</c:v>
              </c:pt>
              <c:pt idx="6">
                <c:v>723.33949500000006</c:v>
              </c:pt>
              <c:pt idx="7">
                <c:v>723.64318500000002</c:v>
              </c:pt>
              <c:pt idx="8">
                <c:v>723.95164499999998</c:v>
              </c:pt>
              <c:pt idx="9">
                <c:v>724.25771999999995</c:v>
              </c:pt>
              <c:pt idx="10">
                <c:v>724.63852499999996</c:v>
              </c:pt>
              <c:pt idx="11">
                <c:v>530.11023999999895</c:v>
              </c:pt>
              <c:pt idx="12">
                <c:v>280.90423999999899</c:v>
              </c:pt>
              <c:pt idx="13">
                <c:v>31.640204999999899</c:v>
              </c:pt>
              <c:pt idx="14">
                <c:v>32.15934</c:v>
              </c:pt>
              <c:pt idx="15">
                <c:v>32.863709999999898</c:v>
              </c:pt>
              <c:pt idx="16">
                <c:v>33.651554999999902</c:v>
              </c:pt>
              <c:pt idx="17">
                <c:v>34.787610000000001</c:v>
              </c:pt>
              <c:pt idx="18">
                <c:v>35.656545000000001</c:v>
              </c:pt>
              <c:pt idx="19">
                <c:v>36.040529999999897</c:v>
              </c:pt>
              <c:pt idx="20">
                <c:v>36.210659999999997</c:v>
              </c:pt>
              <c:pt idx="21">
                <c:v>36.3704549999999</c:v>
              </c:pt>
              <c:pt idx="22">
                <c:v>36.45393</c:v>
              </c:pt>
              <c:pt idx="23">
                <c:v>36.515144999999897</c:v>
              </c:pt>
              <c:pt idx="24">
                <c:v>36.646320000000003</c:v>
              </c:pt>
              <c:pt idx="25">
                <c:v>36.851430000000001</c:v>
              </c:pt>
              <c:pt idx="26">
                <c:v>37.856826749999897</c:v>
              </c:pt>
              <c:pt idx="27">
                <c:v>38.037347400000002</c:v>
              </c:pt>
              <c:pt idx="28">
                <c:v>38.21786805</c:v>
              </c:pt>
              <c:pt idx="29">
                <c:v>39.125924999999903</c:v>
              </c:pt>
              <c:pt idx="30">
                <c:v>39.570329999999899</c:v>
              </c:pt>
              <c:pt idx="31">
                <c:v>39.841425000000001</c:v>
              </c:pt>
            </c:numLit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v>F-Gases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v>Agriculture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5396.3606847987003</c:v>
              </c:pt>
              <c:pt idx="1">
                <c:v>5379.2145652013596</c:v>
              </c:pt>
              <c:pt idx="2">
                <c:v>5306.5404481907699</c:v>
              </c:pt>
              <c:pt idx="3">
                <c:v>5454.4514202287701</c:v>
              </c:pt>
              <c:pt idx="4">
                <c:v>5656.1825440755701</c:v>
              </c:pt>
              <c:pt idx="5">
                <c:v>5895.03372328362</c:v>
              </c:pt>
              <c:pt idx="6">
                <c:v>5908.8555420865896</c:v>
              </c:pt>
              <c:pt idx="7">
                <c:v>5762.9766146645798</c:v>
              </c:pt>
              <c:pt idx="8">
                <c:v>6102.5193808754102</c:v>
              </c:pt>
              <c:pt idx="9">
                <c:v>6095.22208627487</c:v>
              </c:pt>
              <c:pt idx="10">
                <c:v>5813.5042288725099</c:v>
              </c:pt>
              <c:pt idx="11">
                <c:v>5585.5413842423904</c:v>
              </c:pt>
              <c:pt idx="12">
                <c:v>5542.8202312838803</c:v>
              </c:pt>
              <c:pt idx="13">
                <c:v>5720.7030040290101</c:v>
              </c:pt>
              <c:pt idx="14">
                <c:v>5584.2707879857498</c:v>
              </c:pt>
              <c:pt idx="15">
                <c:v>5488.9771572543104</c:v>
              </c:pt>
              <c:pt idx="16">
                <c:v>5407.8981894681501</c:v>
              </c:pt>
              <c:pt idx="17">
                <c:v>5185.1313543174801</c:v>
              </c:pt>
              <c:pt idx="18">
                <c:v>5086.6570401519102</c:v>
              </c:pt>
              <c:pt idx="19">
                <c:v>4948.2192922989998</c:v>
              </c:pt>
              <c:pt idx="20">
                <c:v>5184.39759541683</c:v>
              </c:pt>
              <c:pt idx="21">
                <c:v>4801.2439428752295</c:v>
              </c:pt>
              <c:pt idx="22">
                <c:v>5001.41225917679</c:v>
              </c:pt>
              <c:pt idx="23">
                <c:v>5375.2131784121402</c:v>
              </c:pt>
              <c:pt idx="24">
                <c:v>5145.0817506946896</c:v>
              </c:pt>
              <c:pt idx="25">
                <c:v>5188.4358865391396</c:v>
              </c:pt>
              <c:pt idx="26">
                <c:v>5260.1425223906199</c:v>
              </c:pt>
              <c:pt idx="27">
                <c:v>5549.0928525143399</c:v>
              </c:pt>
              <c:pt idx="28">
                <c:v>5867.1893469740799</c:v>
              </c:pt>
              <c:pt idx="29">
                <c:v>5501.9251549186301</c:v>
              </c:pt>
              <c:pt idx="30">
                <c:v>5531.2157886404302</c:v>
              </c:pt>
              <c:pt idx="31">
                <c:v>5716.7433936530097</c:v>
              </c:pt>
            </c:numLit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v>Waste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  <c:pt idx="0">
                <c:v>67.798219542501897</c:v>
              </c:pt>
              <c:pt idx="1">
                <c:v>67.593379996960806</c:v>
              </c:pt>
              <c:pt idx="2">
                <c:v>68.744773992710904</c:v>
              </c:pt>
              <c:pt idx="3">
                <c:v>68.5336372764544</c:v>
              </c:pt>
              <c:pt idx="4">
                <c:v>66.9685681904311</c:v>
              </c:pt>
              <c:pt idx="5">
                <c:v>66.056218248249493</c:v>
              </c:pt>
              <c:pt idx="6">
                <c:v>66.502794530334995</c:v>
              </c:pt>
              <c:pt idx="7">
                <c:v>67.663801775746293</c:v>
              </c:pt>
              <c:pt idx="8">
                <c:v>70.068946229378298</c:v>
              </c:pt>
              <c:pt idx="9">
                <c:v>72.795580492591299</c:v>
              </c:pt>
              <c:pt idx="10">
                <c:v>74.414641337540701</c:v>
              </c:pt>
              <c:pt idx="11">
                <c:v>78.376115998497198</c:v>
              </c:pt>
              <c:pt idx="12">
                <c:v>81.053664802877194</c:v>
              </c:pt>
              <c:pt idx="13">
                <c:v>83.735089706151697</c:v>
              </c:pt>
              <c:pt idx="14">
                <c:v>92.911705749594901</c:v>
              </c:pt>
              <c:pt idx="15">
                <c:v>98.218330874244501</c:v>
              </c:pt>
              <c:pt idx="16">
                <c:v>95.9776664580166</c:v>
              </c:pt>
              <c:pt idx="17">
                <c:v>96.375773234700702</c:v>
              </c:pt>
              <c:pt idx="18">
                <c:v>101.910215211793</c:v>
              </c:pt>
              <c:pt idx="19">
                <c:v>101.817318884062</c:v>
              </c:pt>
              <c:pt idx="20">
                <c:v>102.449853000712</c:v>
              </c:pt>
              <c:pt idx="21">
                <c:v>101.099782136705</c:v>
              </c:pt>
              <c:pt idx="22">
                <c:v>99.374715322831193</c:v>
              </c:pt>
              <c:pt idx="23">
                <c:v>99.057901599478697</c:v>
              </c:pt>
              <c:pt idx="24">
                <c:v>100.38326080726399</c:v>
              </c:pt>
              <c:pt idx="25">
                <c:v>100.57320470297999</c:v>
              </c:pt>
              <c:pt idx="26">
                <c:v>104.96304147421399</c:v>
              </c:pt>
              <c:pt idx="27">
                <c:v>107.96976670852</c:v>
              </c:pt>
              <c:pt idx="28">
                <c:v>107.710014226586</c:v>
              </c:pt>
              <c:pt idx="29">
                <c:v>110.914012793266</c:v>
              </c:pt>
              <c:pt idx="30">
                <c:v>111.955085146995</c:v>
              </c:pt>
              <c:pt idx="31">
                <c:v>110.13770188657</c:v>
              </c:pt>
            </c:numLit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Title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16-40B2-94D4-4BBC4414996A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16-40B2-94D4-4BBC4414996A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16-40B2-94D4-4BBC4414996A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C16-40B2-94D4-4BBC4414996A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16-40B2-94D4-4BBC4414996A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16-40B2-94D4-4BBC4414996A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16-40B2-94D4-4BBC4414996A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16-40B2-94D4-4BBC4414996A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16-40B2-94D4-4BBC4414996A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16-40B2-94D4-4BBC441499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0.00</c:formatCode>
              <c:ptCount val="10"/>
              <c:pt idx="0">
                <c:v>95.502197203417481</c:v>
              </c:pt>
              <c:pt idx="1">
                <c:v>16.222437221581337</c:v>
              </c:pt>
              <c:pt idx="2">
                <c:v>12.76308938831985</c:v>
              </c:pt>
              <c:pt idx="3">
                <c:v>0.87645956612158504</c:v>
              </c:pt>
              <c:pt idx="4">
                <c:v>1.3629925508611604</c:v>
              </c:pt>
              <c:pt idx="5">
                <c:v>112.75891947159286</c:v>
              </c:pt>
              <c:pt idx="6">
                <c:v>39.841425000000001</c:v>
              </c:pt>
              <c:pt idx="8">
                <c:v>5716.7433936530115</c:v>
              </c:pt>
              <c:pt idx="9">
                <c:v>110.13770188657057</c:v>
              </c:pt>
            </c:numLit>
          </c:val>
          <c:extLst>
            <c:ext xmlns:c16="http://schemas.microsoft.com/office/drawing/2014/chart" uri="{C3380CC4-5D6E-409C-BE32-E72D297353CC}">
              <c16:uniqueId val="{0000000A-BC16-40B2-94D4-4BBC44149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General</c:formatCode>
              <c:ptCount val="10"/>
              <c:pt idx="0">
                <c:v>63.578521228892001</c:v>
              </c:pt>
              <c:pt idx="1">
                <c:v>25.9958090456511</c:v>
              </c:pt>
              <c:pt idx="2">
                <c:v>11.297851568278301</c:v>
              </c:pt>
              <c:pt idx="3">
                <c:v>1.9874328699202499</c:v>
              </c:pt>
              <c:pt idx="4">
                <c:v>2.3821111722373298</c:v>
              </c:pt>
              <c:pt idx="5">
                <c:v>59.318116132724299</c:v>
              </c:pt>
              <c:pt idx="6">
                <c:v>912.97110999999904</c:v>
              </c:pt>
              <c:pt idx="7">
                <c:v>#N/A</c:v>
              </c:pt>
              <c:pt idx="8">
                <c:v>5396.3606847987003</c:v>
              </c:pt>
              <c:pt idx="9">
                <c:v>67.798219542501897</c:v>
              </c:pt>
            </c:numLit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v>2021</c:v>
          </c:tx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61-456F-90CA-731C3E399A49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1-456F-90CA-731C3E399A49}"/>
                </c:ext>
              </c:extLst>
            </c:dLbl>
            <c:dLbl>
              <c:idx val="2"/>
              <c:layout>
                <c:manualLayout>
                  <c:x val="1.5594540846509334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1-456F-90CA-731C3E399A49}"/>
                </c:ext>
              </c:extLst>
            </c:dLbl>
            <c:dLbl>
              <c:idx val="3"/>
              <c:layout>
                <c:manualLayout>
                  <c:x val="5.1981802821697782E-3"/>
                  <c:y val="-8.020051391478842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61-456F-90CA-731C3E399A49}"/>
                </c:ext>
              </c:extLst>
            </c:dLbl>
            <c:dLbl>
              <c:idx val="4"/>
              <c:layout>
                <c:manualLayout>
                  <c:x val="-3.4654535214465182E-2"/>
                  <c:y val="3.80952441095248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1-456F-90CA-731C3E399A49}"/>
                </c:ext>
              </c:extLst>
            </c:dLbl>
            <c:dLbl>
              <c:idx val="5"/>
              <c:layout>
                <c:manualLayout>
                  <c:x val="-2.5436522305721763E-2"/>
                  <c:y val="1.19850177840677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61-456F-90CA-731C3E399A49}"/>
                </c:ext>
              </c:extLst>
            </c:dLbl>
            <c:dLbl>
              <c:idx val="6"/>
              <c:layout>
                <c:manualLayout>
                  <c:x val="0"/>
                  <c:y val="1.39974626993846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61-456F-90CA-731C3E399A49}"/>
                </c:ext>
              </c:extLst>
            </c:dLbl>
            <c:dLbl>
              <c:idx val="7"/>
              <c:layout>
                <c:manualLayout>
                  <c:x val="-3.3161570605291318E-2"/>
                  <c:y val="-2.003511201273124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61-456F-90CA-731C3E399A49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61-456F-90CA-731C3E399A49}"/>
                </c:ext>
              </c:extLst>
            </c:dLbl>
            <c:dLbl>
              <c:idx val="9"/>
              <c:layout>
                <c:manualLayout>
                  <c:x val="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61-456F-90CA-731C3E399A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0.00</c:formatCode>
              <c:ptCount val="10"/>
              <c:pt idx="0">
                <c:v>10272.175986685246</c:v>
              </c:pt>
              <c:pt idx="1">
                <c:v>7039.6324422745647</c:v>
              </c:pt>
              <c:pt idx="2">
                <c:v>4593.4464297294708</c:v>
              </c:pt>
              <c:pt idx="3">
                <c:v>817.26377022112638</c:v>
              </c:pt>
              <c:pt idx="4">
                <c:v>662.58116676556415</c:v>
              </c:pt>
              <c:pt idx="5">
                <c:v>10911.551882820448</c:v>
              </c:pt>
              <c:pt idx="6">
                <c:v>2459.8406026135654</c:v>
              </c:pt>
              <c:pt idx="7">
                <c:v>737.58756647257087</c:v>
              </c:pt>
              <c:pt idx="8">
                <c:v>23096.810181206132</c:v>
              </c:pt>
              <c:pt idx="9">
                <c:v>937.19556472310342</c:v>
              </c:pt>
            </c:numLit>
          </c:val>
          <c:extLst>
            <c:ext xmlns:c16="http://schemas.microsoft.com/office/drawing/2014/chart" uri="{C3380CC4-5D6E-409C-BE32-E72D297353CC}">
              <c16:uniqueId val="{0000000A-4961-456F-90CA-731C3E39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v>1990</c:v>
          </c:tx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General</c:formatCode>
              <c:ptCount val="10"/>
              <c:pt idx="0">
                <c:v>11334.5439368024</c:v>
              </c:pt>
              <c:pt idx="1">
                <c:v>7571.35929115832</c:v>
              </c:pt>
              <c:pt idx="2">
                <c:v>4065.4846180495501</c:v>
              </c:pt>
              <c:pt idx="3">
                <c:v>1015.90013760386</c:v>
              </c:pt>
              <c:pt idx="4">
                <c:v>1126.1116905387801</c:v>
              </c:pt>
              <c:pt idx="5">
                <c:v>5143.4672028985397</c:v>
              </c:pt>
              <c:pt idx="6">
                <c:v>3161.8781360135999</c:v>
              </c:pt>
              <c:pt idx="7">
                <c:v>35.524187103957601</c:v>
              </c:pt>
              <c:pt idx="8">
                <c:v>20077.366104148299</c:v>
              </c:pt>
              <c:pt idx="9">
                <c:v>1709.2379654880599</c:v>
              </c:pt>
            </c:numLit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v>1990</c:v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EF7-8554-3CBB19B1805D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EF7-8554-3CBB19B1805D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EF7-8554-3CBB19B1805D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EF7-8554-3CBB19B1805D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EF7-8554-3CBB19B1805D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1-4EF7-8554-3CBB19B1805D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1-4EF7-8554-3CBB19B1805D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861-4EF7-8554-3CBB19B1805D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1-4EF7-8554-3CBB19B1805D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61-4EF7-8554-3CBB19B1805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General</c:formatCode>
              <c:ptCount val="10"/>
              <c:pt idx="0">
                <c:v>11334.5439368024</c:v>
              </c:pt>
              <c:pt idx="1">
                <c:v>7571.35929115832</c:v>
              </c:pt>
              <c:pt idx="2">
                <c:v>4065.4846180495501</c:v>
              </c:pt>
              <c:pt idx="3">
                <c:v>1015.90013760386</c:v>
              </c:pt>
              <c:pt idx="4">
                <c:v>1126.1116905387801</c:v>
              </c:pt>
              <c:pt idx="5">
                <c:v>5143.4672028985397</c:v>
              </c:pt>
              <c:pt idx="6">
                <c:v>3161.8781360135999</c:v>
              </c:pt>
              <c:pt idx="7">
                <c:v>35.524187103957601</c:v>
              </c:pt>
              <c:pt idx="8">
                <c:v>20077.366104148299</c:v>
              </c:pt>
              <c:pt idx="9">
                <c:v>1709.2379654880599</c:v>
              </c:pt>
            </c:numLit>
          </c:val>
          <c:extLst>
            <c:ext xmlns:c16="http://schemas.microsoft.com/office/drawing/2014/chart" uri="{C3380CC4-5D6E-409C-BE32-E72D297353CC}">
              <c16:uniqueId val="{0000000A-A861-4EF7-8554-3CBB19B1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2021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v>2021</c:v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C-4539-91E2-677FD4329CBE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C-4539-91E2-677FD4329CBE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3C-4539-91E2-677FD4329CBE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3C-4539-91E2-677FD4329CBE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3C-4539-91E2-677FD4329CBE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3C-4539-91E2-677FD4329CBE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3C-4539-91E2-677FD4329CBE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13C-4539-91E2-677FD4329CBE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3C-4539-91E2-677FD4329CBE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3C-4539-91E2-677FD4329CB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0.00</c:formatCode>
              <c:ptCount val="10"/>
              <c:pt idx="0">
                <c:v>10272.175986685246</c:v>
              </c:pt>
              <c:pt idx="1">
                <c:v>7039.6324422745647</c:v>
              </c:pt>
              <c:pt idx="2">
                <c:v>4593.4464297294708</c:v>
              </c:pt>
              <c:pt idx="3">
                <c:v>817.26377022112638</c:v>
              </c:pt>
              <c:pt idx="4">
                <c:v>662.58116676556415</c:v>
              </c:pt>
              <c:pt idx="5">
                <c:v>10911.551882820448</c:v>
              </c:pt>
              <c:pt idx="6">
                <c:v>2459.8406026135654</c:v>
              </c:pt>
              <c:pt idx="7">
                <c:v>737.58756647257087</c:v>
              </c:pt>
              <c:pt idx="8">
                <c:v>23096.810181206132</c:v>
              </c:pt>
              <c:pt idx="9">
                <c:v>937.19556472310342</c:v>
              </c:pt>
            </c:numLit>
          </c:val>
          <c:extLst>
            <c:ext xmlns:c16="http://schemas.microsoft.com/office/drawing/2014/chart" uri="{C3380CC4-5D6E-409C-BE32-E72D297353CC}">
              <c16:uniqueId val="{0000000A-213C-4539-91E2-677FD4329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v>Energy Industries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11145.011795837325</c:v>
              </c:pt>
              <c:pt idx="1">
                <c:v>11604.437024402941</c:v>
              </c:pt>
              <c:pt idx="2">
                <c:v>12263.693401455746</c:v>
              </c:pt>
              <c:pt idx="3">
                <c:v>12282.243614002909</c:v>
              </c:pt>
              <c:pt idx="4">
                <c:v>12618.23151998562</c:v>
              </c:pt>
              <c:pt idx="5">
                <c:v>13301.427399542557</c:v>
              </c:pt>
              <c:pt idx="6">
                <c:v>14016.867710969154</c:v>
              </c:pt>
              <c:pt idx="7">
                <c:v>14674.047254823647</c:v>
              </c:pt>
              <c:pt idx="8">
                <c:v>15057.168226385156</c:v>
              </c:pt>
              <c:pt idx="9">
                <c:v>15751.387075345969</c:v>
              </c:pt>
              <c:pt idx="10">
                <c:v>16028.432049552954</c:v>
              </c:pt>
              <c:pt idx="11">
                <c:v>17295.089151475247</c:v>
              </c:pt>
              <c:pt idx="12">
                <c:v>16314.679630761728</c:v>
              </c:pt>
              <c:pt idx="13">
                <c:v>15611.031017611705</c:v>
              </c:pt>
              <c:pt idx="14">
                <c:v>15234.593318998688</c:v>
              </c:pt>
              <c:pt idx="15">
                <c:v>15719.062726686898</c:v>
              </c:pt>
              <c:pt idx="16">
                <c:v>14959.201330537671</c:v>
              </c:pt>
              <c:pt idx="17">
                <c:v>14458.954338672</c:v>
              </c:pt>
              <c:pt idx="18">
                <c:v>14555.216695560133</c:v>
              </c:pt>
              <c:pt idx="19">
                <c:v>12972.096594043738</c:v>
              </c:pt>
              <c:pt idx="20">
                <c:v>13228.010437610892</c:v>
              </c:pt>
              <c:pt idx="21">
                <c:v>11844.579066347227</c:v>
              </c:pt>
              <c:pt idx="22">
                <c:v>12683.41634114885</c:v>
              </c:pt>
              <c:pt idx="23">
                <c:v>11331.215375034613</c:v>
              </c:pt>
              <c:pt idx="24">
                <c:v>11126.259505836386</c:v>
              </c:pt>
              <c:pt idx="25">
                <c:v>11737.905320937096</c:v>
              </c:pt>
              <c:pt idx="26">
                <c:v>12443.943671905898</c:v>
              </c:pt>
              <c:pt idx="27">
                <c:v>11671.552469138132</c:v>
              </c:pt>
              <c:pt idx="28">
                <c:v>10402.07023891955</c:v>
              </c:pt>
              <c:pt idx="29">
                <c:v>9200.1288808611644</c:v>
              </c:pt>
              <c:pt idx="30">
                <c:v>8513.4790823122476</c:v>
              </c:pt>
              <c:pt idx="31">
                <c:v>10063.850609496891</c:v>
              </c:pt>
            </c:numLit>
          </c:val>
          <c:extLst>
            <c:ext xmlns:c16="http://schemas.microsoft.com/office/drawing/2014/chart" uri="{C3380CC4-5D6E-409C-BE32-E72D297353CC}">
              <c16:uniqueId val="{00000000-02CA-4502-987D-6863B1F26057}"/>
            </c:ext>
          </c:extLst>
        </c:ser>
        <c:ser>
          <c:idx val="1"/>
          <c:order val="1"/>
          <c:tx>
            <c:v>Residential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7049.7011827837396</c:v>
              </c:pt>
              <c:pt idx="1">
                <c:v>7168.2614258225758</c:v>
              </c:pt>
              <c:pt idx="2">
                <c:v>6451.3812256084175</c:v>
              </c:pt>
              <c:pt idx="3">
                <c:v>6460.6611823000239</c:v>
              </c:pt>
              <c:pt idx="4">
                <c:v>6443.2107879768719</c:v>
              </c:pt>
              <c:pt idx="5">
                <c:v>6311.5734089173584</c:v>
              </c:pt>
              <c:pt idx="6">
                <c:v>6646.4781568648468</c:v>
              </c:pt>
              <c:pt idx="7">
                <c:v>6445.7411951713702</c:v>
              </c:pt>
              <c:pt idx="8">
                <c:v>7002.94285403502</c:v>
              </c:pt>
              <c:pt idx="9">
                <c:v>6832.9242615885969</c:v>
              </c:pt>
              <c:pt idx="10">
                <c:v>6935.6414646396297</c:v>
              </c:pt>
              <c:pt idx="11">
                <c:v>7303.2629531206603</c:v>
              </c:pt>
              <c:pt idx="12">
                <c:v>7323.8741720654743</c:v>
              </c:pt>
              <c:pt idx="13">
                <c:v>7570.7775312709691</c:v>
              </c:pt>
              <c:pt idx="14">
                <c:v>7725.9522515853405</c:v>
              </c:pt>
              <c:pt idx="15">
                <c:v>8174.0546384162571</c:v>
              </c:pt>
              <c:pt idx="16">
                <c:v>8042.200820380318</c:v>
              </c:pt>
              <c:pt idx="17">
                <c:v>7877.9011875341621</c:v>
              </c:pt>
              <c:pt idx="18">
                <c:v>8668.9866786227885</c:v>
              </c:pt>
              <c:pt idx="19">
                <c:v>8492.6440321016344</c:v>
              </c:pt>
              <c:pt idx="20">
                <c:v>8740.9569438290364</c:v>
              </c:pt>
              <c:pt idx="21">
                <c:v>7517.467712307538</c:v>
              </c:pt>
              <c:pt idx="22">
                <c:v>7041.8675646961083</c:v>
              </c:pt>
              <c:pt idx="23">
                <c:v>6844.9644800959195</c:v>
              </c:pt>
              <c:pt idx="24">
                <c:v>6064.4995190345771</c:v>
              </c:pt>
              <c:pt idx="25">
                <c:v>6486.8679282422054</c:v>
              </c:pt>
              <c:pt idx="26">
                <c:v>6764.6069849460891</c:v>
              </c:pt>
              <c:pt idx="27">
                <c:v>6414.7236282750619</c:v>
              </c:pt>
              <c:pt idx="28">
                <c:v>6893.0368904633306</c:v>
              </c:pt>
              <c:pt idx="29">
                <c:v>6672.9797204648476</c:v>
              </c:pt>
              <c:pt idx="30">
                <c:v>7218.6455631677172</c:v>
              </c:pt>
              <c:pt idx="31">
                <c:v>6865.7573680203704</c:v>
              </c:pt>
            </c:numLit>
          </c:val>
          <c:extLst>
            <c:ext xmlns:c16="http://schemas.microsoft.com/office/drawing/2014/chart" uri="{C3380CC4-5D6E-409C-BE32-E72D297353CC}">
              <c16:uniqueId val="{00000001-02CA-4502-987D-6863B1F26057}"/>
            </c:ext>
          </c:extLst>
        </c:ser>
        <c:ser>
          <c:idx val="2"/>
          <c:order val="2"/>
          <c:tx>
            <c:v>Manufacturing Combustion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4046.6007240392096</c:v>
              </c:pt>
              <c:pt idx="1">
                <c:v>4130.9675126280172</c:v>
              </c:pt>
              <c:pt idx="2">
                <c:v>3807.816088677851</c:v>
              </c:pt>
              <c:pt idx="3">
                <c:v>4013.7138502675457</c:v>
              </c:pt>
              <c:pt idx="4">
                <c:v>4245.8536660681993</c:v>
              </c:pt>
              <c:pt idx="5">
                <c:v>4260.8614169845714</c:v>
              </c:pt>
              <c:pt idx="6">
                <c:v>4129.8307820491209</c:v>
              </c:pt>
              <c:pt idx="7">
                <c:v>4467.7673357863323</c:v>
              </c:pt>
              <c:pt idx="8">
                <c:v>4447.600794414805</c:v>
              </c:pt>
              <c:pt idx="9">
                <c:v>4611.1481989810327</c:v>
              </c:pt>
              <c:pt idx="10">
                <c:v>5390.417319634691</c:v>
              </c:pt>
              <c:pt idx="11">
                <c:v>5361.0901541707362</c:v>
              </c:pt>
              <c:pt idx="12">
                <c:v>5031.2629791853851</c:v>
              </c:pt>
              <c:pt idx="13">
                <c:v>5152.9340412214488</c:v>
              </c:pt>
              <c:pt idx="14">
                <c:v>5233.9346344358783</c:v>
              </c:pt>
              <c:pt idx="15">
                <c:v>5411.4127630685225</c:v>
              </c:pt>
              <c:pt idx="16">
                <c:v>5221.2001777031273</c:v>
              </c:pt>
              <c:pt idx="17">
                <c:v>5323.97145763359</c:v>
              </c:pt>
              <c:pt idx="18">
                <c:v>5140.3087152996031</c:v>
              </c:pt>
              <c:pt idx="19">
                <c:v>4138.6101593643589</c:v>
              </c:pt>
              <c:pt idx="20">
                <c:v>4176.8384204875601</c:v>
              </c:pt>
              <c:pt idx="21">
                <c:v>3741.0640545059446</c:v>
              </c:pt>
              <c:pt idx="22">
                <c:v>3846.3735428116738</c:v>
              </c:pt>
              <c:pt idx="23">
                <c:v>3998.4454246950377</c:v>
              </c:pt>
              <c:pt idx="24">
                <c:v>4240.7895650433566</c:v>
              </c:pt>
              <c:pt idx="25">
                <c:v>4289.0235867266956</c:v>
              </c:pt>
              <c:pt idx="26">
                <c:v>4347.4593553783043</c:v>
              </c:pt>
              <c:pt idx="27">
                <c:v>4482.4597905988639</c:v>
              </c:pt>
              <c:pt idx="28">
                <c:v>4697.365974290813</c:v>
              </c:pt>
              <c:pt idx="29">
                <c:v>4604.1387835166252</c:v>
              </c:pt>
              <c:pt idx="30">
                <c:v>4532.1263033473433</c:v>
              </c:pt>
              <c:pt idx="31">
                <c:v>4570.9810177803274</c:v>
              </c:pt>
            </c:numLit>
          </c:val>
          <c:extLst>
            <c:ext xmlns:c16="http://schemas.microsoft.com/office/drawing/2014/chart" uri="{C3380CC4-5D6E-409C-BE32-E72D297353CC}">
              <c16:uniqueId val="{00000002-02CA-4502-987D-6863B1F26057}"/>
            </c:ext>
          </c:extLst>
        </c:ser>
        <c:ser>
          <c:idx val="3"/>
          <c:order val="3"/>
          <c:tx>
            <c:v>Commercial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1010.2228648919468</c:v>
              </c:pt>
              <c:pt idx="1">
                <c:v>1028.3083211027665</c:v>
              </c:pt>
              <c:pt idx="2">
                <c:v>1022.1715518299092</c:v>
              </c:pt>
              <c:pt idx="3">
                <c:v>1009.4133534778243</c:v>
              </c:pt>
              <c:pt idx="4">
                <c:v>1100.4524452616997</c:v>
              </c:pt>
              <c:pt idx="5">
                <c:v>1078.7934239504582</c:v>
              </c:pt>
              <c:pt idx="6">
                <c:v>974.07070007456775</c:v>
              </c:pt>
              <c:pt idx="7">
                <c:v>981.78173897972624</c:v>
              </c:pt>
              <c:pt idx="8">
                <c:v>968.22133623213995</c:v>
              </c:pt>
              <c:pt idx="9">
                <c:v>1001.1939094162851</c:v>
              </c:pt>
              <c:pt idx="10">
                <c:v>1026.4923510735102</c:v>
              </c:pt>
              <c:pt idx="11">
                <c:v>1010.0244994914299</c:v>
              </c:pt>
              <c:pt idx="12">
                <c:v>970.0480856317231</c:v>
              </c:pt>
              <c:pt idx="13">
                <c:v>1060.5643888311529</c:v>
              </c:pt>
              <c:pt idx="14">
                <c:v>1021.7675211712506</c:v>
              </c:pt>
              <c:pt idx="15">
                <c:v>1047.5192389140993</c:v>
              </c:pt>
              <c:pt idx="16">
                <c:v>1030.8913263753425</c:v>
              </c:pt>
              <c:pt idx="17">
                <c:v>1018.5444954674437</c:v>
              </c:pt>
              <c:pt idx="18">
                <c:v>1053.8969182207743</c:v>
              </c:pt>
              <c:pt idx="19">
                <c:v>818.77282137606187</c:v>
              </c:pt>
              <c:pt idx="20">
                <c:v>905.26116520195751</c:v>
              </c:pt>
              <c:pt idx="21">
                <c:v>882.22935138974185</c:v>
              </c:pt>
              <c:pt idx="22">
                <c:v>893.88527889886745</c:v>
              </c:pt>
              <c:pt idx="23">
                <c:v>914.79172453232638</c:v>
              </c:pt>
              <c:pt idx="24">
                <c:v>793.64481304612082</c:v>
              </c:pt>
              <c:pt idx="25">
                <c:v>896.61435945713629</c:v>
              </c:pt>
              <c:pt idx="26">
                <c:v>830.11223716920563</c:v>
              </c:pt>
              <c:pt idx="27">
                <c:v>767.2539282290661</c:v>
              </c:pt>
              <c:pt idx="28">
                <c:v>834.67792838383434</c:v>
              </c:pt>
              <c:pt idx="29">
                <c:v>832.53789095217348</c:v>
              </c:pt>
              <c:pt idx="30">
                <c:v>838.34687346142368</c:v>
              </c:pt>
              <c:pt idx="31">
                <c:v>812.79933828804326</c:v>
              </c:pt>
            </c:numLit>
          </c:val>
          <c:extLst>
            <c:ext xmlns:c16="http://schemas.microsoft.com/office/drawing/2014/chart" uri="{C3380CC4-5D6E-409C-BE32-E72D297353CC}">
              <c16:uniqueId val="{00000003-02CA-4502-987D-6863B1F26057}"/>
            </c:ext>
          </c:extLst>
        </c:ser>
        <c:ser>
          <c:idx val="4"/>
          <c:order val="4"/>
          <c:tx>
            <c:v>Public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1119.8183727751175</c:v>
              </c:pt>
              <c:pt idx="1">
                <c:v>1094.3604307585213</c:v>
              </c:pt>
              <c:pt idx="2">
                <c:v>1001.3035927843388</c:v>
              </c:pt>
              <c:pt idx="3">
                <c:v>975.13283973257626</c:v>
              </c:pt>
              <c:pt idx="4">
                <c:v>983.27433195868116</c:v>
              </c:pt>
              <c:pt idx="5">
                <c:v>915.56064164656027</c:v>
              </c:pt>
              <c:pt idx="6">
                <c:v>877.28154831015343</c:v>
              </c:pt>
              <c:pt idx="7">
                <c:v>832.43057694748381</c:v>
              </c:pt>
              <c:pt idx="8">
                <c:v>784.27230500077815</c:v>
              </c:pt>
              <c:pt idx="9">
                <c:v>813.70860368981414</c:v>
              </c:pt>
              <c:pt idx="10">
                <c:v>861.35781814107406</c:v>
              </c:pt>
              <c:pt idx="11">
                <c:v>832.2849355882322</c:v>
              </c:pt>
              <c:pt idx="12">
                <c:v>777.85827371347546</c:v>
              </c:pt>
              <c:pt idx="13">
                <c:v>739.95757516678566</c:v>
              </c:pt>
              <c:pt idx="14">
                <c:v>693.06042836168353</c:v>
              </c:pt>
              <c:pt idx="15">
                <c:v>691.17673394713916</c:v>
              </c:pt>
              <c:pt idx="16">
                <c:v>669.65250651243366</c:v>
              </c:pt>
              <c:pt idx="17">
                <c:v>635.87932303765228</c:v>
              </c:pt>
              <c:pt idx="18">
                <c:v>642.67631289909332</c:v>
              </c:pt>
              <c:pt idx="19">
                <c:v>542.03558336785886</c:v>
              </c:pt>
              <c:pt idx="20">
                <c:v>563.60992869427787</c:v>
              </c:pt>
              <c:pt idx="21">
                <c:v>483.60470512972165</c:v>
              </c:pt>
              <c:pt idx="22">
                <c:v>506.05379707057006</c:v>
              </c:pt>
              <c:pt idx="23">
                <c:v>590.47966180926392</c:v>
              </c:pt>
              <c:pt idx="24">
                <c:v>583.32921286417024</c:v>
              </c:pt>
              <c:pt idx="25">
                <c:v>610.33451321655684</c:v>
              </c:pt>
              <c:pt idx="26">
                <c:v>620.30248826033755</c:v>
              </c:pt>
              <c:pt idx="27">
                <c:v>633.53899140146677</c:v>
              </c:pt>
              <c:pt idx="28">
                <c:v>673.93720035905403</c:v>
              </c:pt>
              <c:pt idx="29">
                <c:v>645.01880149397903</c:v>
              </c:pt>
              <c:pt idx="30">
                <c:v>681.07847014842628</c:v>
              </c:pt>
              <c:pt idx="31">
                <c:v>654.8567286205041</c:v>
              </c:pt>
            </c:numLit>
          </c:val>
          <c:extLst>
            <c:ext xmlns:c16="http://schemas.microsoft.com/office/drawing/2014/chart" uri="{C3380CC4-5D6E-409C-BE32-E72D297353CC}">
              <c16:uniqueId val="{00000004-02CA-4502-987D-6863B1F26057}"/>
            </c:ext>
          </c:extLst>
        </c:ser>
        <c:ser>
          <c:idx val="5"/>
          <c:order val="5"/>
          <c:tx>
            <c:v>Transport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5029.6318626318189</c:v>
              </c:pt>
              <c:pt idx="1">
                <c:v>5207.4682346620884</c:v>
              </c:pt>
              <c:pt idx="2">
                <c:v>5621.8280230763612</c:v>
              </c:pt>
              <c:pt idx="3">
                <c:v>5583.6115042899046</c:v>
              </c:pt>
              <c:pt idx="4">
                <c:v>5805.7422751800132</c:v>
              </c:pt>
              <c:pt idx="5">
                <c:v>6058.8590980867148</c:v>
              </c:pt>
              <c:pt idx="6">
                <c:v>7027.2845151473321</c:v>
              </c:pt>
              <c:pt idx="7">
                <c:v>7347.9145946899544</c:v>
              </c:pt>
              <c:pt idx="8">
                <c:v>8620.6408076679509</c:v>
              </c:pt>
              <c:pt idx="9">
                <c:v>9533.5028500283152</c:v>
              </c:pt>
              <c:pt idx="10">
                <c:v>10561.819445486148</c:v>
              </c:pt>
              <c:pt idx="11">
                <c:v>11079.029872248107</c:v>
              </c:pt>
              <c:pt idx="12">
                <c:v>11279.119303171994</c:v>
              </c:pt>
              <c:pt idx="13">
                <c:v>11489.059056786813</c:v>
              </c:pt>
              <c:pt idx="14">
                <c:v>12209.406075264096</c:v>
              </c:pt>
              <c:pt idx="15">
                <c:v>12922.268774599735</c:v>
              </c:pt>
              <c:pt idx="16">
                <c:v>13606.316113674167</c:v>
              </c:pt>
              <c:pt idx="17">
                <c:v>14203.901720592039</c:v>
              </c:pt>
              <c:pt idx="18">
                <c:v>13518.339901853355</c:v>
              </c:pt>
              <c:pt idx="19">
                <c:v>12312.919776361196</c:v>
              </c:pt>
              <c:pt idx="20">
                <c:v>11408.176935683259</c:v>
              </c:pt>
              <c:pt idx="21">
                <c:v>11101.360708198137</c:v>
              </c:pt>
              <c:pt idx="22">
                <c:v>10717.207415559813</c:v>
              </c:pt>
              <c:pt idx="23">
                <c:v>10938.341228117426</c:v>
              </c:pt>
              <c:pt idx="24">
                <c:v>11217.09664325475</c:v>
              </c:pt>
              <c:pt idx="25">
                <c:v>11689.596897237141</c:v>
              </c:pt>
              <c:pt idx="26">
                <c:v>12165.172066106057</c:v>
              </c:pt>
              <c:pt idx="27">
                <c:v>11887.708839093237</c:v>
              </c:pt>
              <c:pt idx="28">
                <c:v>12059.1562558481</c:v>
              </c:pt>
              <c:pt idx="29">
                <c:v>12064.446879177362</c:v>
              </c:pt>
              <c:pt idx="30">
                <c:v>10171.173013273587</c:v>
              </c:pt>
              <c:pt idx="31">
                <c:v>10790.539276352043</c:v>
              </c:pt>
            </c:numLit>
          </c:val>
          <c:extLst>
            <c:ext xmlns:c16="http://schemas.microsoft.com/office/drawing/2014/chart" uri="{C3380CC4-5D6E-409C-BE32-E72D297353CC}">
              <c16:uniqueId val="{00000005-02CA-4502-987D-6863B1F26057}"/>
            </c:ext>
          </c:extLst>
        </c:ser>
        <c:ser>
          <c:idx val="6"/>
          <c:order val="6"/>
          <c:tx>
            <c:v>Industrial Processes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2248.9070260136032</c:v>
              </c:pt>
              <c:pt idx="1">
                <c:v>2150.3951523546993</c:v>
              </c:pt>
              <c:pt idx="2">
                <c:v>2061.7597693642883</c:v>
              </c:pt>
              <c:pt idx="3">
                <c:v>2026.9079911092201</c:v>
              </c:pt>
              <c:pt idx="4">
                <c:v>2265.2591736736631</c:v>
              </c:pt>
              <c:pt idx="5">
                <c:v>2178.9046841905047</c:v>
              </c:pt>
              <c:pt idx="6">
                <c:v>2260.8565884371124</c:v>
              </c:pt>
              <c:pt idx="7">
                <c:v>2589.9007824467772</c:v>
              </c:pt>
              <c:pt idx="8">
                <c:v>2479.6164422919633</c:v>
              </c:pt>
              <c:pt idx="9">
                <c:v>2428.8343571682549</c:v>
              </c:pt>
              <c:pt idx="10">
                <c:v>2975.7191746935764</c:v>
              </c:pt>
              <c:pt idx="11">
                <c:v>3226.9342359561601</c:v>
              </c:pt>
              <c:pt idx="12">
                <c:v>2989.0403398209023</c:v>
              </c:pt>
              <c:pt idx="13">
                <c:v>2462.5747674057352</c:v>
              </c:pt>
              <c:pt idx="14">
                <c:v>2633.608587838376</c:v>
              </c:pt>
              <c:pt idx="15">
                <c:v>2729.7847614835746</c:v>
              </c:pt>
              <c:pt idx="16">
                <c:v>2675.2249406684791</c:v>
              </c:pt>
              <c:pt idx="17">
                <c:v>2730.4911070244293</c:v>
              </c:pt>
              <c:pt idx="18">
                <c:v>2435.277452920443</c:v>
              </c:pt>
              <c:pt idx="19">
                <c:v>1620.5410416699888</c:v>
              </c:pt>
              <c:pt idx="20">
                <c:v>1427.2116711719384</c:v>
              </c:pt>
              <c:pt idx="21">
                <c:v>1296.4239282409444</c:v>
              </c:pt>
              <c:pt idx="22">
                <c:v>1524.1823257417743</c:v>
              </c:pt>
              <c:pt idx="23">
                <c:v>1440.1225102229605</c:v>
              </c:pt>
              <c:pt idx="24">
                <c:v>1784.2859738414329</c:v>
              </c:pt>
              <c:pt idx="25">
                <c:v>1970.6255567956705</c:v>
              </c:pt>
              <c:pt idx="26">
                <c:v>2112.766407364822</c:v>
              </c:pt>
              <c:pt idx="27">
                <c:v>2200.5527395248923</c:v>
              </c:pt>
              <c:pt idx="28">
                <c:v>2256.6954225601994</c:v>
              </c:pt>
              <c:pt idx="29">
                <c:v>2227.8600615384103</c:v>
              </c:pt>
              <c:pt idx="30">
                <c:v>2067.0693751049866</c:v>
              </c:pt>
              <c:pt idx="31">
                <c:v>2419.9991776135653</c:v>
              </c:pt>
            </c:numLit>
          </c:val>
          <c:extLst>
            <c:ext xmlns:c16="http://schemas.microsoft.com/office/drawing/2014/chart" uri="{C3380CC4-5D6E-409C-BE32-E72D297353CC}">
              <c16:uniqueId val="{00000006-02CA-4502-987D-6863B1F26057}"/>
            </c:ext>
          </c:extLst>
        </c:ser>
        <c:ser>
          <c:idx val="7"/>
          <c:order val="7"/>
          <c:tx>
            <c:v>F-Gases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28"/>
            </c:numLit>
          </c:val>
          <c:extLst>
            <c:ext xmlns:c16="http://schemas.microsoft.com/office/drawing/2014/chart" uri="{C3380CC4-5D6E-409C-BE32-E72D297353CC}">
              <c16:uniqueId val="{00000007-02CA-4502-987D-6863B1F26057}"/>
            </c:ext>
          </c:extLst>
        </c:ser>
        <c:ser>
          <c:idx val="8"/>
          <c:order val="8"/>
          <c:tx>
            <c:v>Agriculture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1198.9399944037998</c:v>
              </c:pt>
              <c:pt idx="1">
                <c:v>1194.4077297364577</c:v>
              </c:pt>
              <c:pt idx="2">
                <c:v>1168.9517068408493</c:v>
              </c:pt>
              <c:pt idx="3">
                <c:v>1267.5341566380346</c:v>
              </c:pt>
              <c:pt idx="4">
                <c:v>1278.6789766673246</c:v>
              </c:pt>
              <c:pt idx="5">
                <c:v>1648.8466040598496</c:v>
              </c:pt>
              <c:pt idx="6">
                <c:v>1438.4147604229861</c:v>
              </c:pt>
              <c:pt idx="7">
                <c:v>1382.8723307707157</c:v>
              </c:pt>
              <c:pt idx="8">
                <c:v>1283.7647843129075</c:v>
              </c:pt>
              <c:pt idx="9">
                <c:v>1395.4933742302219</c:v>
              </c:pt>
              <c:pt idx="10">
                <c:v>1392.4830440321787</c:v>
              </c:pt>
              <c:pt idx="11">
                <c:v>1414.6060902713609</c:v>
              </c:pt>
              <c:pt idx="12">
                <c:v>1287.4433518726487</c:v>
              </c:pt>
              <c:pt idx="13">
                <c:v>1444.0342663488727</c:v>
              </c:pt>
              <c:pt idx="14">
                <c:v>1270.8219547802405</c:v>
              </c:pt>
              <c:pt idx="15">
                <c:v>1332.8216767638457</c:v>
              </c:pt>
              <c:pt idx="16">
                <c:v>1273.9354009012516</c:v>
              </c:pt>
              <c:pt idx="17">
                <c:v>1331.6204599335015</c:v>
              </c:pt>
              <c:pt idx="18">
                <c:v>1280.5448131267563</c:v>
              </c:pt>
              <c:pt idx="19">
                <c:v>1212.2065337835534</c:v>
              </c:pt>
              <c:pt idx="20">
                <c:v>1282.5328181477573</c:v>
              </c:pt>
              <c:pt idx="21">
                <c:v>1145.8269252156883</c:v>
              </c:pt>
              <c:pt idx="22">
                <c:v>966.57532231969185</c:v>
              </c:pt>
              <c:pt idx="23">
                <c:v>1178.8340251763614</c:v>
              </c:pt>
              <c:pt idx="24">
                <c:v>1001.9833347796048</c:v>
              </c:pt>
              <c:pt idx="25">
                <c:v>995.22248899946635</c:v>
              </c:pt>
              <c:pt idx="26">
                <c:v>1060.52957206312</c:v>
              </c:pt>
              <c:pt idx="27">
                <c:v>993.20516903171142</c:v>
              </c:pt>
              <c:pt idx="28">
                <c:v>1171.9378529994917</c:v>
              </c:pt>
              <c:pt idx="29">
                <c:v>1046.5787158445983</c:v>
              </c:pt>
              <c:pt idx="30">
                <c:v>1103.4024336116197</c:v>
              </c:pt>
              <c:pt idx="31">
                <c:v>1293.9664336116195</c:v>
              </c:pt>
            </c:numLit>
          </c:val>
          <c:extLst>
            <c:ext xmlns:c16="http://schemas.microsoft.com/office/drawing/2014/chart" uri="{C3380CC4-5D6E-409C-BE32-E72D297353CC}">
              <c16:uniqueId val="{00000008-02CA-4502-987D-6863B1F26057}"/>
            </c:ext>
          </c:extLst>
        </c:ser>
        <c:ser>
          <c:idx val="9"/>
          <c:order val="9"/>
          <c:tx>
            <c:v>Waste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95.586393100615695</c:v>
              </c:pt>
              <c:pt idx="1">
                <c:v>95.701568661959485</c:v>
              </c:pt>
              <c:pt idx="2">
                <c:v>96.409777034925</c:v>
              </c:pt>
              <c:pt idx="3">
                <c:v>97.146005771354794</c:v>
              </c:pt>
              <c:pt idx="4">
                <c:v>97.743558859034948</c:v>
              </c:pt>
              <c:pt idx="5">
                <c:v>98.1600335732833</c:v>
              </c:pt>
              <c:pt idx="6">
                <c:v>98.185391741055099</c:v>
              </c:pt>
              <c:pt idx="7">
                <c:v>82.529457412034816</c:v>
              </c:pt>
              <c:pt idx="8">
                <c:v>64.743899658318327</c:v>
              </c:pt>
              <c:pt idx="9">
                <c:v>71.990219596908574</c:v>
              </c:pt>
              <c:pt idx="10">
                <c:v>76.747551833598067</c:v>
              </c:pt>
              <c:pt idx="11">
                <c:v>85.297958777457879</c:v>
              </c:pt>
              <c:pt idx="12">
                <c:v>108.25982963815787</c:v>
              </c:pt>
              <c:pt idx="13">
                <c:v>153.17601138730458</c:v>
              </c:pt>
              <c:pt idx="14">
                <c:v>143.63979548265843</c:v>
              </c:pt>
              <c:pt idx="15">
                <c:v>128.49588098665768</c:v>
              </c:pt>
              <c:pt idx="16">
                <c:v>126.03620618235634</c:v>
              </c:pt>
              <c:pt idx="17">
                <c:v>83.070144766725235</c:v>
              </c:pt>
              <c:pt idx="18">
                <c:v>68.010329379495545</c:v>
              </c:pt>
              <c:pt idx="19">
                <c:v>69.481061204742431</c:v>
              </c:pt>
              <c:pt idx="20">
                <c:v>61.015934692261041</c:v>
              </c:pt>
              <c:pt idx="21">
                <c:v>43.824279636887987</c:v>
              </c:pt>
              <c:pt idx="22">
                <c:v>47.595212196436158</c:v>
              </c:pt>
              <c:pt idx="23">
                <c:v>44.555258364823317</c:v>
              </c:pt>
              <c:pt idx="24">
                <c:v>41.12491951987716</c:v>
              </c:pt>
              <c:pt idx="25">
                <c:v>41.849098806649948</c:v>
              </c:pt>
              <c:pt idx="26">
                <c:v>24.650008230852372</c:v>
              </c:pt>
              <c:pt idx="27">
                <c:v>27.037659067065395</c:v>
              </c:pt>
              <c:pt idx="28">
                <c:v>23.49070589395857</c:v>
              </c:pt>
              <c:pt idx="29">
                <c:v>31.974186260019533</c:v>
              </c:pt>
              <c:pt idx="30">
                <c:v>29.249133913042495</c:v>
              </c:pt>
              <c:pt idx="31">
                <c:v>29.249133913042495</c:v>
              </c:pt>
            </c:numLit>
          </c:val>
          <c:extLst>
            <c:ext xmlns:c16="http://schemas.microsoft.com/office/drawing/2014/chart" uri="{C3380CC4-5D6E-409C-BE32-E72D297353CC}">
              <c16:uniqueId val="{00000009-02CA-4502-987D-6863B1F2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37600"/>
        <c:axId val="224139136"/>
      </c:barChart>
      <c:catAx>
        <c:axId val="22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39136"/>
        <c:crosses val="autoZero"/>
        <c:auto val="1"/>
        <c:lblAlgn val="ctr"/>
        <c:lblOffset val="100"/>
        <c:noMultiLvlLbl val="0"/>
      </c:catAx>
      <c:valAx>
        <c:axId val="224139136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1376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6-4C30-955A-0AEA1FF7DA64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6-4C30-955A-0AEA1FF7DA64}"/>
                </c:ext>
              </c:extLst>
            </c:dLbl>
            <c:dLbl>
              <c:idx val="2"/>
              <c:layout>
                <c:manualLayout>
                  <c:x val="0.15695745985337484"/>
                  <c:y val="-9.174358101636095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6-4C30-955A-0AEA1FF7DA64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6-4C30-955A-0AEA1FF7DA64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6-4C30-955A-0AEA1FF7DA64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6-4C30-955A-0AEA1FF7DA64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6-4C30-955A-0AEA1FF7DA64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6-4C30-955A-0AEA1FF7DA64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76-4C30-955A-0AEA1FF7DA64}"/>
                </c:ext>
              </c:extLst>
            </c:dLbl>
            <c:dLbl>
              <c:idx val="9"/>
              <c:layout>
                <c:manualLayout>
                  <c:x val="0.12967888074396575"/>
                  <c:y val="2.25396976189450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76-4C30-955A-0AEA1FF7DA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0.00</c:formatCode>
              <c:ptCount val="10"/>
              <c:pt idx="0">
                <c:v>10063.850609496891</c:v>
              </c:pt>
              <c:pt idx="1">
                <c:v>6865.7573680203704</c:v>
              </c:pt>
              <c:pt idx="2">
                <c:v>4570.9810177803274</c:v>
              </c:pt>
              <c:pt idx="3">
                <c:v>812.79933828804326</c:v>
              </c:pt>
              <c:pt idx="4">
                <c:v>654.8567286205041</c:v>
              </c:pt>
              <c:pt idx="5">
                <c:v>10790.539276352043</c:v>
              </c:pt>
              <c:pt idx="6">
                <c:v>2419.9991776135653</c:v>
              </c:pt>
              <c:pt idx="8">
                <c:v>1293.9664336116195</c:v>
              </c:pt>
              <c:pt idx="9">
                <c:v>29.249133913042495</c:v>
              </c:pt>
            </c:numLit>
          </c:val>
          <c:extLst>
            <c:ext xmlns:c16="http://schemas.microsoft.com/office/drawing/2014/chart" uri="{C3380CC4-5D6E-409C-BE32-E72D297353CC}">
              <c16:uniqueId val="{0000000A-DF76-4C30-955A-0AEA1FF7D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Energy Industries</c:v>
              </c:pt>
              <c:pt idx="1">
                <c:v>Residential</c:v>
              </c:pt>
              <c:pt idx="2">
                <c:v>Manufacturing Combustion</c:v>
              </c:pt>
              <c:pt idx="3">
                <c:v>Commercial Services</c:v>
              </c:pt>
              <c:pt idx="4">
                <c:v>Public Services</c:v>
              </c:pt>
              <c:pt idx="5">
                <c:v>Transport</c:v>
              </c:pt>
              <c:pt idx="6">
                <c:v>Industrial Processes</c:v>
              </c:pt>
              <c:pt idx="7">
                <c:v>F-Gases</c:v>
              </c:pt>
              <c:pt idx="8">
                <c:v>Agriculture</c:v>
              </c:pt>
              <c:pt idx="9">
                <c:v>Waste</c:v>
              </c:pt>
            </c:strLit>
          </c:cat>
          <c:val>
            <c:numLit>
              <c:formatCode>General</c:formatCode>
              <c:ptCount val="10"/>
              <c:pt idx="0">
                <c:v>11145.011795837299</c:v>
              </c:pt>
              <c:pt idx="1">
                <c:v>7049.7011827837296</c:v>
              </c:pt>
              <c:pt idx="2">
                <c:v>4046.6007240392</c:v>
              </c:pt>
              <c:pt idx="3">
                <c:v>1010.22286489194</c:v>
              </c:pt>
              <c:pt idx="4">
                <c:v>1119.81837277511</c:v>
              </c:pt>
              <c:pt idx="5">
                <c:v>5029.6318626318098</c:v>
              </c:pt>
              <c:pt idx="6">
                <c:v>2248.9070260136</c:v>
              </c:pt>
              <c:pt idx="7">
                <c:v>#N/A</c:v>
              </c:pt>
              <c:pt idx="8">
                <c:v>1198.93999440379</c:v>
              </c:pt>
              <c:pt idx="9">
                <c:v>95.586393100615595</c:v>
              </c:pt>
            </c:numLit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v>Energy Industries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125.95361973620008</c:v>
              </c:pt>
              <c:pt idx="1">
                <c:v>115.45432047493077</c:v>
              </c:pt>
              <c:pt idx="2">
                <c:v>110.21806304134131</c:v>
              </c:pt>
              <c:pt idx="3">
                <c:v>115.09404735045308</c:v>
              </c:pt>
              <c:pt idx="4">
                <c:v>113.68457173649607</c:v>
              </c:pt>
              <c:pt idx="5">
                <c:v>114.75248086154393</c:v>
              </c:pt>
              <c:pt idx="6">
                <c:v>116.33888966688707</c:v>
              </c:pt>
              <c:pt idx="7">
                <c:v>114.29426914034686</c:v>
              </c:pt>
              <c:pt idx="8">
                <c:v>99.226400055988265</c:v>
              </c:pt>
              <c:pt idx="9">
                <c:v>101.23982333277881</c:v>
              </c:pt>
              <c:pt idx="10">
                <c:v>105.36349601159587</c:v>
              </c:pt>
              <c:pt idx="11">
                <c:v>120.84317638267069</c:v>
              </c:pt>
              <c:pt idx="12">
                <c:v>95.149022904008419</c:v>
              </c:pt>
              <c:pt idx="13">
                <c:v>842.0158582544459</c:v>
              </c:pt>
              <c:pt idx="14">
                <c:v>102.53105768594786</c:v>
              </c:pt>
              <c:pt idx="15">
                <c:v>92.805516028201083</c:v>
              </c:pt>
              <c:pt idx="16">
                <c:v>105.50403590756918</c:v>
              </c:pt>
              <c:pt idx="17">
                <c:v>115.29698947417209</c:v>
              </c:pt>
              <c:pt idx="18">
                <c:v>107.39014170462939</c:v>
              </c:pt>
              <c:pt idx="19">
                <c:v>101.79176232727393</c:v>
              </c:pt>
              <c:pt idx="20">
                <c:v>105.10248982598318</c:v>
              </c:pt>
              <c:pt idx="21">
                <c:v>95.632082467757456</c:v>
              </c:pt>
              <c:pt idx="22">
                <c:v>95.17006515532016</c:v>
              </c:pt>
              <c:pt idx="23">
                <c:v>92.744123586869151</c:v>
              </c:pt>
              <c:pt idx="24">
                <c:v>105.80334262188114</c:v>
              </c:pt>
              <c:pt idx="25">
                <c:v>106.24846603675408</c:v>
              </c:pt>
              <c:pt idx="26">
                <c:v>107.41074692886926</c:v>
              </c:pt>
              <c:pt idx="27">
                <c:v>111.17642224767465</c:v>
              </c:pt>
              <c:pt idx="28">
                <c:v>118.99454748686605</c:v>
              </c:pt>
              <c:pt idx="29">
                <c:v>113.45399653688048</c:v>
              </c:pt>
              <c:pt idx="30">
                <c:v>114.06006698472464</c:v>
              </c:pt>
              <c:pt idx="31">
                <c:v>112.82317998493768</c:v>
              </c:pt>
            </c:numLit>
          </c:val>
          <c:extLst>
            <c:ext xmlns:c16="http://schemas.microsoft.com/office/drawing/2014/chart" uri="{C3380CC4-5D6E-409C-BE32-E72D297353CC}">
              <c16:uniqueId val="{00000000-1B30-4E7E-9ABA-CA488B1F071C}"/>
            </c:ext>
          </c:extLst>
        </c:ser>
        <c:ser>
          <c:idx val="1"/>
          <c:order val="1"/>
          <c:tx>
            <c:v>Residential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495.66229932893646</c:v>
              </c:pt>
              <c:pt idx="1">
                <c:v>484.33550613312656</c:v>
              </c:pt>
              <c:pt idx="2">
                <c:v>411.57539483077676</c:v>
              </c:pt>
              <c:pt idx="3">
                <c:v>400.71391167305404</c:v>
              </c:pt>
              <c:pt idx="4">
                <c:v>353.49684237902176</c:v>
              </c:pt>
              <c:pt idx="5">
                <c:v>319.48579113460175</c:v>
              </c:pt>
              <c:pt idx="6">
                <c:v>319.70196448517493</c:v>
              </c:pt>
              <c:pt idx="7">
                <c:v>280.48676605997173</c:v>
              </c:pt>
              <c:pt idx="8">
                <c:v>297.54045778580462</c:v>
              </c:pt>
              <c:pt idx="9">
                <c:v>227.98063085893878</c:v>
              </c:pt>
              <c:pt idx="10">
                <c:v>227.52018430841429</c:v>
              </c:pt>
              <c:pt idx="11">
                <c:v>217.1276106463873</c:v>
              </c:pt>
              <c:pt idx="12">
                <c:v>214.2122324285711</c:v>
              </c:pt>
              <c:pt idx="13">
                <c:v>203.36950718306139</c:v>
              </c:pt>
              <c:pt idx="14">
                <c:v>199.90703214488667</c:v>
              </c:pt>
              <c:pt idx="15">
                <c:v>209.1937550034668</c:v>
              </c:pt>
              <c:pt idx="16">
                <c:v>203.39903702055403</c:v>
              </c:pt>
              <c:pt idx="17">
                <c:v>197.43866621783761</c:v>
              </c:pt>
              <c:pt idx="18">
                <c:v>209.44611791890625</c:v>
              </c:pt>
              <c:pt idx="19">
                <c:v>220.7360351480925</c:v>
              </c:pt>
              <c:pt idx="20">
                <c:v>210.22118380143496</c:v>
              </c:pt>
              <c:pt idx="21">
                <c:v>188.21622303979336</c:v>
              </c:pt>
              <c:pt idx="22">
                <c:v>187.80864428761049</c:v>
              </c:pt>
              <c:pt idx="23">
                <c:v>197.55181769835087</c:v>
              </c:pt>
              <c:pt idx="24">
                <c:v>177.20689996244542</c:v>
              </c:pt>
              <c:pt idx="25">
                <c:v>185.36980215604575</c:v>
              </c:pt>
              <c:pt idx="26">
                <c:v>188.81845894701473</c:v>
              </c:pt>
              <c:pt idx="27">
                <c:v>161.89952664346387</c:v>
              </c:pt>
              <c:pt idx="28">
                <c:v>174.02381109003829</c:v>
              </c:pt>
              <c:pt idx="29">
                <c:v>157.20456599571054</c:v>
              </c:pt>
              <c:pt idx="30">
                <c:v>164.68870855052688</c:v>
              </c:pt>
              <c:pt idx="31">
                <c:v>157.65263703261314</c:v>
              </c:pt>
            </c:numLit>
          </c:val>
          <c:extLst>
            <c:ext xmlns:c16="http://schemas.microsoft.com/office/drawing/2014/chart" uri="{C3380CC4-5D6E-409C-BE32-E72D297353CC}">
              <c16:uniqueId val="{00000001-1B30-4E7E-9ABA-CA488B1F071C}"/>
            </c:ext>
          </c:extLst>
        </c:ser>
        <c:ser>
          <c:idx val="2"/>
          <c:order val="2"/>
          <c:tx>
            <c:v>Manufacturing Combustion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7.5860424420705046</c:v>
              </c:pt>
              <c:pt idx="1">
                <c:v>7.6380510438911227</c:v>
              </c:pt>
              <c:pt idx="2">
                <c:v>6.4014740981178466</c:v>
              </c:pt>
              <c:pt idx="3">
                <c:v>6.7544190537522706</c:v>
              </c:pt>
              <c:pt idx="4">
                <c:v>6.5241243073363764</c:v>
              </c:pt>
              <c:pt idx="5">
                <c:v>6.6727850253167631</c:v>
              </c:pt>
              <c:pt idx="6">
                <c:v>7.2084399846683684</c:v>
              </c:pt>
              <c:pt idx="7">
                <c:v>7.292609772630164</c:v>
              </c:pt>
              <c:pt idx="8">
                <c:v>7.8195146930109036</c:v>
              </c:pt>
              <c:pt idx="9">
                <c:v>7.869150521337831</c:v>
              </c:pt>
              <c:pt idx="10">
                <c:v>9.203945261235674</c:v>
              </c:pt>
              <c:pt idx="11">
                <c:v>9.6884076896368398</c:v>
              </c:pt>
              <c:pt idx="12">
                <c:v>9.3075021086783476</c:v>
              </c:pt>
              <c:pt idx="13">
                <c:v>9.6415881481241996</c:v>
              </c:pt>
              <c:pt idx="14">
                <c:v>10.547533501626148</c:v>
              </c:pt>
              <c:pt idx="15">
                <c:v>12.103901592751313</c:v>
              </c:pt>
              <c:pt idx="16">
                <c:v>11.535876680917973</c:v>
              </c:pt>
              <c:pt idx="17">
                <c:v>11.171635939789693</c:v>
              </c:pt>
              <c:pt idx="18">
                <c:v>10.336363418662685</c:v>
              </c:pt>
              <c:pt idx="19">
                <c:v>8.7549424404900869</c:v>
              </c:pt>
              <c:pt idx="20">
                <c:v>9.2361473885131176</c:v>
              </c:pt>
              <c:pt idx="21">
                <c:v>8.0505369796717954</c:v>
              </c:pt>
              <c:pt idx="22">
                <c:v>7.4259756566495234</c:v>
              </c:pt>
              <c:pt idx="23">
                <c:v>7.591183777295428</c:v>
              </c:pt>
              <c:pt idx="24">
                <c:v>8.865368252998973</c:v>
              </c:pt>
              <c:pt idx="25">
                <c:v>8.8710207575761348</c:v>
              </c:pt>
              <c:pt idx="26">
                <c:v>8.5789399979477245</c:v>
              </c:pt>
              <c:pt idx="27">
                <c:v>9.1835481370957037</c:v>
              </c:pt>
              <c:pt idx="28">
                <c:v>9.5208403199911462</c:v>
              </c:pt>
              <c:pt idx="29">
                <c:v>8.9223939704117683</c:v>
              </c:pt>
              <c:pt idx="30">
                <c:v>8.5749591337715927</c:v>
              </c:pt>
              <c:pt idx="31">
                <c:v>9.7023225608237222</c:v>
              </c:pt>
            </c:numLit>
          </c:val>
          <c:extLst>
            <c:ext xmlns:c16="http://schemas.microsoft.com/office/drawing/2014/chart" uri="{C3380CC4-5D6E-409C-BE32-E72D297353CC}">
              <c16:uniqueId val="{00000002-1B30-4E7E-9ABA-CA488B1F071C}"/>
            </c:ext>
          </c:extLst>
        </c:ser>
        <c:ser>
          <c:idx val="3"/>
          <c:order val="3"/>
          <c:tx>
            <c:v>Commercial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3.689839842000993</c:v>
              </c:pt>
              <c:pt idx="1">
                <c:v>3.7277741689500181</c:v>
              </c:pt>
              <c:pt idx="2">
                <c:v>3.6737567027511671</c:v>
              </c:pt>
              <c:pt idx="3">
                <c:v>3.5829538020602811</c:v>
              </c:pt>
              <c:pt idx="4">
                <c:v>3.8985914286435288</c:v>
              </c:pt>
              <c:pt idx="5">
                <c:v>3.8042225400037109</c:v>
              </c:pt>
              <c:pt idx="6">
                <c:v>3.3694972656048123</c:v>
              </c:pt>
              <c:pt idx="7">
                <c:v>3.3678126880864028</c:v>
              </c:pt>
              <c:pt idx="8">
                <c:v>3.2596460426533982</c:v>
              </c:pt>
              <c:pt idx="9">
                <c:v>3.3392745727605799</c:v>
              </c:pt>
              <c:pt idx="10">
                <c:v>3.3389501654139493</c:v>
              </c:pt>
              <c:pt idx="11">
                <c:v>3.2465879102458981</c:v>
              </c:pt>
              <c:pt idx="12">
                <c:v>3.1012097474651217</c:v>
              </c:pt>
              <c:pt idx="13">
                <c:v>3.3171725346918257</c:v>
              </c:pt>
              <c:pt idx="14">
                <c:v>3.1330629013849478</c:v>
              </c:pt>
              <c:pt idx="15">
                <c:v>3.2450442182334553</c:v>
              </c:pt>
              <c:pt idx="16">
                <c:v>3.5424705923612807</c:v>
              </c:pt>
              <c:pt idx="17">
                <c:v>5.0004410485291348</c:v>
              </c:pt>
              <c:pt idx="18">
                <c:v>6.9884156028066959</c:v>
              </c:pt>
              <c:pt idx="19">
                <c:v>5.4267590700000659</c:v>
              </c:pt>
              <c:pt idx="20">
                <c:v>5.3223307438806655</c:v>
              </c:pt>
              <c:pt idx="21">
                <c:v>5.7702353813530891</c:v>
              </c:pt>
              <c:pt idx="22">
                <c:v>6.3439510535482668</c:v>
              </c:pt>
              <c:pt idx="23">
                <c:v>7.1756581176257441</c:v>
              </c:pt>
              <c:pt idx="24">
                <c:v>7.5706541573749755</c:v>
              </c:pt>
              <c:pt idx="25">
                <c:v>5.3889745823705812</c:v>
              </c:pt>
              <c:pt idx="26">
                <c:v>4.6185106723412037</c:v>
              </c:pt>
              <c:pt idx="27">
                <c:v>3.975548271230922</c:v>
              </c:pt>
              <c:pt idx="28">
                <c:v>3.7147228777547161</c:v>
              </c:pt>
              <c:pt idx="29">
                <c:v>3.3920047490274254</c:v>
              </c:pt>
              <c:pt idx="30">
                <c:v>3.6245169829483768</c:v>
              </c:pt>
              <c:pt idx="31">
                <c:v>3.5879723669614938</c:v>
              </c:pt>
            </c:numLit>
          </c:val>
          <c:extLst>
            <c:ext xmlns:c16="http://schemas.microsoft.com/office/drawing/2014/chart" uri="{C3380CC4-5D6E-409C-BE32-E72D297353CC}">
              <c16:uniqueId val="{00000003-1B30-4E7E-9ABA-CA488B1F071C}"/>
            </c:ext>
          </c:extLst>
        </c:ser>
        <c:ser>
          <c:idx val="4"/>
          <c:order val="4"/>
          <c:tx>
            <c:v>Public Services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3.9112065914305889</c:v>
              </c:pt>
              <c:pt idx="1">
                <c:v>3.7982469993479713</c:v>
              </c:pt>
              <c:pt idx="2">
                <c:v>3.4874443541393552</c:v>
              </c:pt>
              <c:pt idx="3">
                <c:v>3.3472789034692445</c:v>
              </c:pt>
              <c:pt idx="4">
                <c:v>3.370013719987599</c:v>
              </c:pt>
              <c:pt idx="5">
                <c:v>3.1334314226864173</c:v>
              </c:pt>
              <c:pt idx="6">
                <c:v>2.9088747986676622</c:v>
              </c:pt>
              <c:pt idx="7">
                <c:v>2.7393965411057604</c:v>
              </c:pt>
              <c:pt idx="8">
                <c:v>2.5317375516320371</c:v>
              </c:pt>
              <c:pt idx="9">
                <c:v>2.6115969230253548</c:v>
              </c:pt>
              <c:pt idx="10">
                <c:v>2.6984075139297414</c:v>
              </c:pt>
              <c:pt idx="11">
                <c:v>2.6068897212999143</c:v>
              </c:pt>
              <c:pt idx="12">
                <c:v>2.4551124085227678</c:v>
              </c:pt>
              <c:pt idx="13">
                <c:v>2.3499015659503808</c:v>
              </c:pt>
              <c:pt idx="14">
                <c:v>2.1905950230509141</c:v>
              </c:pt>
              <c:pt idx="15">
                <c:v>2.1993365465840218</c:v>
              </c:pt>
              <c:pt idx="16">
                <c:v>2.113214728022931</c:v>
              </c:pt>
              <c:pt idx="17">
                <c:v>1.993380536902613</c:v>
              </c:pt>
              <c:pt idx="18">
                <c:v>2.0301448787628975</c:v>
              </c:pt>
              <c:pt idx="19">
                <c:v>3.6964167577354998</c:v>
              </c:pt>
              <c:pt idx="20">
                <c:v>3.1660585389334841</c:v>
              </c:pt>
              <c:pt idx="21">
                <c:v>3.7545671116936186</c:v>
              </c:pt>
              <c:pt idx="22">
                <c:v>4.4227889253035455</c:v>
              </c:pt>
              <c:pt idx="23">
                <c:v>6.1156453507305262</c:v>
              </c:pt>
              <c:pt idx="24">
                <c:v>6.3362547881617379</c:v>
              </c:pt>
              <c:pt idx="25">
                <c:v>4.95911491961518</c:v>
              </c:pt>
              <c:pt idx="26">
                <c:v>8.4430337579998227</c:v>
              </c:pt>
              <c:pt idx="27">
                <c:v>7.624639499829736</c:v>
              </c:pt>
              <c:pt idx="28">
                <c:v>7.1273087868334208</c:v>
              </c:pt>
              <c:pt idx="29">
                <c:v>5.9084397212373858</c:v>
              </c:pt>
              <c:pt idx="30">
                <c:v>6.4192371371334964</c:v>
              </c:pt>
              <c:pt idx="31">
                <c:v>6.361445594198921</c:v>
              </c:pt>
            </c:numLit>
          </c:val>
          <c:extLst>
            <c:ext xmlns:c16="http://schemas.microsoft.com/office/drawing/2014/chart" uri="{C3380CC4-5D6E-409C-BE32-E72D297353CC}">
              <c16:uniqueId val="{00000004-1B30-4E7E-9ABA-CA488B1F071C}"/>
            </c:ext>
          </c:extLst>
        </c:ser>
        <c:ser>
          <c:idx val="5"/>
          <c:order val="5"/>
          <c:tx>
            <c:v>Transport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54.517224133998369</c:v>
              </c:pt>
              <c:pt idx="1">
                <c:v>56.03721860598128</c:v>
              </c:pt>
              <c:pt idx="2">
                <c:v>57.390643945970375</c:v>
              </c:pt>
              <c:pt idx="3">
                <c:v>54.194022585841317</c:v>
              </c:pt>
              <c:pt idx="4">
                <c:v>52.844734141444725</c:v>
              </c:pt>
              <c:pt idx="5">
                <c:v>52.311807216791976</c:v>
              </c:pt>
              <c:pt idx="6">
                <c:v>52.285835282858528</c:v>
              </c:pt>
              <c:pt idx="7">
                <c:v>49.368576329622385</c:v>
              </c:pt>
              <c:pt idx="8">
                <c:v>51.459468877348222</c:v>
              </c:pt>
              <c:pt idx="9">
                <c:v>50.559687399322286</c:v>
              </c:pt>
              <c:pt idx="10">
                <c:v>47.429090491641688</c:v>
              </c:pt>
              <c:pt idx="11">
                <c:v>46.35601961625391</c:v>
              </c:pt>
              <c:pt idx="12">
                <c:v>42.921488342232138</c:v>
              </c:pt>
              <c:pt idx="13">
                <c:v>40.558428097766622</c:v>
              </c:pt>
              <c:pt idx="14">
                <c:v>39.959194180506692</c:v>
              </c:pt>
              <c:pt idx="15">
                <c:v>39.857342440903309</c:v>
              </c:pt>
              <c:pt idx="16">
                <c:v>37.7305860013238</c:v>
              </c:pt>
              <c:pt idx="17">
                <c:v>35.608328528628313</c:v>
              </c:pt>
              <c:pt idx="18">
                <c:v>32.088916237882515</c:v>
              </c:pt>
              <c:pt idx="19">
                <c:v>27.735472749241069</c:v>
              </c:pt>
              <c:pt idx="20">
                <c:v>24.063080040074382</c:v>
              </c:pt>
              <c:pt idx="21">
                <c:v>21.849276794448759</c:v>
              </c:pt>
              <c:pt idx="22">
                <c:v>19.417478371100056</c:v>
              </c:pt>
              <c:pt idx="23">
                <c:v>18.282037623057036</c:v>
              </c:pt>
              <c:pt idx="24">
                <c:v>17.262077145880919</c:v>
              </c:pt>
              <c:pt idx="25">
                <c:v>16.008222865647515</c:v>
              </c:pt>
              <c:pt idx="26">
                <c:v>14.627970892375526</c:v>
              </c:pt>
              <c:pt idx="27">
                <c:v>12.504751374964396</c:v>
              </c:pt>
              <c:pt idx="28">
                <c:v>11.191924540336952</c:v>
              </c:pt>
              <c:pt idx="29">
                <c:v>10.324615090749434</c:v>
              </c:pt>
              <c:pt idx="30">
                <c:v>7.834056481202067</c:v>
              </c:pt>
              <c:pt idx="31">
                <c:v>8.253686996809277</c:v>
              </c:pt>
            </c:numLit>
          </c:val>
          <c:extLst>
            <c:ext xmlns:c16="http://schemas.microsoft.com/office/drawing/2014/chart" uri="{C3380CC4-5D6E-409C-BE32-E72D297353CC}">
              <c16:uniqueId val="{00000005-1B30-4E7E-9ABA-CA488B1F071C}"/>
            </c:ext>
          </c:extLst>
        </c:ser>
        <c:ser>
          <c:idx val="6"/>
          <c:order val="6"/>
          <c:tx>
            <c:v>Industrial Processes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</c:numLit>
          </c:val>
          <c:extLst>
            <c:ext xmlns:c16="http://schemas.microsoft.com/office/drawing/2014/chart" uri="{C3380CC4-5D6E-409C-BE32-E72D297353CC}">
              <c16:uniqueId val="{00000006-1B30-4E7E-9ABA-CA488B1F071C}"/>
            </c:ext>
          </c:extLst>
        </c:ser>
        <c:ser>
          <c:idx val="7"/>
          <c:order val="7"/>
          <c:tx>
            <c:v>F-Gases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General</c:formatCode>
              <c:ptCount val="32"/>
            </c:numLit>
          </c:val>
          <c:extLst>
            <c:ext xmlns:c16="http://schemas.microsoft.com/office/drawing/2014/chart" uri="{C3380CC4-5D6E-409C-BE32-E72D297353CC}">
              <c16:uniqueId val="{00000007-1B30-4E7E-9ABA-CA488B1F071C}"/>
            </c:ext>
          </c:extLst>
        </c:ser>
        <c:ser>
          <c:idx val="8"/>
          <c:order val="8"/>
          <c:tx>
            <c:v>Agriculture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13482.065424945817</c:v>
              </c:pt>
              <c:pt idx="1">
                <c:v>13745.712672411282</c:v>
              </c:pt>
              <c:pt idx="2">
                <c:v>13996.612128634546</c:v>
              </c:pt>
              <c:pt idx="3">
                <c:v>14116.858849963912</c:v>
              </c:pt>
              <c:pt idx="4">
                <c:v>14149.782343708719</c:v>
              </c:pt>
              <c:pt idx="5">
                <c:v>14272.764328596399</c:v>
              </c:pt>
              <c:pt idx="6">
                <c:v>14766.91491278086</c:v>
              </c:pt>
              <c:pt idx="7">
                <c:v>15201.129856751286</c:v>
              </c:pt>
              <c:pt idx="8">
                <c:v>15546.229995491674</c:v>
              </c:pt>
              <c:pt idx="9">
                <c:v>15150.653607205066</c:v>
              </c:pt>
              <c:pt idx="10">
                <c:v>14580.734806025208</c:v>
              </c:pt>
              <c:pt idx="11">
                <c:v>14611.616665885847</c:v>
              </c:pt>
              <c:pt idx="12">
                <c:v>14560.854318637863</c:v>
              </c:pt>
              <c:pt idx="13">
                <c:v>14580.75150780174</c:v>
              </c:pt>
              <c:pt idx="14">
                <c:v>14480.14520731005</c:v>
              </c:pt>
              <c:pt idx="15">
                <c:v>14425.15286266403</c:v>
              </c:pt>
              <c:pt idx="16">
                <c:v>14512.91094043958</c:v>
              </c:pt>
              <c:pt idx="17">
                <c:v>14040.805629804581</c:v>
              </c:pt>
              <c:pt idx="18">
                <c:v>14046.4967264231</c:v>
              </c:pt>
              <c:pt idx="19">
                <c:v>13826.753646467027</c:v>
              </c:pt>
              <c:pt idx="20">
                <c:v>13548.077776853022</c:v>
              </c:pt>
              <c:pt idx="21">
                <c:v>13411.497997766881</c:v>
              </c:pt>
              <c:pt idx="22">
                <c:v>14231.122681386396</c:v>
              </c:pt>
              <c:pt idx="23">
                <c:v>14348.472626757113</c:v>
              </c:pt>
              <c:pt idx="24">
                <c:v>14228.178096820466</c:v>
              </c:pt>
              <c:pt idx="25">
                <c:v>14741.478773418232</c:v>
              </c:pt>
              <c:pt idx="26">
                <c:v>15160.965197222993</c:v>
              </c:pt>
              <c:pt idx="27">
                <c:v>15653.248696036577</c:v>
              </c:pt>
              <c:pt idx="28">
                <c:v>16014.245270115296</c:v>
              </c:pt>
              <c:pt idx="29">
                <c:v>15585.805128255888</c:v>
              </c:pt>
              <c:pt idx="30">
                <c:v>15796.872372995449</c:v>
              </c:pt>
              <c:pt idx="31">
                <c:v>16086.100353941501</c:v>
              </c:pt>
            </c:numLit>
          </c:val>
          <c:extLst>
            <c:ext xmlns:c16="http://schemas.microsoft.com/office/drawing/2014/chart" uri="{C3380CC4-5D6E-409C-BE32-E72D297353CC}">
              <c16:uniqueId val="{00000008-1B30-4E7E-9ABA-CA488B1F071C}"/>
            </c:ext>
          </c:extLst>
        </c:ser>
        <c:ser>
          <c:idx val="9"/>
          <c:order val="9"/>
          <c:tx>
            <c:v>Waste</c:v>
          </c:tx>
          <c:invertIfNegative val="0"/>
          <c:cat>
            <c:numLit>
              <c:formatCode>General</c:formatCode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numLit>
          </c:cat>
          <c:val>
            <c:numLit>
              <c:formatCode>0.00</c:formatCode>
              <c:ptCount val="32"/>
              <c:pt idx="0">
                <c:v>1545.8533528449464</c:v>
              </c:pt>
              <c:pt idx="1">
                <c:v>1636.4310230730002</c:v>
              </c:pt>
              <c:pt idx="2">
                <c:v>1707.4564657481867</c:v>
              </c:pt>
              <c:pt idx="3">
                <c:v>1762.9557530360016</c:v>
              </c:pt>
              <c:pt idx="4">
                <c:v>1814.1734518897417</c:v>
              </c:pt>
              <c:pt idx="5">
                <c:v>1855.5442917242906</c:v>
              </c:pt>
              <c:pt idx="6">
                <c:v>1719.7749698026582</c:v>
              </c:pt>
              <c:pt idx="7">
                <c:v>1426.8877649365813</c:v>
              </c:pt>
              <c:pt idx="8">
                <c:v>1491.8827066197821</c:v>
              </c:pt>
              <c:pt idx="9">
                <c:v>1486.0762385516082</c:v>
              </c:pt>
              <c:pt idx="10">
                <c:v>1492.2224155978661</c:v>
              </c:pt>
              <c:pt idx="11">
                <c:v>1603.7445766192591</c:v>
              </c:pt>
              <c:pt idx="12">
                <c:v>1692.1246573240251</c:v>
              </c:pt>
              <c:pt idx="13">
                <c:v>1700.3052738968463</c:v>
              </c:pt>
              <c:pt idx="14">
                <c:v>1414.1415897546729</c:v>
              </c:pt>
              <c:pt idx="15">
                <c:v>1216.0931186203529</c:v>
              </c:pt>
              <c:pt idx="16">
                <c:v>1251.9501560246192</c:v>
              </c:pt>
              <c:pt idx="17">
                <c:v>763.59124516194049</c:v>
              </c:pt>
              <c:pt idx="18">
                <c:v>608.60355344185666</c:v>
              </c:pt>
              <c:pt idx="19">
                <c:v>408.32923304534131</c:v>
              </c:pt>
              <c:pt idx="20">
                <c:v>400.77263100416906</c:v>
              </c:pt>
              <c:pt idx="21">
                <c:v>515.97104988104388</c:v>
              </c:pt>
              <c:pt idx="22">
                <c:v>425.06294209968399</c:v>
              </c:pt>
              <c:pt idx="23">
                <c:v>602.2615471232391</c:v>
              </c:pt>
              <c:pt idx="24">
                <c:v>811.89042621604301</c:v>
              </c:pt>
              <c:pt idx="25">
                <c:v>899.6310710849483</c:v>
              </c:pt>
              <c:pt idx="26">
                <c:v>922.59885329855069</c:v>
              </c:pt>
              <c:pt idx="27">
                <c:v>891.99302487066734</c:v>
              </c:pt>
              <c:pt idx="28">
                <c:v>862.55664423325709</c:v>
              </c:pt>
              <c:pt idx="29">
                <c:v>848.52609618406416</c:v>
              </c:pt>
              <c:pt idx="30">
                <c:v>840.6576255171999</c:v>
              </c:pt>
              <c:pt idx="31">
                <c:v>797.80872892349043</c:v>
              </c:pt>
            </c:numLit>
          </c:val>
          <c:extLst>
            <c:ext xmlns:c16="http://schemas.microsoft.com/office/drawing/2014/chart" uri="{C3380CC4-5D6E-409C-BE32-E72D297353CC}">
              <c16:uniqueId val="{00000009-1B30-4E7E-9ABA-CA488B1F0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75618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1237456</xdr:colOff>
      <xdr:row>49</xdr:row>
      <xdr:rowOff>183356</xdr:rowOff>
    </xdr:from>
    <xdr:to>
      <xdr:col>23</xdr:col>
      <xdr:colOff>312738</xdr:colOff>
      <xdr:row>79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E02D6E3-8E90-4F70-9CB8-F63163704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292100</xdr:colOff>
      <xdr:row>80</xdr:row>
      <xdr:rowOff>2381</xdr:rowOff>
    </xdr:from>
    <xdr:to>
      <xdr:col>19</xdr:col>
      <xdr:colOff>319088</xdr:colOff>
      <xdr:row>113</xdr:row>
      <xdr:rowOff>73819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CE033F9-7821-43AC-83B1-7DF8EE639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97630</xdr:colOff>
      <xdr:row>80</xdr:row>
      <xdr:rowOff>2381</xdr:rowOff>
    </xdr:from>
    <xdr:to>
      <xdr:col>8</xdr:col>
      <xdr:colOff>241300</xdr:colOff>
      <xdr:row>113</xdr:row>
      <xdr:rowOff>85724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CC98F8FB-BDAE-47C8-ADFF-FECE6744F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79</xdr:row>
      <xdr:rowOff>177800</xdr:rowOff>
    </xdr:from>
    <xdr:to>
      <xdr:col>30</xdr:col>
      <xdr:colOff>334170</xdr:colOff>
      <xdr:row>113</xdr:row>
      <xdr:rowOff>70643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7EACA931-6D67-4F77-A177-1B748438C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406400</xdr:colOff>
      <xdr:row>79</xdr:row>
      <xdr:rowOff>177800</xdr:rowOff>
    </xdr:from>
    <xdr:to>
      <xdr:col>39</xdr:col>
      <xdr:colOff>0</xdr:colOff>
      <xdr:row>113</xdr:row>
      <xdr:rowOff>58738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4F5B33AC-D810-4F3F-8D36-FAE5A15CD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843756</xdr:colOff>
      <xdr:row>49</xdr:row>
      <xdr:rowOff>157956</xdr:rowOff>
    </xdr:from>
    <xdr:to>
      <xdr:col>26</xdr:col>
      <xdr:colOff>571500</xdr:colOff>
      <xdr:row>78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8314E8-8BD1-4791-A436-8FC8C1302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81</xdr:row>
      <xdr:rowOff>129381</xdr:rowOff>
    </xdr:from>
    <xdr:to>
      <xdr:col>23</xdr:col>
      <xdr:colOff>93663</xdr:colOff>
      <xdr:row>115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A301A7-60FB-486D-AB61-53D47DD1B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62705</xdr:colOff>
      <xdr:row>81</xdr:row>
      <xdr:rowOff>142081</xdr:rowOff>
    </xdr:from>
    <xdr:to>
      <xdr:col>11</xdr:col>
      <xdr:colOff>658018</xdr:colOff>
      <xdr:row>115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6DBFB80-48AA-4CAB-8A5F-092C72F80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177800</xdr:rowOff>
    </xdr:from>
    <xdr:to>
      <xdr:col>27</xdr:col>
      <xdr:colOff>495300</xdr:colOff>
      <xdr:row>74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949FFF-9CFC-4E52-ABCF-E073BA381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154781</xdr:rowOff>
    </xdr:from>
    <xdr:to>
      <xdr:col>23</xdr:col>
      <xdr:colOff>17463</xdr:colOff>
      <xdr:row>110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903B3D-F7FE-4AAD-8C95-4DA48F1F4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76</xdr:row>
      <xdr:rowOff>154781</xdr:rowOff>
    </xdr:from>
    <xdr:to>
      <xdr:col>11</xdr:col>
      <xdr:colOff>607218</xdr:colOff>
      <xdr:row>110</xdr:row>
      <xdr:rowOff>47624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91E29BA-240B-4F99-9034-69DA1E7CD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139700</xdr:rowOff>
    </xdr:from>
    <xdr:to>
      <xdr:col>33</xdr:col>
      <xdr:colOff>508000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C14C9E-43AB-473D-BDFA-FEF7D6996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129381</xdr:rowOff>
    </xdr:from>
    <xdr:to>
      <xdr:col>23</xdr:col>
      <xdr:colOff>76200</xdr:colOff>
      <xdr:row>110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C12688-3A65-43CD-8E36-523BD47FD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76</xdr:row>
      <xdr:rowOff>142081</xdr:rowOff>
    </xdr:from>
    <xdr:to>
      <xdr:col>11</xdr:col>
      <xdr:colOff>578643</xdr:colOff>
      <xdr:row>110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0D20F67-AA26-4018-A72A-174C95486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4179-958C-4CF5-BBA4-6759211ED353}">
  <dimension ref="A1:AM65"/>
  <sheetViews>
    <sheetView tabSelected="1" zoomScale="75" zoomScaleNormal="75" workbookViewId="0"/>
  </sheetViews>
  <sheetFormatPr defaultColWidth="9.28515625" defaultRowHeight="15" outlineLevelRow="1" x14ac:dyDescent="0.25"/>
  <cols>
    <col min="1" max="1" width="41" style="6" customWidth="1"/>
    <col min="2" max="3" width="12.7109375" style="6" bestFit="1" customWidth="1"/>
    <col min="4" max="4" width="12.28515625" style="6" bestFit="1" customWidth="1"/>
    <col min="5" max="5" width="12.7109375" style="6" bestFit="1" customWidth="1"/>
    <col min="6" max="6" width="12.28515625" style="6" bestFit="1" customWidth="1"/>
    <col min="7" max="10" width="12.7109375" style="6" bestFit="1" customWidth="1"/>
    <col min="11" max="11" width="12.28515625" style="6" bestFit="1" customWidth="1"/>
    <col min="12" max="15" width="12.7109375" style="6" bestFit="1" customWidth="1"/>
    <col min="16" max="17" width="12.28515625" style="6" bestFit="1" customWidth="1"/>
    <col min="18" max="19" width="12.7109375" style="6" bestFit="1" customWidth="1"/>
    <col min="20" max="20" width="12.28515625" style="6" bestFit="1" customWidth="1"/>
    <col min="21" max="25" width="12.7109375" style="6" bestFit="1" customWidth="1"/>
    <col min="26" max="26" width="12.28515625" style="6" bestFit="1" customWidth="1"/>
    <col min="27" max="28" width="12.7109375" style="6" bestFit="1" customWidth="1"/>
    <col min="29" max="29" width="12.28515625" style="6" bestFit="1" customWidth="1"/>
    <col min="30" max="32" width="12.7109375" style="6" bestFit="1" customWidth="1"/>
    <col min="33" max="33" width="12.7109375" style="6" customWidth="1"/>
    <col min="34" max="34" width="13.28515625" style="6" bestFit="1" customWidth="1"/>
    <col min="35" max="35" width="13.28515625" style="6" customWidth="1"/>
    <col min="36" max="36" width="14.42578125" style="6" customWidth="1"/>
    <col min="37" max="37" width="12.28515625" style="6" customWidth="1"/>
    <col min="38" max="38" width="11.28515625" style="6" customWidth="1"/>
    <col min="39" max="39" width="10.42578125" style="6" customWidth="1"/>
    <col min="40" max="16384" width="9.28515625" style="6"/>
  </cols>
  <sheetData>
    <row r="1" spans="1:39" ht="30" x14ac:dyDescent="0.25">
      <c r="A1" s="1" t="s">
        <v>56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  <c r="AH1" s="1" t="s">
        <v>0</v>
      </c>
      <c r="AI1" s="1" t="s">
        <v>1</v>
      </c>
      <c r="AJ1" s="3" t="s">
        <v>2</v>
      </c>
      <c r="AK1" s="4"/>
      <c r="AL1" s="3" t="s">
        <v>3</v>
      </c>
      <c r="AM1" s="5" t="s">
        <v>4</v>
      </c>
    </row>
    <row r="2" spans="1:39" x14ac:dyDescent="0.25">
      <c r="A2" s="7" t="s">
        <v>5</v>
      </c>
      <c r="B2" s="8">
        <f t="shared" ref="B2:AA2" si="0">SUM(B3:B6)</f>
        <v>11334.543936802416</v>
      </c>
      <c r="C2" s="8">
        <f t="shared" si="0"/>
        <v>11784.94693048071</v>
      </c>
      <c r="D2" s="8">
        <f t="shared" si="0"/>
        <v>12440.836658191371</v>
      </c>
      <c r="E2" s="8">
        <f t="shared" si="0"/>
        <v>12461.362700169875</v>
      </c>
      <c r="F2" s="8">
        <f t="shared" si="0"/>
        <v>12797.185741974259</v>
      </c>
      <c r="G2" s="8">
        <f t="shared" si="0"/>
        <v>13482.320322811876</v>
      </c>
      <c r="H2" s="8">
        <f t="shared" si="0"/>
        <v>14202.419057457646</v>
      </c>
      <c r="I2" s="8">
        <f t="shared" si="0"/>
        <v>14857.438157197474</v>
      </c>
      <c r="J2" s="8">
        <f t="shared" si="0"/>
        <v>15223.247251743613</v>
      </c>
      <c r="K2" s="8">
        <f t="shared" si="0"/>
        <v>15921.095442406371</v>
      </c>
      <c r="L2" s="8">
        <f t="shared" si="0"/>
        <v>16202.239183785132</v>
      </c>
      <c r="M2" s="8">
        <f t="shared" si="0"/>
        <v>17490.407231801652</v>
      </c>
      <c r="N2" s="8">
        <f t="shared" si="0"/>
        <v>16493.709163559302</v>
      </c>
      <c r="O2" s="8">
        <f t="shared" si="0"/>
        <v>16545.989979932612</v>
      </c>
      <c r="P2" s="8">
        <f t="shared" si="0"/>
        <v>15418.520651993318</v>
      </c>
      <c r="Q2" s="8">
        <f t="shared" si="0"/>
        <v>15901.036677505399</v>
      </c>
      <c r="R2" s="8">
        <f t="shared" si="0"/>
        <v>15161.394825036868</v>
      </c>
      <c r="S2" s="8">
        <f t="shared" si="0"/>
        <v>14676.612359411942</v>
      </c>
      <c r="T2" s="8">
        <f t="shared" si="0"/>
        <v>14790.727315748543</v>
      </c>
      <c r="U2" s="8">
        <f t="shared" si="0"/>
        <v>13197.011825080008</v>
      </c>
      <c r="V2" s="8">
        <f t="shared" si="0"/>
        <v>13461.164760560536</v>
      </c>
      <c r="W2" s="8">
        <f t="shared" si="0"/>
        <v>12057.103758078702</v>
      </c>
      <c r="X2" s="8">
        <f t="shared" si="0"/>
        <v>12897.959543429084</v>
      </c>
      <c r="Y2" s="8">
        <f t="shared" si="0"/>
        <v>11534.496342594983</v>
      </c>
      <c r="Z2" s="8">
        <f t="shared" si="0"/>
        <v>11342.541663681919</v>
      </c>
      <c r="AA2" s="8">
        <f t="shared" si="0"/>
        <v>11952.747280521731</v>
      </c>
      <c r="AB2" s="8">
        <f>SUM(AB3:AB6)</f>
        <v>12675.412361565528</v>
      </c>
      <c r="AC2" s="8">
        <f>SUM(AC3:AC6)</f>
        <v>11907.558112645618</v>
      </c>
      <c r="AD2" s="8">
        <f t="shared" ref="AD2:AG2" si="1">SUM(AD3:AD6)</f>
        <v>10647.250682483369</v>
      </c>
      <c r="AE2" s="8">
        <f t="shared" si="1"/>
        <v>9437.3490655251371</v>
      </c>
      <c r="AF2" s="8">
        <f t="shared" si="1"/>
        <v>8737.6457009483438</v>
      </c>
      <c r="AG2" s="8">
        <f t="shared" si="1"/>
        <v>10272.175986685246</v>
      </c>
      <c r="AH2" s="9">
        <f t="shared" ref="AH2:AH18" si="2">AG2/$AG$47</f>
        <v>0.16695100924395512</v>
      </c>
      <c r="AI2" s="9">
        <f>AG2/$AG$48</f>
        <v>0.14823835686092968</v>
      </c>
      <c r="AJ2" s="9">
        <f>(AG2-B2)/B2</f>
        <v>-9.3728336670674567E-2</v>
      </c>
      <c r="AL2" s="10">
        <f>(AG2-AF2)/AF2</f>
        <v>0.1756228552011844</v>
      </c>
      <c r="AM2" s="11">
        <f>AG2-AF2</f>
        <v>1534.5302857369024</v>
      </c>
    </row>
    <row r="3" spans="1:39" outlineLevel="1" x14ac:dyDescent="0.25">
      <c r="A3" s="12" t="s">
        <v>6</v>
      </c>
      <c r="B3" s="13">
        <v>10946.841040774052</v>
      </c>
      <c r="C3" s="13">
        <v>11433.689810240599</v>
      </c>
      <c r="D3" s="13">
        <v>12101.041946500101</v>
      </c>
      <c r="E3" s="13">
        <v>12119.176816090005</v>
      </c>
      <c r="F3" s="13">
        <v>12441.331989637658</v>
      </c>
      <c r="G3" s="13">
        <v>13125.648961902629</v>
      </c>
      <c r="H3" s="13">
        <v>13844.483973062837</v>
      </c>
      <c r="I3" s="13">
        <v>14483.155865084804</v>
      </c>
      <c r="J3" s="13">
        <v>14806.582439470863</v>
      </c>
      <c r="K3" s="13">
        <v>15490.965957019267</v>
      </c>
      <c r="L3" s="13">
        <v>15747.189756451284</v>
      </c>
      <c r="M3" s="13">
        <v>16886.057939679689</v>
      </c>
      <c r="N3" s="13">
        <v>15925.408080528965</v>
      </c>
      <c r="O3" s="13">
        <v>15211.815144081342</v>
      </c>
      <c r="P3" s="13">
        <v>14827.233183551469</v>
      </c>
      <c r="Q3" s="13">
        <v>15234.812846032068</v>
      </c>
      <c r="R3" s="13">
        <v>14516.111463850029</v>
      </c>
      <c r="S3" s="13">
        <v>14044.153853739423</v>
      </c>
      <c r="T3" s="13">
        <v>14140.112271570959</v>
      </c>
      <c r="U3" s="13">
        <v>12596.205788698935</v>
      </c>
      <c r="V3" s="13">
        <v>12880.045098734881</v>
      </c>
      <c r="W3" s="13">
        <v>11546.734790572129</v>
      </c>
      <c r="X3" s="13">
        <v>12351.554835112454</v>
      </c>
      <c r="Y3" s="13">
        <v>10993.50079600302</v>
      </c>
      <c r="Z3" s="13">
        <v>10831.250957168657</v>
      </c>
      <c r="AA3" s="13">
        <v>11380.315295547827</v>
      </c>
      <c r="AB3" s="13">
        <v>12136.107912388497</v>
      </c>
      <c r="AC3" s="13">
        <v>11362.006173007036</v>
      </c>
      <c r="AD3" s="13">
        <v>10099.950056738988</v>
      </c>
      <c r="AE3" s="13">
        <v>8953.9695115876693</v>
      </c>
      <c r="AF3" s="13">
        <v>8242.4189619037534</v>
      </c>
      <c r="AG3" s="13">
        <v>9795.4505410322217</v>
      </c>
      <c r="AH3" s="14">
        <f t="shared" si="2"/>
        <v>0.15920291435274503</v>
      </c>
      <c r="AI3" s="14">
        <f>AG3/$AG$48</f>
        <v>0.14135870479607024</v>
      </c>
      <c r="AJ3" s="14">
        <f>(AG3-B3)/B3</f>
        <v>-0.1051801606923138</v>
      </c>
      <c r="AK3" s="15"/>
      <c r="AL3" s="16">
        <f>(AG3-AF3)/AF3</f>
        <v>0.18841939317893691</v>
      </c>
      <c r="AM3" s="17">
        <f>AG3-AF3</f>
        <v>1553.0315791284684</v>
      </c>
    </row>
    <row r="4" spans="1:39" outlineLevel="1" x14ac:dyDescent="0.25">
      <c r="A4" s="12" t="s">
        <v>7</v>
      </c>
      <c r="B4" s="13">
        <v>168.66182017280883</v>
      </c>
      <c r="C4" s="13">
        <v>166.6987141863942</v>
      </c>
      <c r="D4" s="13">
        <v>171.80906268404343</v>
      </c>
      <c r="E4" s="13">
        <v>172.64513913048722</v>
      </c>
      <c r="F4" s="13">
        <v>178.26125874753058</v>
      </c>
      <c r="G4" s="13">
        <v>181.26766138470839</v>
      </c>
      <c r="H4" s="13">
        <v>179.39928812479022</v>
      </c>
      <c r="I4" s="13">
        <v>218.73737608094885</v>
      </c>
      <c r="J4" s="13">
        <v>247.80756584782083</v>
      </c>
      <c r="K4" s="13">
        <v>223.84614914018644</v>
      </c>
      <c r="L4" s="13">
        <v>274.78308309963478</v>
      </c>
      <c r="M4" s="13">
        <v>321.46812598898521</v>
      </c>
      <c r="N4" s="13">
        <v>339.7311655433262</v>
      </c>
      <c r="O4" s="13">
        <v>337.56414128287918</v>
      </c>
      <c r="P4" s="13">
        <v>336.64087896347701</v>
      </c>
      <c r="Q4" s="13">
        <v>411.84774046887355</v>
      </c>
      <c r="R4" s="13">
        <v>377.12687894985856</v>
      </c>
      <c r="S4" s="13">
        <v>360.78047263720083</v>
      </c>
      <c r="T4" s="13">
        <v>367.46373597351493</v>
      </c>
      <c r="U4" s="13">
        <v>315.37838592115043</v>
      </c>
      <c r="V4" s="13">
        <v>310.46850583389886</v>
      </c>
      <c r="W4" s="13">
        <v>285.48836713406905</v>
      </c>
      <c r="X4" s="13">
        <v>313.64096416322974</v>
      </c>
      <c r="Y4" s="13">
        <v>294.56056754608454</v>
      </c>
      <c r="Z4" s="13">
        <v>279.47451615924365</v>
      </c>
      <c r="AA4" s="13">
        <v>358.72506385917865</v>
      </c>
      <c r="AB4" s="13">
        <v>313.56971128864365</v>
      </c>
      <c r="AC4" s="13">
        <v>311.18805465934042</v>
      </c>
      <c r="AD4" s="13">
        <v>322.19007959221034</v>
      </c>
      <c r="AE4" s="13">
        <v>274.54206315939723</v>
      </c>
      <c r="AF4" s="13">
        <v>301.03595406813986</v>
      </c>
      <c r="AG4" s="13">
        <v>294.36591651525669</v>
      </c>
      <c r="AH4" s="14">
        <f t="shared" si="2"/>
        <v>4.784252811959714E-3</v>
      </c>
      <c r="AI4" s="14">
        <f t="shared" ref="AI4:AI6" si="3">AG4/$AG$48</f>
        <v>4.2480113110060112E-3</v>
      </c>
      <c r="AJ4" s="14">
        <f t="shared" ref="AJ4:AJ6" si="4">(AG4-B4)/B4</f>
        <v>0.74530261925107288</v>
      </c>
      <c r="AK4" s="19"/>
      <c r="AL4" s="16">
        <f t="shared" ref="AL4:AL6" si="5">(AG4-AF4)/AF4</f>
        <v>-2.2156946579787614E-2</v>
      </c>
      <c r="AM4" s="17">
        <f t="shared" ref="AM4:AM11" si="6">AG4-AF4</f>
        <v>-6.6700375528831728</v>
      </c>
    </row>
    <row r="5" spans="1:39" outlineLevel="1" x14ac:dyDescent="0.25">
      <c r="A5" s="12" t="s">
        <v>8</v>
      </c>
      <c r="B5" s="13">
        <v>100.50155313962706</v>
      </c>
      <c r="C5" s="13">
        <v>76.521798318537421</v>
      </c>
      <c r="D5" s="13">
        <v>65.248696718657953</v>
      </c>
      <c r="E5" s="13">
        <v>62.580921497495737</v>
      </c>
      <c r="F5" s="13">
        <v>72.124547859586968</v>
      </c>
      <c r="G5" s="13">
        <v>69.416055852539159</v>
      </c>
      <c r="H5" s="13">
        <v>72.192983164692251</v>
      </c>
      <c r="I5" s="13">
        <v>51.630718857133267</v>
      </c>
      <c r="J5" s="13">
        <v>79.925701143911269</v>
      </c>
      <c r="K5" s="13">
        <v>77.909665302192224</v>
      </c>
      <c r="L5" s="13">
        <v>87.117956156431376</v>
      </c>
      <c r="M5" s="13">
        <v>118.79933728930295</v>
      </c>
      <c r="N5" s="13">
        <v>145.54644121649875</v>
      </c>
      <c r="O5" s="13">
        <v>165.9685384656606</v>
      </c>
      <c r="P5" s="13">
        <v>162.18222796494013</v>
      </c>
      <c r="Q5" s="13">
        <v>171.85163945641818</v>
      </c>
      <c r="R5" s="13">
        <v>172.39387588001546</v>
      </c>
      <c r="S5" s="13">
        <v>166.40172110607256</v>
      </c>
      <c r="T5" s="13">
        <v>183.83350990187594</v>
      </c>
      <c r="U5" s="13">
        <v>191.44545795926646</v>
      </c>
      <c r="V5" s="13">
        <v>173.26072299730507</v>
      </c>
      <c r="W5" s="13">
        <v>135.73769127729349</v>
      </c>
      <c r="X5" s="13">
        <v>145.34753120397207</v>
      </c>
      <c r="Y5" s="13">
        <v>161.12487684325836</v>
      </c>
      <c r="Z5" s="13">
        <v>133.6158667515152</v>
      </c>
      <c r="AA5" s="13">
        <v>114.49734885214157</v>
      </c>
      <c r="AB5" s="13">
        <v>125.36582431903631</v>
      </c>
      <c r="AC5" s="13">
        <v>128.66136646902024</v>
      </c>
      <c r="AD5" s="13">
        <v>118.48682296406294</v>
      </c>
      <c r="AE5" s="13">
        <v>107.21842843666239</v>
      </c>
      <c r="AF5" s="13">
        <v>91.832968093679767</v>
      </c>
      <c r="AG5" s="13">
        <v>80.755305604662226</v>
      </c>
      <c r="AH5" s="14">
        <f t="shared" si="2"/>
        <v>1.3124950146860734E-3</v>
      </c>
      <c r="AI5" s="14">
        <f t="shared" si="3"/>
        <v>1.1653844157415295E-3</v>
      </c>
      <c r="AJ5" s="14">
        <f t="shared" si="4"/>
        <v>-0.19647703859393423</v>
      </c>
      <c r="AK5" s="19"/>
      <c r="AL5" s="16">
        <f t="shared" si="5"/>
        <v>-0.12062838345502568</v>
      </c>
      <c r="AM5" s="17">
        <f t="shared" si="6"/>
        <v>-11.077662489017541</v>
      </c>
    </row>
    <row r="6" spans="1:39" ht="13.5" customHeight="1" outlineLevel="1" x14ac:dyDescent="0.25">
      <c r="A6" s="12" t="s">
        <v>9</v>
      </c>
      <c r="B6" s="13">
        <v>118.53952271592826</v>
      </c>
      <c r="C6" s="13">
        <v>108.03660773517973</v>
      </c>
      <c r="D6" s="13">
        <v>102.73695228856717</v>
      </c>
      <c r="E6" s="13">
        <v>106.95982345188649</v>
      </c>
      <c r="F6" s="13">
        <v>105.46794572948377</v>
      </c>
      <c r="G6" s="13">
        <v>105.98764367199863</v>
      </c>
      <c r="H6" s="13">
        <v>106.34281310532565</v>
      </c>
      <c r="I6" s="13">
        <v>103.91419717458663</v>
      </c>
      <c r="J6" s="13">
        <v>88.931545281017065</v>
      </c>
      <c r="K6" s="13">
        <v>128.37367094472575</v>
      </c>
      <c r="L6" s="13">
        <v>93.148388077781945</v>
      </c>
      <c r="M6" s="13">
        <v>164.08182884367517</v>
      </c>
      <c r="N6" s="13">
        <v>83.023476270509988</v>
      </c>
      <c r="O6" s="13">
        <v>830.64215610273163</v>
      </c>
      <c r="P6" s="13">
        <v>92.464361513431541</v>
      </c>
      <c r="Q6" s="13">
        <v>82.524451548040318</v>
      </c>
      <c r="R6" s="13">
        <v>95.762606356964042</v>
      </c>
      <c r="S6" s="13">
        <v>105.27631192924531</v>
      </c>
      <c r="T6" s="13">
        <v>99.31779830219277</v>
      </c>
      <c r="U6" s="13">
        <v>93.982192500655813</v>
      </c>
      <c r="V6" s="13">
        <v>97.390432994450407</v>
      </c>
      <c r="W6" s="13">
        <v>89.142909095209106</v>
      </c>
      <c r="X6" s="13">
        <v>87.41621294942945</v>
      </c>
      <c r="Y6" s="13">
        <v>85.310102202620484</v>
      </c>
      <c r="Z6" s="13">
        <v>98.200323602503858</v>
      </c>
      <c r="AA6" s="13">
        <v>99.209572262583947</v>
      </c>
      <c r="AB6" s="13">
        <v>100.36891356935161</v>
      </c>
      <c r="AC6" s="13">
        <v>105.70251851022313</v>
      </c>
      <c r="AD6" s="13">
        <v>106.62372318810702</v>
      </c>
      <c r="AE6" s="13">
        <v>101.61906234140687</v>
      </c>
      <c r="AF6" s="13">
        <v>102.35781688276907</v>
      </c>
      <c r="AG6" s="13">
        <v>101.6042235331052</v>
      </c>
      <c r="AH6" s="14">
        <f t="shared" si="2"/>
        <v>1.6513470645642761E-3</v>
      </c>
      <c r="AI6" s="14">
        <f t="shared" si="3"/>
        <v>1.4662563381119015E-3</v>
      </c>
      <c r="AJ6" s="14">
        <f t="shared" si="4"/>
        <v>-0.14286626767856428</v>
      </c>
      <c r="AL6" s="16">
        <f t="shared" si="5"/>
        <v>-7.3623429320202058E-3</v>
      </c>
      <c r="AM6" s="17">
        <f t="shared" si="6"/>
        <v>-0.75359334966387337</v>
      </c>
    </row>
    <row r="7" spans="1:39" x14ac:dyDescent="0.25">
      <c r="A7" s="20" t="s">
        <v>10</v>
      </c>
      <c r="B7" s="8">
        <v>7571.3592911583273</v>
      </c>
      <c r="C7" s="8">
        <v>7678.3688982048279</v>
      </c>
      <c r="D7" s="8">
        <v>6885.1107952231723</v>
      </c>
      <c r="E7" s="8">
        <v>6883.2886284350898</v>
      </c>
      <c r="F7" s="8">
        <v>6817.3179783669239</v>
      </c>
      <c r="G7" s="8">
        <v>6650.4951175081278</v>
      </c>
      <c r="H7" s="8">
        <v>6986.2835585919038</v>
      </c>
      <c r="I7" s="8">
        <v>6744.9691964626736</v>
      </c>
      <c r="J7" s="8">
        <v>7320.6102950730938</v>
      </c>
      <c r="K7" s="8">
        <v>7078.8554993545331</v>
      </c>
      <c r="L7" s="8">
        <v>7181.1030316353408</v>
      </c>
      <c r="M7" s="8">
        <v>7538.6293240060622</v>
      </c>
      <c r="N7" s="8">
        <v>7556.3749439000248</v>
      </c>
      <c r="O7" s="8">
        <v>7792.4555161565258</v>
      </c>
      <c r="P7" s="8">
        <v>7944.2099478410591</v>
      </c>
      <c r="Q7" s="8">
        <v>8402.7069382970913</v>
      </c>
      <c r="R7" s="8">
        <v>8264.6080092468255</v>
      </c>
      <c r="S7" s="8">
        <v>8094.2713783085583</v>
      </c>
      <c r="T7" s="8">
        <v>8898.9473924517115</v>
      </c>
      <c r="U7" s="8">
        <v>8734.2738884241644</v>
      </c>
      <c r="V7" s="8">
        <v>8972.0019370194132</v>
      </c>
      <c r="W7" s="8">
        <v>7723.8504780645999</v>
      </c>
      <c r="X7" s="8">
        <v>7246.952717138839</v>
      </c>
      <c r="Y7" s="8">
        <v>7059.6188770274894</v>
      </c>
      <c r="Z7" s="8">
        <v>6256.9096114581798</v>
      </c>
      <c r="AA7" s="8">
        <v>6688.7132308364362</v>
      </c>
      <c r="AB7" s="8">
        <v>6970.5629133598477</v>
      </c>
      <c r="AC7" s="8">
        <v>6592.2229909849402</v>
      </c>
      <c r="AD7" s="8">
        <v>7083.7798153726571</v>
      </c>
      <c r="AE7" s="8">
        <v>6845.9690512546058</v>
      </c>
      <c r="AF7" s="8">
        <v>7400.4418072298286</v>
      </c>
      <c r="AG7" s="8">
        <v>7039.6324422745647</v>
      </c>
      <c r="AH7" s="9">
        <f t="shared" si="2"/>
        <v>0.11441331831421232</v>
      </c>
      <c r="AI7" s="9">
        <f>AG7/$AG$48</f>
        <v>0.10158933681629988</v>
      </c>
      <c r="AJ7" s="9">
        <f>(AG7-B7)/B7</f>
        <v>-7.0228716989392106E-2</v>
      </c>
      <c r="AK7" s="18"/>
      <c r="AL7" s="10">
        <f>(AG7-AF7)/AF7</f>
        <v>-4.8755111431694892E-2</v>
      </c>
      <c r="AM7" s="11">
        <f t="shared" si="6"/>
        <v>-360.80936495526385</v>
      </c>
    </row>
    <row r="8" spans="1:39" x14ac:dyDescent="0.25">
      <c r="A8" s="20" t="s">
        <v>11</v>
      </c>
      <c r="B8" s="8">
        <v>4065.4846180495583</v>
      </c>
      <c r="C8" s="8">
        <v>4149.9725489177308</v>
      </c>
      <c r="D8" s="8">
        <v>3823.9701850283518</v>
      </c>
      <c r="E8" s="8">
        <v>4030.7026447734856</v>
      </c>
      <c r="F8" s="8">
        <v>4262.6058667676052</v>
      </c>
      <c r="G8" s="8">
        <v>4277.9241018321818</v>
      </c>
      <c r="H8" s="8">
        <v>4147.9823862001904</v>
      </c>
      <c r="I8" s="8">
        <v>4486.3108241210539</v>
      </c>
      <c r="J8" s="8">
        <v>4467.2556592696692</v>
      </c>
      <c r="K8" s="8">
        <v>4631.023978325883</v>
      </c>
      <c r="L8" s="8">
        <v>5413.5953055545233</v>
      </c>
      <c r="M8" s="8">
        <v>5385.2878743777392</v>
      </c>
      <c r="N8" s="8">
        <v>5054.4116149129068</v>
      </c>
      <c r="O8" s="8">
        <v>5176.8712613333782</v>
      </c>
      <c r="P8" s="8">
        <v>5259.9293168455806</v>
      </c>
      <c r="Q8" s="8">
        <v>5441.0040386572236</v>
      </c>
      <c r="R8" s="8">
        <v>5249.1118414813818</v>
      </c>
      <c r="S8" s="8">
        <v>5350.9944053695672</v>
      </c>
      <c r="T8" s="8">
        <v>5165.299549936517</v>
      </c>
      <c r="U8" s="8">
        <v>4159.5176679825172</v>
      </c>
      <c r="V8" s="8">
        <v>4198.7828635684928</v>
      </c>
      <c r="W8" s="8">
        <v>3759.9330729900507</v>
      </c>
      <c r="X8" s="8">
        <v>3863.76464876309</v>
      </c>
      <c r="Y8" s="8">
        <v>4016.2744208524323</v>
      </c>
      <c r="Z8" s="8">
        <v>4261.4790306845061</v>
      </c>
      <c r="AA8" s="8">
        <v>4309.6295844417245</v>
      </c>
      <c r="AB8" s="8">
        <v>4367.3854704423902</v>
      </c>
      <c r="AC8" s="8">
        <v>4503.7612248120704</v>
      </c>
      <c r="AD8" s="8">
        <v>4719.4459768177931</v>
      </c>
      <c r="AE8" s="8">
        <v>4624.7924725183475</v>
      </c>
      <c r="AF8" s="8">
        <v>4551.9679871503167</v>
      </c>
      <c r="AG8" s="8">
        <v>4593.4464297294708</v>
      </c>
      <c r="AH8" s="9">
        <f t="shared" si="2"/>
        <v>7.4656092180021547E-2</v>
      </c>
      <c r="AI8" s="9">
        <f t="shared" ref="AI8:AI11" si="7">AG8/$AG$48</f>
        <v>6.6288287112137967E-2</v>
      </c>
      <c r="AJ8" s="9">
        <f t="shared" ref="AJ8:AJ11" si="8">(AG8-B8)/B8</f>
        <v>0.1298644223952827</v>
      </c>
      <c r="AK8" s="18"/>
      <c r="AL8" s="10">
        <f t="shared" ref="AL8:AL11" si="9">(AG8-AF8)/AF8</f>
        <v>9.112199975097126E-3</v>
      </c>
      <c r="AM8" s="11">
        <f t="shared" si="6"/>
        <v>41.478442579154034</v>
      </c>
    </row>
    <row r="9" spans="1:39" x14ac:dyDescent="0.25">
      <c r="A9" s="20" t="s">
        <v>12</v>
      </c>
      <c r="B9" s="8">
        <v>1015.900137603868</v>
      </c>
      <c r="C9" s="8">
        <v>1034.0148752985476</v>
      </c>
      <c r="D9" s="8">
        <v>1027.7712052914328</v>
      </c>
      <c r="E9" s="8">
        <v>1014.8405666073512</v>
      </c>
      <c r="F9" s="8">
        <v>1106.3522679826954</v>
      </c>
      <c r="G9" s="8">
        <v>1084.5384415422659</v>
      </c>
      <c r="H9" s="8">
        <v>979.112778791388</v>
      </c>
      <c r="I9" s="8">
        <v>986.80343454910121</v>
      </c>
      <c r="J9" s="8">
        <v>973.04127284323465</v>
      </c>
      <c r="K9" s="8">
        <v>1006.1121214256215</v>
      </c>
      <c r="L9" s="8">
        <v>1031.3504286966463</v>
      </c>
      <c r="M9" s="8">
        <v>1014.7250138535859</v>
      </c>
      <c r="N9" s="8">
        <v>974.52312741648598</v>
      </c>
      <c r="O9" s="8">
        <v>1065.6230952575029</v>
      </c>
      <c r="P9" s="8">
        <v>1026.5066688868792</v>
      </c>
      <c r="Q9" s="8">
        <v>1052.3841378782738</v>
      </c>
      <c r="R9" s="8">
        <v>1035.9922353220948</v>
      </c>
      <c r="S9" s="8">
        <v>1025.2112943129966</v>
      </c>
      <c r="T9" s="8">
        <v>1062.7948180936248</v>
      </c>
      <c r="U9" s="8">
        <v>825.3831333855926</v>
      </c>
      <c r="V9" s="8">
        <v>911.79814217423075</v>
      </c>
      <c r="W9" s="8">
        <v>889.23686755712356</v>
      </c>
      <c r="X9" s="8">
        <v>901.47811427919771</v>
      </c>
      <c r="Y9" s="8">
        <v>923.3475496133052</v>
      </c>
      <c r="Z9" s="8">
        <v>802.59648368431931</v>
      </c>
      <c r="AA9" s="8">
        <v>903.18535301119573</v>
      </c>
      <c r="AB9" s="8">
        <v>835.77333383308917</v>
      </c>
      <c r="AC9" s="8">
        <v>772.11300748193446</v>
      </c>
      <c r="AD9" s="8">
        <v>839.31885130979322</v>
      </c>
      <c r="AE9" s="8">
        <v>836.77325118887904</v>
      </c>
      <c r="AF9" s="8">
        <v>842.86267569210804</v>
      </c>
      <c r="AG9" s="8">
        <v>817.26377022112638</v>
      </c>
      <c r="AH9" s="9">
        <f t="shared" si="2"/>
        <v>1.3282775863049247E-2</v>
      </c>
      <c r="AI9" s="9">
        <f t="shared" si="7"/>
        <v>1.1793980026878639E-2</v>
      </c>
      <c r="AJ9" s="9">
        <f t="shared" si="8"/>
        <v>-0.19552745395945234</v>
      </c>
      <c r="AK9" s="18"/>
      <c r="AL9" s="10">
        <f t="shared" si="9"/>
        <v>-3.0371383392865728E-2</v>
      </c>
      <c r="AM9" s="11">
        <f t="shared" si="6"/>
        <v>-25.598905470981663</v>
      </c>
    </row>
    <row r="10" spans="1:39" x14ac:dyDescent="0.25">
      <c r="A10" s="20" t="s">
        <v>13</v>
      </c>
      <c r="B10" s="8">
        <v>1126.1116905387853</v>
      </c>
      <c r="C10" s="8">
        <v>1100.4253868667731</v>
      </c>
      <c r="D10" s="8">
        <v>1006.7218217346178</v>
      </c>
      <c r="E10" s="8">
        <v>980.30053346363923</v>
      </c>
      <c r="F10" s="8">
        <v>988.42385286684851</v>
      </c>
      <c r="G10" s="8">
        <v>920.29073381727062</v>
      </c>
      <c r="H10" s="8">
        <v>881.7190071587255</v>
      </c>
      <c r="I10" s="8">
        <v>836.54644397251911</v>
      </c>
      <c r="J10" s="8">
        <v>788.00220569503847</v>
      </c>
      <c r="K10" s="8">
        <v>817.51894099935203</v>
      </c>
      <c r="L10" s="8">
        <v>865.23856413463056</v>
      </c>
      <c r="M10" s="8">
        <v>836.04619932504329</v>
      </c>
      <c r="N10" s="8">
        <v>781.40051252022226</v>
      </c>
      <c r="O10" s="8">
        <v>743.31867002045215</v>
      </c>
      <c r="P10" s="8">
        <v>696.17905474192287</v>
      </c>
      <c r="Q10" s="8">
        <v>694.31795291273886</v>
      </c>
      <c r="R10" s="8">
        <v>672.64574401100481</v>
      </c>
      <c r="S10" s="8">
        <v>638.69411057250363</v>
      </c>
      <c r="T10" s="8">
        <v>645.55589926025357</v>
      </c>
      <c r="U10" s="8">
        <v>546.69870096797558</v>
      </c>
      <c r="V10" s="8">
        <v>567.66780979782641</v>
      </c>
      <c r="W10" s="8">
        <v>488.26754876737868</v>
      </c>
      <c r="X10" s="8">
        <v>511.46845789769344</v>
      </c>
      <c r="Y10" s="8">
        <v>597.9470755624186</v>
      </c>
      <c r="Z10" s="8">
        <v>591.04056944248919</v>
      </c>
      <c r="AA10" s="8">
        <v>616.48743641578619</v>
      </c>
      <c r="AB10" s="8">
        <v>630.3832183179012</v>
      </c>
      <c r="AC10" s="8">
        <v>642.71246265644186</v>
      </c>
      <c r="AD10" s="8">
        <v>682.55476470651593</v>
      </c>
      <c r="AE10" s="8">
        <v>652.21533133801017</v>
      </c>
      <c r="AF10" s="8">
        <v>688.89422522878692</v>
      </c>
      <c r="AG10" s="8">
        <v>662.58116676556415</v>
      </c>
      <c r="AH10" s="9">
        <f t="shared" si="2"/>
        <v>1.0768759670875153E-2</v>
      </c>
      <c r="AI10" s="9">
        <f t="shared" si="7"/>
        <v>9.5617465642758807E-3</v>
      </c>
      <c r="AJ10" s="9">
        <f t="shared" si="8"/>
        <v>-0.41162038159060949</v>
      </c>
      <c r="AK10" s="18"/>
      <c r="AL10" s="10">
        <f t="shared" si="9"/>
        <v>-3.8196079310265682E-2</v>
      </c>
      <c r="AM10" s="11">
        <f t="shared" si="6"/>
        <v>-26.313058463222774</v>
      </c>
    </row>
    <row r="11" spans="1:39" x14ac:dyDescent="0.25">
      <c r="A11" s="20" t="s">
        <v>14</v>
      </c>
      <c r="B11" s="8">
        <f t="shared" ref="B11" si="10">SUM(B12:B16)</f>
        <v>5143.4672028985415</v>
      </c>
      <c r="C11" s="8">
        <f t="shared" ref="C11:AG11" si="11">SUM(C12:C16)</f>
        <v>5323.2572718539195</v>
      </c>
      <c r="D11" s="8">
        <f t="shared" si="11"/>
        <v>5751.1105364787645</v>
      </c>
      <c r="E11" s="8">
        <f t="shared" si="11"/>
        <v>5726.1893971547061</v>
      </c>
      <c r="F11" s="8">
        <f t="shared" si="11"/>
        <v>5976.6198954006568</v>
      </c>
      <c r="G11" s="8">
        <f t="shared" si="11"/>
        <v>6269.4213946998434</v>
      </c>
      <c r="H11" s="8">
        <f t="shared" si="11"/>
        <v>7316.3069171054385</v>
      </c>
      <c r="I11" s="8">
        <f t="shared" si="11"/>
        <v>7692.9048671513601</v>
      </c>
      <c r="J11" s="8">
        <f t="shared" si="11"/>
        <v>9035.5627589305768</v>
      </c>
      <c r="K11" s="8">
        <f t="shared" si="11"/>
        <v>9736.02326687194</v>
      </c>
      <c r="L11" s="8">
        <f t="shared" si="11"/>
        <v>10773.773875203971</v>
      </c>
      <c r="M11" s="8">
        <f t="shared" si="11"/>
        <v>11295.751755327712</v>
      </c>
      <c r="N11" s="8">
        <f t="shared" si="11"/>
        <v>11488.414559424686</v>
      </c>
      <c r="O11" s="8">
        <f t="shared" si="11"/>
        <v>11690.424929309756</v>
      </c>
      <c r="P11" s="8">
        <f t="shared" si="11"/>
        <v>12408.294698238029</v>
      </c>
      <c r="Q11" s="8">
        <f t="shared" si="11"/>
        <v>13116.977830948863</v>
      </c>
      <c r="R11" s="8">
        <f t="shared" si="11"/>
        <v>13794.555685729787</v>
      </c>
      <c r="S11" s="8">
        <f t="shared" si="11"/>
        <v>14380.614947925202</v>
      </c>
      <c r="T11" s="8">
        <f t="shared" si="11"/>
        <v>13656.635420934814</v>
      </c>
      <c r="U11" s="8">
        <f t="shared" si="11"/>
        <v>12437.315637808319</v>
      </c>
      <c r="V11" s="8">
        <f t="shared" si="11"/>
        <v>11522.693567989936</v>
      </c>
      <c r="W11" s="8">
        <f t="shared" si="11"/>
        <v>11213.612918919633</v>
      </c>
      <c r="X11" s="8">
        <f t="shared" si="11"/>
        <v>10825.855715926156</v>
      </c>
      <c r="Y11" s="8">
        <f t="shared" si="11"/>
        <v>11050.125170205885</v>
      </c>
      <c r="Z11" s="8">
        <f t="shared" si="11"/>
        <v>11332.128608404819</v>
      </c>
      <c r="AA11" s="8">
        <f t="shared" si="11"/>
        <v>11810.543637808074</v>
      </c>
      <c r="AB11" s="8">
        <f t="shared" si="11"/>
        <v>12292.561899082282</v>
      </c>
      <c r="AC11" s="8">
        <f t="shared" si="11"/>
        <v>12013.671326546082</v>
      </c>
      <c r="AD11" s="8">
        <f t="shared" si="11"/>
        <v>12188.536987518593</v>
      </c>
      <c r="AE11" s="8">
        <f t="shared" si="11"/>
        <v>12196.072518186031</v>
      </c>
      <c r="AF11" s="8">
        <f t="shared" si="11"/>
        <v>10285.228610620959</v>
      </c>
      <c r="AG11" s="8">
        <f t="shared" si="11"/>
        <v>10911.551882820448</v>
      </c>
      <c r="AH11" s="9">
        <f t="shared" si="2"/>
        <v>0.17734261967629114</v>
      </c>
      <c r="AI11" s="9">
        <f t="shared" si="7"/>
        <v>0.15746522684275441</v>
      </c>
      <c r="AJ11" s="9">
        <f t="shared" si="8"/>
        <v>1.1214389928784554</v>
      </c>
      <c r="AK11" s="18"/>
      <c r="AL11" s="10">
        <f t="shared" si="9"/>
        <v>6.0895415737548163E-2</v>
      </c>
      <c r="AM11" s="11">
        <f t="shared" si="6"/>
        <v>626.3232721994882</v>
      </c>
    </row>
    <row r="12" spans="1:39" outlineLevel="1" x14ac:dyDescent="0.25">
      <c r="A12" s="12" t="s">
        <v>15</v>
      </c>
      <c r="B12" s="13">
        <v>48.360789529164116</v>
      </c>
      <c r="C12" s="13">
        <v>43.854805602201672</v>
      </c>
      <c r="D12" s="13">
        <v>43.470007059750657</v>
      </c>
      <c r="E12" s="13">
        <v>37.391689953547015</v>
      </c>
      <c r="F12" s="13">
        <v>38.862450313677265</v>
      </c>
      <c r="G12" s="13">
        <v>45.697116921004714</v>
      </c>
      <c r="H12" s="13">
        <v>48.896696852246144</v>
      </c>
      <c r="I12" s="13">
        <v>51.369424838248491</v>
      </c>
      <c r="J12" s="13">
        <v>56.789035084243615</v>
      </c>
      <c r="K12" s="13">
        <v>64.312968052370067</v>
      </c>
      <c r="L12" s="13">
        <v>69.586910031693463</v>
      </c>
      <c r="M12" s="13">
        <v>69.136077450279558</v>
      </c>
      <c r="N12" s="13">
        <v>68.520075762474903</v>
      </c>
      <c r="O12" s="13">
        <v>71.117410555166373</v>
      </c>
      <c r="P12" s="13">
        <v>67.874370020337707</v>
      </c>
      <c r="Q12" s="13">
        <v>80.141860471140859</v>
      </c>
      <c r="R12" s="13">
        <v>91.963649588431764</v>
      </c>
      <c r="S12" s="13">
        <v>84.9516900796458</v>
      </c>
      <c r="T12" s="13">
        <v>80.462120990400322</v>
      </c>
      <c r="U12" s="13">
        <v>65.565419123182323</v>
      </c>
      <c r="V12" s="13">
        <v>49.4705956741413</v>
      </c>
      <c r="W12" s="13">
        <v>24.632325692914172</v>
      </c>
      <c r="X12" s="13">
        <v>14.97827476980461</v>
      </c>
      <c r="Y12" s="13">
        <v>15.358355341539967</v>
      </c>
      <c r="Z12" s="13">
        <v>14.678887884352974</v>
      </c>
      <c r="AA12" s="13">
        <v>15.537777118000854</v>
      </c>
      <c r="AB12" s="13">
        <v>16.76986239605187</v>
      </c>
      <c r="AC12" s="13">
        <v>17.437714412038318</v>
      </c>
      <c r="AD12" s="13">
        <v>16.761771189930492</v>
      </c>
      <c r="AE12" s="13">
        <v>17.625005991938146</v>
      </c>
      <c r="AF12" s="13">
        <v>14.018712107713441</v>
      </c>
      <c r="AG12" s="13">
        <v>20.041448332003519</v>
      </c>
      <c r="AH12" s="14">
        <f t="shared" si="2"/>
        <v>3.2572845617866771E-4</v>
      </c>
      <c r="AI12" s="14">
        <f>AG12/$AG$48</f>
        <v>2.8921928262330254E-4</v>
      </c>
      <c r="AJ12" s="14">
        <f>(AG12-B12)/B12</f>
        <v>-0.58558475725634163</v>
      </c>
      <c r="AK12" s="18"/>
      <c r="AL12" s="16">
        <f>(AG12-AF12)/AF12</f>
        <v>0.42962122183650669</v>
      </c>
      <c r="AM12" s="17">
        <f>AG12-AF12</f>
        <v>6.0227362242900782</v>
      </c>
    </row>
    <row r="13" spans="1:39" outlineLevel="1" x14ac:dyDescent="0.25">
      <c r="A13" s="12" t="s">
        <v>16</v>
      </c>
      <c r="B13" s="13">
        <v>4789.0041740445449</v>
      </c>
      <c r="C13" s="13">
        <v>4979.781270978614</v>
      </c>
      <c r="D13" s="13">
        <v>5413.1557438631926</v>
      </c>
      <c r="E13" s="13">
        <v>5404.1701165870718</v>
      </c>
      <c r="F13" s="13">
        <v>5655.9619589603917</v>
      </c>
      <c r="G13" s="13">
        <v>5883.6150268069414</v>
      </c>
      <c r="H13" s="13">
        <v>6883.3995157625504</v>
      </c>
      <c r="I13" s="13">
        <v>7288.8624981868852</v>
      </c>
      <c r="J13" s="13">
        <v>8647.8016364956529</v>
      </c>
      <c r="K13" s="13">
        <v>9306.1385007511162</v>
      </c>
      <c r="L13" s="13">
        <v>10353.871284701352</v>
      </c>
      <c r="M13" s="13">
        <v>10818.978038800711</v>
      </c>
      <c r="N13" s="13">
        <v>11020.903078797091</v>
      </c>
      <c r="O13" s="13">
        <v>11191.416656400588</v>
      </c>
      <c r="P13" s="13">
        <v>11841.988371157027</v>
      </c>
      <c r="Q13" s="13">
        <v>12538.1349197375</v>
      </c>
      <c r="R13" s="13">
        <v>13166.288015919887</v>
      </c>
      <c r="S13" s="13">
        <v>13823.050555102456</v>
      </c>
      <c r="T13" s="13">
        <v>13073.39164309047</v>
      </c>
      <c r="U13" s="13">
        <v>11888.402399893719</v>
      </c>
      <c r="V13" s="13">
        <v>10977.212408748361</v>
      </c>
      <c r="W13" s="13">
        <v>10729.985286805308</v>
      </c>
      <c r="X13" s="13">
        <v>10358.304916947312</v>
      </c>
      <c r="Y13" s="13">
        <v>10580.333835797699</v>
      </c>
      <c r="Z13" s="13">
        <v>10827.928090078774</v>
      </c>
      <c r="AA13" s="13">
        <v>11314.782247173047</v>
      </c>
      <c r="AB13" s="13">
        <v>11750.369877370746</v>
      </c>
      <c r="AC13" s="13">
        <v>11506.414944661754</v>
      </c>
      <c r="AD13" s="13">
        <v>11642.62226406541</v>
      </c>
      <c r="AE13" s="13">
        <v>11624.387680479267</v>
      </c>
      <c r="AF13" s="13">
        <v>9693.4201287081651</v>
      </c>
      <c r="AG13" s="13">
        <v>10300.672211167161</v>
      </c>
      <c r="AH13" s="14">
        <f t="shared" si="2"/>
        <v>0.16741415098170032</v>
      </c>
      <c r="AI13" s="14">
        <f t="shared" ref="AI13:AI16" si="12">AG13/$AG$48</f>
        <v>0.14864958749983373</v>
      </c>
      <c r="AJ13" s="14">
        <f t="shared" ref="AJ13:AJ16" si="13">(AG13-B13)/B13</f>
        <v>1.150900654251831</v>
      </c>
      <c r="AK13" s="18"/>
      <c r="AL13" s="16">
        <f t="shared" ref="AL13:AL24" si="14">(AG13-AF13)/AF13</f>
        <v>6.2645802451144109E-2</v>
      </c>
      <c r="AM13" s="17">
        <f t="shared" ref="AM13:AM22" si="15">AG13-AF13</f>
        <v>607.25208245899557</v>
      </c>
    </row>
    <row r="14" spans="1:39" outlineLevel="1" x14ac:dyDescent="0.25">
      <c r="A14" s="12" t="s">
        <v>17</v>
      </c>
      <c r="B14" s="13">
        <v>147.17404525824003</v>
      </c>
      <c r="C14" s="13">
        <v>142.93516146624</v>
      </c>
      <c r="D14" s="13">
        <v>128.18384587008001</v>
      </c>
      <c r="E14" s="13">
        <v>140.73094189440002</v>
      </c>
      <c r="F14" s="13">
        <v>132.59228501376001</v>
      </c>
      <c r="G14" s="13">
        <v>123.09718531967999</v>
      </c>
      <c r="H14" s="13">
        <v>143.44382752127999</v>
      </c>
      <c r="I14" s="13">
        <v>138.35716697088</v>
      </c>
      <c r="J14" s="13">
        <v>142.42649541120002</v>
      </c>
      <c r="K14" s="13">
        <v>137.00072415744</v>
      </c>
      <c r="L14" s="13">
        <v>136.08512525836801</v>
      </c>
      <c r="M14" s="13">
        <v>148.53048807168</v>
      </c>
      <c r="N14" s="13">
        <v>129.87939938687998</v>
      </c>
      <c r="O14" s="13">
        <v>143.44382752127999</v>
      </c>
      <c r="P14" s="13">
        <v>151.24337369855999</v>
      </c>
      <c r="Q14" s="13">
        <v>135.02802940591434</v>
      </c>
      <c r="R14" s="13">
        <v>135.02802940591434</v>
      </c>
      <c r="S14" s="13">
        <v>146.02613659225096</v>
      </c>
      <c r="T14" s="13">
        <v>154.7575356680731</v>
      </c>
      <c r="U14" s="13">
        <v>135.79539518085264</v>
      </c>
      <c r="V14" s="13">
        <v>134.75774483812967</v>
      </c>
      <c r="W14" s="13">
        <v>134.95717133385483</v>
      </c>
      <c r="X14" s="13">
        <v>130.43014604512317</v>
      </c>
      <c r="Y14" s="13">
        <v>129.89084927087453</v>
      </c>
      <c r="Z14" s="13">
        <v>119.15715362980119</v>
      </c>
      <c r="AA14" s="13">
        <v>121.43673282786671</v>
      </c>
      <c r="AB14" s="13">
        <v>123.67630042111966</v>
      </c>
      <c r="AC14" s="13">
        <v>127.66973671158881</v>
      </c>
      <c r="AD14" s="13">
        <v>129.00863697232074</v>
      </c>
      <c r="AE14" s="13">
        <v>135.00040592698258</v>
      </c>
      <c r="AF14" s="13">
        <v>107.55618406760449</v>
      </c>
      <c r="AG14" s="13">
        <v>116.31823034311482</v>
      </c>
      <c r="AH14" s="14">
        <f t="shared" si="2"/>
        <v>1.8904899969028248E-3</v>
      </c>
      <c r="AI14" s="14">
        <f t="shared" si="12"/>
        <v>1.678595008631526E-3</v>
      </c>
      <c r="AJ14" s="14">
        <f t="shared" si="13"/>
        <v>-0.20965527488888291</v>
      </c>
      <c r="AK14" s="18"/>
      <c r="AL14" s="16">
        <f t="shared" si="14"/>
        <v>8.146483023238292E-2</v>
      </c>
      <c r="AM14" s="17">
        <f t="shared" si="15"/>
        <v>8.762046275510329</v>
      </c>
    </row>
    <row r="15" spans="1:39" outlineLevel="1" x14ac:dyDescent="0.25">
      <c r="A15" s="12" t="s">
        <v>18</v>
      </c>
      <c r="B15" s="13">
        <v>85.7187097500384</v>
      </c>
      <c r="C15" s="13">
        <v>82.554852280975211</v>
      </c>
      <c r="D15" s="13">
        <v>92.088504414640795</v>
      </c>
      <c r="E15" s="13">
        <v>92.088504414640795</v>
      </c>
      <c r="F15" s="13">
        <v>104.74393429089361</v>
      </c>
      <c r="G15" s="13">
        <v>92.046424688164791</v>
      </c>
      <c r="H15" s="13">
        <v>104.91225319679761</v>
      </c>
      <c r="I15" s="13">
        <v>108.07611066586078</v>
      </c>
      <c r="J15" s="13">
        <v>117.6939222524784</v>
      </c>
      <c r="K15" s="13">
        <v>130.47559130815918</v>
      </c>
      <c r="L15" s="13">
        <v>152.56194197616142</v>
      </c>
      <c r="M15" s="13">
        <v>152.5012903607213</v>
      </c>
      <c r="N15" s="13">
        <v>161.93221115247073</v>
      </c>
      <c r="O15" s="13">
        <v>174.52698941328336</v>
      </c>
      <c r="P15" s="13">
        <v>226.97826023522546</v>
      </c>
      <c r="Q15" s="13">
        <v>211.06387483092638</v>
      </c>
      <c r="R15" s="13">
        <v>249.97742158813534</v>
      </c>
      <c r="S15" s="13">
        <v>197.40859268813776</v>
      </c>
      <c r="T15" s="13">
        <v>204.61045789734627</v>
      </c>
      <c r="U15" s="13">
        <v>199.40026875476889</v>
      </c>
      <c r="V15" s="13">
        <v>199.99636947547253</v>
      </c>
      <c r="W15" s="13">
        <v>173.62376874531256</v>
      </c>
      <c r="X15" s="13">
        <v>183.48565770379801</v>
      </c>
      <c r="Y15" s="13">
        <v>179.47626489675855</v>
      </c>
      <c r="Z15" s="13">
        <v>224.67587290506694</v>
      </c>
      <c r="AA15" s="13">
        <v>221.59994578720966</v>
      </c>
      <c r="AB15" s="13">
        <v>266.29683759876133</v>
      </c>
      <c r="AC15" s="13">
        <v>235.13965761549042</v>
      </c>
      <c r="AD15" s="13">
        <v>260.07553164087784</v>
      </c>
      <c r="AE15" s="13">
        <v>276.99135330807951</v>
      </c>
      <c r="AF15" s="13">
        <v>322.45286678915699</v>
      </c>
      <c r="AG15" s="13">
        <v>322.45286678915699</v>
      </c>
      <c r="AH15" s="14">
        <f t="shared" si="2"/>
        <v>5.2407427222660096E-3</v>
      </c>
      <c r="AI15" s="14">
        <f t="shared" si="12"/>
        <v>4.6533356904981862E-3</v>
      </c>
      <c r="AJ15" s="14">
        <f t="shared" si="13"/>
        <v>2.7617559542070982</v>
      </c>
      <c r="AK15" s="18"/>
      <c r="AL15" s="16">
        <f t="shared" si="14"/>
        <v>0</v>
      </c>
      <c r="AM15" s="17">
        <f t="shared" si="15"/>
        <v>0</v>
      </c>
    </row>
    <row r="16" spans="1:39" outlineLevel="1" x14ac:dyDescent="0.25">
      <c r="A16" s="12" t="s">
        <v>19</v>
      </c>
      <c r="B16" s="13">
        <v>73.209484316553798</v>
      </c>
      <c r="C16" s="13">
        <v>74.131181525888721</v>
      </c>
      <c r="D16" s="13">
        <v>74.212435271100247</v>
      </c>
      <c r="E16" s="13">
        <v>51.808144305047065</v>
      </c>
      <c r="F16" s="13">
        <v>44.459266821934214</v>
      </c>
      <c r="G16" s="13">
        <v>124.96564096405282</v>
      </c>
      <c r="H16" s="13">
        <v>135.65462377256412</v>
      </c>
      <c r="I16" s="13">
        <v>106.23966648948594</v>
      </c>
      <c r="J16" s="13">
        <v>70.851669687001731</v>
      </c>
      <c r="K16" s="13">
        <v>98.095482602854531</v>
      </c>
      <c r="L16" s="13">
        <v>61.668613236396311</v>
      </c>
      <c r="M16" s="13">
        <v>106.60586064432007</v>
      </c>
      <c r="N16" s="13">
        <v>107.17979432576716</v>
      </c>
      <c r="O16" s="13">
        <v>109.9200454194375</v>
      </c>
      <c r="P16" s="13">
        <v>120.21032312687679</v>
      </c>
      <c r="Q16" s="13">
        <v>152.60914650338071</v>
      </c>
      <c r="R16" s="13">
        <v>151.2985692274203</v>
      </c>
      <c r="S16" s="13">
        <v>129.17797346271047</v>
      </c>
      <c r="T16" s="13">
        <v>143.41366328852291</v>
      </c>
      <c r="U16" s="13">
        <v>148.1521548557964</v>
      </c>
      <c r="V16" s="13">
        <v>161.25644925383125</v>
      </c>
      <c r="W16" s="13">
        <v>150.41436634224354</v>
      </c>
      <c r="X16" s="13">
        <v>138.65672046011929</v>
      </c>
      <c r="Y16" s="13">
        <v>145.06586489901301</v>
      </c>
      <c r="Z16" s="13">
        <v>145.688603906824</v>
      </c>
      <c r="AA16" s="13">
        <v>137.18693490195159</v>
      </c>
      <c r="AB16" s="13">
        <v>135.44902129560364</v>
      </c>
      <c r="AC16" s="13">
        <v>127.00927314521009</v>
      </c>
      <c r="AD16" s="13">
        <v>140.06878365005235</v>
      </c>
      <c r="AE16" s="13">
        <v>142.06807247976167</v>
      </c>
      <c r="AF16" s="13">
        <v>147.78071894831922</v>
      </c>
      <c r="AG16" s="13">
        <v>152.06712618901139</v>
      </c>
      <c r="AH16" s="14">
        <f t="shared" si="2"/>
        <v>2.4715075192433271E-3</v>
      </c>
      <c r="AI16" s="14">
        <f t="shared" si="12"/>
        <v>2.1944893611676613E-3</v>
      </c>
      <c r="AJ16" s="14">
        <f t="shared" si="13"/>
        <v>1.0771506261604231</v>
      </c>
      <c r="AK16" s="18"/>
      <c r="AL16" s="16">
        <f t="shared" si="14"/>
        <v>2.9005186002587939E-2</v>
      </c>
      <c r="AM16" s="17">
        <f t="shared" si="15"/>
        <v>4.2864072406921707</v>
      </c>
    </row>
    <row r="17" spans="1:39" x14ac:dyDescent="0.25">
      <c r="A17" s="20" t="s">
        <v>20</v>
      </c>
      <c r="B17" s="8">
        <f t="shared" ref="B17" si="16">SUM(B18:B22)</f>
        <v>3161.8781360136027</v>
      </c>
      <c r="C17" s="8">
        <f t="shared" ref="C17:AG17" si="17">SUM(C18:C22)</f>
        <v>2872.9364673546997</v>
      </c>
      <c r="D17" s="8">
        <f t="shared" si="17"/>
        <v>2784.5300443642886</v>
      </c>
      <c r="E17" s="8">
        <f t="shared" si="17"/>
        <v>2749.8340861092206</v>
      </c>
      <c r="F17" s="8">
        <f t="shared" si="17"/>
        <v>2988.2790786736637</v>
      </c>
      <c r="G17" s="8">
        <f t="shared" si="17"/>
        <v>2902.0470191905042</v>
      </c>
      <c r="H17" s="8">
        <f t="shared" si="17"/>
        <v>2984.1960834371121</v>
      </c>
      <c r="I17" s="8">
        <f t="shared" si="17"/>
        <v>3313.5439674467771</v>
      </c>
      <c r="J17" s="8">
        <f t="shared" si="17"/>
        <v>3203.5680872919634</v>
      </c>
      <c r="K17" s="8">
        <f t="shared" si="17"/>
        <v>3153.0920771682545</v>
      </c>
      <c r="L17" s="8">
        <f t="shared" si="17"/>
        <v>3700.3576996935767</v>
      </c>
      <c r="M17" s="8">
        <f t="shared" si="17"/>
        <v>3757.0444759561597</v>
      </c>
      <c r="N17" s="8">
        <f t="shared" si="17"/>
        <v>3269.9445798209022</v>
      </c>
      <c r="O17" s="8">
        <f t="shared" si="17"/>
        <v>2494.2149724057354</v>
      </c>
      <c r="P17" s="8">
        <f t="shared" si="17"/>
        <v>2665.7679278383762</v>
      </c>
      <c r="Q17" s="8">
        <f t="shared" si="17"/>
        <v>2762.6484714835747</v>
      </c>
      <c r="R17" s="8">
        <f t="shared" si="17"/>
        <v>2708.876495668479</v>
      </c>
      <c r="S17" s="8">
        <f t="shared" si="17"/>
        <v>2765.2787170244292</v>
      </c>
      <c r="T17" s="8">
        <f t="shared" si="17"/>
        <v>2470.9339979204428</v>
      </c>
      <c r="U17" s="8">
        <f t="shared" si="17"/>
        <v>1656.5815716699888</v>
      </c>
      <c r="V17" s="8">
        <f t="shared" si="17"/>
        <v>1463.4223311719384</v>
      </c>
      <c r="W17" s="8">
        <f t="shared" si="17"/>
        <v>1332.7943832409444</v>
      </c>
      <c r="X17" s="8">
        <f t="shared" si="17"/>
        <v>1560.6362557417742</v>
      </c>
      <c r="Y17" s="8">
        <f t="shared" si="17"/>
        <v>1476.6376552229606</v>
      </c>
      <c r="Z17" s="8">
        <f t="shared" si="17"/>
        <v>1820.932293841433</v>
      </c>
      <c r="AA17" s="8">
        <f t="shared" si="17"/>
        <v>2007.4769867956704</v>
      </c>
      <c r="AB17" s="8">
        <f t="shared" si="17"/>
        <v>2150.623234114822</v>
      </c>
      <c r="AC17" s="8">
        <f t="shared" si="17"/>
        <v>2238.5900869248921</v>
      </c>
      <c r="AD17" s="8">
        <f t="shared" si="17"/>
        <v>2294.9132906101995</v>
      </c>
      <c r="AE17" s="8">
        <f t="shared" si="17"/>
        <v>2266.9859865384101</v>
      </c>
      <c r="AF17" s="8">
        <f t="shared" si="17"/>
        <v>2106.6397051049867</v>
      </c>
      <c r="AG17" s="8">
        <f t="shared" si="17"/>
        <v>2459.8406026135654</v>
      </c>
      <c r="AH17" s="9">
        <f t="shared" si="2"/>
        <v>3.9979150641296063E-2</v>
      </c>
      <c r="AI17" s="9">
        <f>AG17/$AG$48</f>
        <v>3.5498099871330326E-2</v>
      </c>
      <c r="AJ17" s="9">
        <f>(AG17-B17)/B17</f>
        <v>-0.22203181248634216</v>
      </c>
      <c r="AK17" s="18"/>
      <c r="AL17" s="10">
        <f t="shared" si="14"/>
        <v>0.16766079963871969</v>
      </c>
      <c r="AM17" s="11">
        <f>AG17-AF17</f>
        <v>353.20089750857869</v>
      </c>
    </row>
    <row r="18" spans="1:39" outlineLevel="1" x14ac:dyDescent="0.25">
      <c r="A18" s="12" t="s">
        <v>21</v>
      </c>
      <c r="B18" s="13">
        <v>1116.7254085014333</v>
      </c>
      <c r="C18" s="13">
        <v>992.38939661731536</v>
      </c>
      <c r="D18" s="13">
        <v>932.96808506651939</v>
      </c>
      <c r="E18" s="13">
        <v>951.12593750870883</v>
      </c>
      <c r="F18" s="13">
        <v>1081.7022655246876</v>
      </c>
      <c r="G18" s="13">
        <v>1084.1810327260134</v>
      </c>
      <c r="H18" s="13">
        <v>1198.3870831754853</v>
      </c>
      <c r="I18" s="13">
        <v>1384.9248481927566</v>
      </c>
      <c r="J18" s="13">
        <v>1288.1260716317763</v>
      </c>
      <c r="K18" s="13">
        <v>1353.709634567598</v>
      </c>
      <c r="L18" s="13">
        <v>1908.7841314126661</v>
      </c>
      <c r="M18" s="13">
        <v>2061.4371933464076</v>
      </c>
      <c r="N18" s="13">
        <v>2063.3791229426015</v>
      </c>
      <c r="O18" s="13">
        <v>2342.3181160836975</v>
      </c>
      <c r="P18" s="13">
        <v>2507.0626593013171</v>
      </c>
      <c r="Q18" s="13">
        <v>2552.7953464691873</v>
      </c>
      <c r="R18" s="13">
        <v>2538.7434105910074</v>
      </c>
      <c r="S18" s="13">
        <v>2580.4341213620519</v>
      </c>
      <c r="T18" s="13">
        <v>2301.583745387552</v>
      </c>
      <c r="U18" s="13">
        <v>1485.322669481403</v>
      </c>
      <c r="V18" s="13">
        <v>1299.0484147465629</v>
      </c>
      <c r="W18" s="13">
        <v>1167.2705389694754</v>
      </c>
      <c r="X18" s="13">
        <v>1391.9677990924165</v>
      </c>
      <c r="Y18" s="13">
        <v>1301.695001530657</v>
      </c>
      <c r="Z18" s="13">
        <v>1650.4531530457709</v>
      </c>
      <c r="AA18" s="13">
        <v>1830.3635214124336</v>
      </c>
      <c r="AB18" s="13">
        <v>1968.4013520332232</v>
      </c>
      <c r="AC18" s="13">
        <v>2039.8562560230891</v>
      </c>
      <c r="AD18" s="13">
        <v>2094.5489797619248</v>
      </c>
      <c r="AE18" s="13">
        <v>2057.6690466445225</v>
      </c>
      <c r="AF18" s="13">
        <v>1907.1635602316842</v>
      </c>
      <c r="AG18" s="13">
        <v>2253.1708393060085</v>
      </c>
      <c r="AH18" s="14">
        <f t="shared" si="2"/>
        <v>3.6620200637993011E-2</v>
      </c>
      <c r="AI18" s="14">
        <f>AG18/$AG$48</f>
        <v>3.2515636743239429E-2</v>
      </c>
      <c r="AJ18" s="14">
        <f>(AG18-B18)/B18</f>
        <v>1.0176587925312854</v>
      </c>
      <c r="AK18" s="18"/>
      <c r="AL18" s="16">
        <f t="shared" si="14"/>
        <v>0.18142506824757651</v>
      </c>
      <c r="AM18" s="17">
        <f t="shared" si="15"/>
        <v>346.00727907432429</v>
      </c>
    </row>
    <row r="19" spans="1:39" outlineLevel="1" x14ac:dyDescent="0.25">
      <c r="A19" s="12" t="s">
        <v>22</v>
      </c>
      <c r="B19" s="13">
        <v>1875.3334978391945</v>
      </c>
      <c r="C19" s="13">
        <v>1724.8285009289525</v>
      </c>
      <c r="D19" s="13">
        <v>1698.0734679642192</v>
      </c>
      <c r="E19" s="13">
        <v>1640.6987861620685</v>
      </c>
      <c r="F19" s="13">
        <v>1751.1376166776076</v>
      </c>
      <c r="G19" s="13">
        <v>1667.9492827002227</v>
      </c>
      <c r="H19" s="13">
        <v>1617.3624518539398</v>
      </c>
      <c r="I19" s="13">
        <v>1767.6365536725266</v>
      </c>
      <c r="J19" s="13">
        <v>1753.3176564006599</v>
      </c>
      <c r="K19" s="13">
        <v>1637.3296338628056</v>
      </c>
      <c r="L19" s="13">
        <v>1576.8057585089737</v>
      </c>
      <c r="M19" s="13">
        <v>1540.7168251288117</v>
      </c>
      <c r="N19" s="13">
        <v>1060.6602939463469</v>
      </c>
      <c r="O19" s="13">
        <v>0.29746979153761116</v>
      </c>
      <c r="P19" s="13" t="s">
        <v>23</v>
      </c>
      <c r="Q19" s="13" t="s">
        <v>23</v>
      </c>
      <c r="R19" s="13" t="s">
        <v>23</v>
      </c>
      <c r="S19" s="13" t="s">
        <v>23</v>
      </c>
      <c r="T19" s="13" t="s">
        <v>23</v>
      </c>
      <c r="U19" s="13" t="s">
        <v>23</v>
      </c>
      <c r="V19" s="13" t="s">
        <v>23</v>
      </c>
      <c r="W19" s="13" t="s">
        <v>23</v>
      </c>
      <c r="X19" s="13" t="s">
        <v>23</v>
      </c>
      <c r="Y19" s="13" t="s">
        <v>23</v>
      </c>
      <c r="Z19" s="13" t="s">
        <v>23</v>
      </c>
      <c r="AA19" s="13" t="s">
        <v>23</v>
      </c>
      <c r="AB19" s="13" t="s">
        <v>23</v>
      </c>
      <c r="AC19" s="13" t="s">
        <v>23</v>
      </c>
      <c r="AD19" s="13" t="s">
        <v>23</v>
      </c>
      <c r="AE19" s="13" t="s">
        <v>23</v>
      </c>
      <c r="AF19" s="13" t="s">
        <v>23</v>
      </c>
      <c r="AG19" s="13" t="s">
        <v>23</v>
      </c>
      <c r="AH19" s="14"/>
      <c r="AI19" s="14"/>
      <c r="AJ19" s="14"/>
      <c r="AK19" s="18"/>
      <c r="AL19" s="16"/>
      <c r="AM19" s="17"/>
    </row>
    <row r="20" spans="1:39" outlineLevel="1" x14ac:dyDescent="0.25">
      <c r="A20" s="12" t="s">
        <v>24</v>
      </c>
      <c r="B20" s="13">
        <v>26.080000000000002</v>
      </c>
      <c r="C20" s="13">
        <v>23.44</v>
      </c>
      <c r="D20" s="13">
        <v>20.56</v>
      </c>
      <c r="E20" s="13">
        <v>26.080000000000002</v>
      </c>
      <c r="F20" s="13">
        <v>21.28</v>
      </c>
      <c r="G20" s="13">
        <v>24.8</v>
      </c>
      <c r="H20" s="13">
        <v>27.28</v>
      </c>
      <c r="I20" s="13">
        <v>26.96</v>
      </c>
      <c r="J20" s="13">
        <v>28.64</v>
      </c>
      <c r="K20" s="13">
        <v>26.8</v>
      </c>
      <c r="L20" s="13">
        <v>28.8</v>
      </c>
      <c r="M20" s="13">
        <v>12</v>
      </c>
      <c r="N20" s="13" t="s">
        <v>23</v>
      </c>
      <c r="O20" s="13" t="s">
        <v>23</v>
      </c>
      <c r="P20" s="13" t="s">
        <v>23</v>
      </c>
      <c r="Q20" s="13" t="s">
        <v>23</v>
      </c>
      <c r="R20" s="13" t="s">
        <v>23</v>
      </c>
      <c r="S20" s="13" t="s">
        <v>23</v>
      </c>
      <c r="T20" s="13" t="s">
        <v>23</v>
      </c>
      <c r="U20" s="13" t="s">
        <v>23</v>
      </c>
      <c r="V20" s="13" t="s">
        <v>23</v>
      </c>
      <c r="W20" s="13" t="s">
        <v>23</v>
      </c>
      <c r="X20" s="13" t="s">
        <v>23</v>
      </c>
      <c r="Y20" s="13" t="s">
        <v>23</v>
      </c>
      <c r="Z20" s="13" t="s">
        <v>23</v>
      </c>
      <c r="AA20" s="13" t="s">
        <v>23</v>
      </c>
      <c r="AB20" s="13" t="s">
        <v>23</v>
      </c>
      <c r="AC20" s="13" t="s">
        <v>23</v>
      </c>
      <c r="AD20" s="13" t="s">
        <v>23</v>
      </c>
      <c r="AE20" s="13" t="s">
        <v>23</v>
      </c>
      <c r="AF20" s="13" t="s">
        <v>23</v>
      </c>
      <c r="AG20" s="13" t="s">
        <v>23</v>
      </c>
      <c r="AH20" s="14"/>
      <c r="AI20" s="14"/>
      <c r="AJ20" s="14"/>
      <c r="AK20" s="18"/>
      <c r="AL20" s="16"/>
      <c r="AM20" s="17"/>
    </row>
    <row r="21" spans="1:39" outlineLevel="1" x14ac:dyDescent="0.25">
      <c r="A21" s="12" t="s">
        <v>25</v>
      </c>
      <c r="B21" s="13">
        <v>115.86811967297513</v>
      </c>
      <c r="C21" s="13">
        <v>104.2492548084314</v>
      </c>
      <c r="D21" s="13">
        <v>104.67021633354986</v>
      </c>
      <c r="E21" s="13">
        <v>103.51526743844289</v>
      </c>
      <c r="F21" s="13">
        <v>105.65129147136791</v>
      </c>
      <c r="G21" s="13">
        <v>96.486368764268263</v>
      </c>
      <c r="H21" s="13">
        <v>112.33905340768686</v>
      </c>
      <c r="I21" s="13">
        <v>104.89138058149354</v>
      </c>
      <c r="J21" s="13">
        <v>104.04471425952707</v>
      </c>
      <c r="K21" s="13">
        <v>105.50708873785116</v>
      </c>
      <c r="L21" s="13">
        <v>155.84128477193661</v>
      </c>
      <c r="M21" s="13">
        <v>112.30521748094046</v>
      </c>
      <c r="N21" s="13">
        <v>114.76342293195376</v>
      </c>
      <c r="O21" s="13">
        <v>119.95918153050032</v>
      </c>
      <c r="P21" s="13">
        <v>126.54592853705896</v>
      </c>
      <c r="Q21" s="13">
        <v>176.98941501438708</v>
      </c>
      <c r="R21" s="13">
        <v>136.48153007747149</v>
      </c>
      <c r="S21" s="13">
        <v>150.05698566237723</v>
      </c>
      <c r="T21" s="13">
        <v>133.69370753289087</v>
      </c>
      <c r="U21" s="13">
        <v>135.2183721885857</v>
      </c>
      <c r="V21" s="13">
        <v>128.16325642537541</v>
      </c>
      <c r="W21" s="13">
        <v>129.15338927146911</v>
      </c>
      <c r="X21" s="13">
        <v>132.21452664935779</v>
      </c>
      <c r="Y21" s="13">
        <v>138.42750869230341</v>
      </c>
      <c r="Z21" s="13">
        <v>133.83282079566197</v>
      </c>
      <c r="AA21" s="13">
        <v>140.26203538323705</v>
      </c>
      <c r="AB21" s="13">
        <v>144.36505533159865</v>
      </c>
      <c r="AC21" s="13">
        <v>160.69648350180302</v>
      </c>
      <c r="AD21" s="13">
        <v>162.14644279827451</v>
      </c>
      <c r="AE21" s="13">
        <v>170.19101489388791</v>
      </c>
      <c r="AF21" s="13">
        <v>159.90581487330246</v>
      </c>
      <c r="AG21" s="13">
        <v>166.82833830755695</v>
      </c>
      <c r="AH21" s="14">
        <f t="shared" ref="AH21:AH36" si="18">AG21/$AG$47</f>
        <v>2.7114176672051247E-3</v>
      </c>
      <c r="AI21" s="14">
        <f t="shared" ref="AI21:AI22" si="19">AG21/$AG$48</f>
        <v>2.4075092541840136E-3</v>
      </c>
      <c r="AJ21" s="14">
        <f>(AG21-B21)/B21</f>
        <v>0.43981225188094331</v>
      </c>
      <c r="AK21" s="18"/>
      <c r="AL21" s="16">
        <f t="shared" si="14"/>
        <v>4.3291255166295124E-2</v>
      </c>
      <c r="AM21" s="17">
        <f t="shared" si="15"/>
        <v>6.9225234342544866</v>
      </c>
    </row>
    <row r="22" spans="1:39" outlineLevel="1" x14ac:dyDescent="0.25">
      <c r="A22" s="12" t="s">
        <v>26</v>
      </c>
      <c r="B22" s="13">
        <v>27.871110000000002</v>
      </c>
      <c r="C22" s="13">
        <v>28.029314999999997</v>
      </c>
      <c r="D22" s="13">
        <v>28.258274999999998</v>
      </c>
      <c r="E22" s="13">
        <v>28.414095</v>
      </c>
      <c r="F22" s="13">
        <v>28.507904999999997</v>
      </c>
      <c r="G22" s="13">
        <v>28.630334999999999</v>
      </c>
      <c r="H22" s="13">
        <v>28.827494999999999</v>
      </c>
      <c r="I22" s="13">
        <v>29.131184999999999</v>
      </c>
      <c r="J22" s="13">
        <v>29.439644999999995</v>
      </c>
      <c r="K22" s="13">
        <v>29.745719999999995</v>
      </c>
      <c r="L22" s="13">
        <v>30.126525000000001</v>
      </c>
      <c r="M22" s="13">
        <v>30.585239999999999</v>
      </c>
      <c r="N22" s="13">
        <v>31.141739999999999</v>
      </c>
      <c r="O22" s="13">
        <v>31.640204999999998</v>
      </c>
      <c r="P22" s="13">
        <v>32.15934</v>
      </c>
      <c r="Q22" s="13">
        <v>32.863709999999998</v>
      </c>
      <c r="R22" s="13">
        <v>33.651554999999995</v>
      </c>
      <c r="S22" s="13">
        <v>34.787610000000001</v>
      </c>
      <c r="T22" s="13">
        <v>35.656545000000001</v>
      </c>
      <c r="U22" s="13">
        <v>36.040529999999997</v>
      </c>
      <c r="V22" s="13">
        <v>36.210660000000004</v>
      </c>
      <c r="W22" s="13">
        <v>36.370454999999993</v>
      </c>
      <c r="X22" s="13">
        <v>36.45393</v>
      </c>
      <c r="Y22" s="13">
        <v>36.515144999999997</v>
      </c>
      <c r="Z22" s="13">
        <v>36.646320000000003</v>
      </c>
      <c r="AA22" s="13">
        <v>36.851430000000001</v>
      </c>
      <c r="AB22" s="13">
        <v>37.856826749999996</v>
      </c>
      <c r="AC22" s="13">
        <v>38.037347400000002</v>
      </c>
      <c r="AD22" s="13">
        <v>38.21786805</v>
      </c>
      <c r="AE22" s="13">
        <v>39.125924999999995</v>
      </c>
      <c r="AF22" s="13">
        <v>39.570329999999998</v>
      </c>
      <c r="AG22" s="13">
        <v>39.841425000000001</v>
      </c>
      <c r="AH22" s="14">
        <f t="shared" si="18"/>
        <v>6.4753233609792882E-4</v>
      </c>
      <c r="AI22" s="14">
        <f t="shared" si="19"/>
        <v>5.7495387390688545E-4</v>
      </c>
      <c r="AJ22" s="14">
        <f>(AG22-B22)/B22</f>
        <v>0.42948827657025496</v>
      </c>
      <c r="AK22" s="18"/>
      <c r="AL22" s="16">
        <f t="shared" si="14"/>
        <v>6.8509663679833487E-3</v>
      </c>
      <c r="AM22" s="17">
        <f t="shared" si="15"/>
        <v>0.27109500000000253</v>
      </c>
    </row>
    <row r="23" spans="1:39" x14ac:dyDescent="0.25">
      <c r="A23" s="20" t="s">
        <v>27</v>
      </c>
      <c r="B23" s="8">
        <v>35.524187103957608</v>
      </c>
      <c r="C23" s="8">
        <v>49.661994466251372</v>
      </c>
      <c r="D23" s="8">
        <v>63.799610544922189</v>
      </c>
      <c r="E23" s="8">
        <v>103.07447637853024</v>
      </c>
      <c r="F23" s="8">
        <v>143.35889529675097</v>
      </c>
      <c r="G23" s="8">
        <v>215.29221667393142</v>
      </c>
      <c r="H23" s="8">
        <v>308.83955644382905</v>
      </c>
      <c r="I23" s="8">
        <v>434.45166961312651</v>
      </c>
      <c r="J23" s="8">
        <v>351.75530342457427</v>
      </c>
      <c r="K23" s="8">
        <v>493.20566108970456</v>
      </c>
      <c r="L23" s="8">
        <v>709.14475511921933</v>
      </c>
      <c r="M23" s="8">
        <v>727.5363318801318</v>
      </c>
      <c r="N23" s="8">
        <v>725.04072659038093</v>
      </c>
      <c r="O23" s="8">
        <v>934.25039570457443</v>
      </c>
      <c r="P23" s="8">
        <v>951.76303411688343</v>
      </c>
      <c r="Q23" s="8">
        <v>1146.8256327124925</v>
      </c>
      <c r="R23" s="8">
        <v>1125.9781276335434</v>
      </c>
      <c r="S23" s="8">
        <v>1124.4951614899403</v>
      </c>
      <c r="T23" s="8">
        <v>1136.999154511569</v>
      </c>
      <c r="U23" s="8">
        <v>1103.1756472800907</v>
      </c>
      <c r="V23" s="8">
        <v>1082.1111132818933</v>
      </c>
      <c r="W23" s="8">
        <v>1103.5659987055531</v>
      </c>
      <c r="X23" s="8">
        <v>1081.2424547828346</v>
      </c>
      <c r="Y23" s="8">
        <v>1116.5098003215289</v>
      </c>
      <c r="Z23" s="8">
        <v>1179.5627503189635</v>
      </c>
      <c r="AA23" s="8">
        <v>1181.4164328912245</v>
      </c>
      <c r="AB23" s="8">
        <v>1260.0343007923393</v>
      </c>
      <c r="AC23" s="8">
        <v>1178.9348868950735</v>
      </c>
      <c r="AD23" s="8">
        <v>871.87659980444732</v>
      </c>
      <c r="AE23" s="8">
        <v>864.93742974119687</v>
      </c>
      <c r="AF23" s="8">
        <v>738.77164681692011</v>
      </c>
      <c r="AG23" s="8">
        <v>737.58756647257087</v>
      </c>
      <c r="AH23" s="9">
        <f t="shared" si="18"/>
        <v>1.1987819210652484E-2</v>
      </c>
      <c r="AI23" s="9">
        <f>AG23/$AG$48</f>
        <v>1.0644168191498096E-2</v>
      </c>
      <c r="AJ23" s="9">
        <f>(AG23-B23)/B23</f>
        <v>19.762968180358424</v>
      </c>
      <c r="AK23" s="18"/>
      <c r="AL23" s="10">
        <f t="shared" si="14"/>
        <v>-1.6027690686979969E-3</v>
      </c>
      <c r="AM23" s="11">
        <f>AG23-AF23</f>
        <v>-1.1840803443492405</v>
      </c>
    </row>
    <row r="24" spans="1:39" x14ac:dyDescent="0.25">
      <c r="A24" s="20" t="s">
        <v>28</v>
      </c>
      <c r="B24" s="8">
        <f t="shared" ref="B24" si="20">SUM(B25:B31)</f>
        <v>20077.366104148325</v>
      </c>
      <c r="C24" s="8">
        <f t="shared" ref="C24:AG24" si="21">SUM(C25:C31)</f>
        <v>20319.334967349099</v>
      </c>
      <c r="D24" s="8">
        <f t="shared" si="21"/>
        <v>20472.104283666173</v>
      </c>
      <c r="E24" s="8">
        <f t="shared" si="21"/>
        <v>20838.844426830732</v>
      </c>
      <c r="F24" s="8">
        <f t="shared" si="21"/>
        <v>21084.643864451613</v>
      </c>
      <c r="G24" s="8">
        <f t="shared" si="21"/>
        <v>21816.644655939868</v>
      </c>
      <c r="H24" s="8">
        <f t="shared" si="21"/>
        <v>22114.185215290439</v>
      </c>
      <c r="I24" s="8">
        <f t="shared" si="21"/>
        <v>22346.978802186586</v>
      </c>
      <c r="J24" s="8">
        <f t="shared" si="21"/>
        <v>22932.514160680003</v>
      </c>
      <c r="K24" s="8">
        <f t="shared" si="21"/>
        <v>22641.369067710159</v>
      </c>
      <c r="L24" s="8">
        <f t="shared" si="21"/>
        <v>21786.722078929906</v>
      </c>
      <c r="M24" s="8">
        <f t="shared" si="21"/>
        <v>21611.764140399602</v>
      </c>
      <c r="N24" s="8">
        <f t="shared" si="21"/>
        <v>21391.117901794398</v>
      </c>
      <c r="O24" s="8">
        <f t="shared" si="21"/>
        <v>21745.488778179628</v>
      </c>
      <c r="P24" s="8">
        <f t="shared" si="21"/>
        <v>21335.237950076047</v>
      </c>
      <c r="Q24" s="8">
        <f t="shared" si="21"/>
        <v>21246.95169668219</v>
      </c>
      <c r="R24" s="8">
        <f t="shared" si="21"/>
        <v>21194.744530808985</v>
      </c>
      <c r="S24" s="8">
        <f t="shared" si="21"/>
        <v>20557.557444055568</v>
      </c>
      <c r="T24" s="8">
        <f t="shared" si="21"/>
        <v>20413.69857970177</v>
      </c>
      <c r="U24" s="8">
        <f t="shared" si="21"/>
        <v>19987.179472549586</v>
      </c>
      <c r="V24" s="8">
        <f t="shared" si="21"/>
        <v>20015.008190417611</v>
      </c>
      <c r="W24" s="8">
        <f t="shared" si="21"/>
        <v>19358.568865857804</v>
      </c>
      <c r="X24" s="8">
        <f t="shared" si="21"/>
        <v>20199.110262882881</v>
      </c>
      <c r="Y24" s="8">
        <f t="shared" si="21"/>
        <v>20902.519830345616</v>
      </c>
      <c r="Z24" s="8">
        <f t="shared" si="21"/>
        <v>20375.243182294769</v>
      </c>
      <c r="AA24" s="8">
        <f t="shared" si="21"/>
        <v>20925.137148956841</v>
      </c>
      <c r="AB24" s="8">
        <f t="shared" si="21"/>
        <v>21481.63729167674</v>
      </c>
      <c r="AC24" s="8">
        <f t="shared" si="21"/>
        <v>22195.546717582631</v>
      </c>
      <c r="AD24" s="8">
        <f t="shared" si="21"/>
        <v>23053.372470088874</v>
      </c>
      <c r="AE24" s="8">
        <f t="shared" si="21"/>
        <v>22134.308999019122</v>
      </c>
      <c r="AF24" s="8">
        <f t="shared" si="21"/>
        <v>22431.490595247498</v>
      </c>
      <c r="AG24" s="8">
        <f t="shared" si="21"/>
        <v>23096.810181206132</v>
      </c>
      <c r="AH24" s="9">
        <f t="shared" si="18"/>
        <v>0.37538645901964685</v>
      </c>
      <c r="AI24" s="9">
        <f>AG24/$AG$48</f>
        <v>0.33331138353049516</v>
      </c>
      <c r="AJ24" s="9">
        <f>(AG24-B24)/B24</f>
        <v>0.15039044770090332</v>
      </c>
      <c r="AK24" s="18"/>
      <c r="AL24" s="10">
        <f t="shared" si="14"/>
        <v>2.9660070209493503E-2</v>
      </c>
      <c r="AM24" s="11">
        <f>AG24-AF24</f>
        <v>665.31958595863398</v>
      </c>
    </row>
    <row r="25" spans="1:39" outlineLevel="1" x14ac:dyDescent="0.25">
      <c r="A25" s="12" t="s">
        <v>29</v>
      </c>
      <c r="B25" s="13">
        <v>11900.525710894046</v>
      </c>
      <c r="C25" s="13">
        <v>12126.765465813238</v>
      </c>
      <c r="D25" s="13">
        <v>12344.93337061415</v>
      </c>
      <c r="E25" s="13">
        <v>12442.526503380377</v>
      </c>
      <c r="F25" s="13">
        <v>12471.351138787095</v>
      </c>
      <c r="G25" s="13">
        <v>12582.552577269393</v>
      </c>
      <c r="H25" s="13">
        <v>12998.699248467845</v>
      </c>
      <c r="I25" s="13">
        <v>13377.226076359471</v>
      </c>
      <c r="J25" s="13">
        <v>13684.173515019462</v>
      </c>
      <c r="K25" s="13">
        <v>13340.817876075656</v>
      </c>
      <c r="L25" s="13">
        <v>12833.339976032807</v>
      </c>
      <c r="M25" s="13">
        <v>12834.807762353135</v>
      </c>
      <c r="N25" s="13">
        <v>12777.283571619073</v>
      </c>
      <c r="O25" s="13">
        <v>12810.768064274518</v>
      </c>
      <c r="P25" s="13">
        <v>12732.183055928934</v>
      </c>
      <c r="Q25" s="13">
        <v>12642.522480609185</v>
      </c>
      <c r="R25" s="13">
        <v>12716.003966812144</v>
      </c>
      <c r="S25" s="13">
        <v>12301.218221622332</v>
      </c>
      <c r="T25" s="13">
        <v>12300.215260607618</v>
      </c>
      <c r="U25" s="13">
        <v>12091.538074289185</v>
      </c>
      <c r="V25" s="13">
        <v>11829.93838080531</v>
      </c>
      <c r="W25" s="13">
        <v>11690.089024033967</v>
      </c>
      <c r="X25" s="13">
        <v>12389.710111890119</v>
      </c>
      <c r="Y25" s="13">
        <v>12496.387570446301</v>
      </c>
      <c r="Z25" s="13">
        <v>12396.572545397757</v>
      </c>
      <c r="AA25" s="13">
        <v>12837.084648569326</v>
      </c>
      <c r="AB25" s="13">
        <v>13197.723708414705</v>
      </c>
      <c r="AC25" s="13">
        <v>13642.594940962883</v>
      </c>
      <c r="AD25" s="13">
        <v>13954.572454411627</v>
      </c>
      <c r="AE25" s="13">
        <v>13590.246177168992</v>
      </c>
      <c r="AF25" s="13">
        <v>13771.818072986507</v>
      </c>
      <c r="AG25" s="13">
        <v>14012.843917712162</v>
      </c>
      <c r="AH25" s="14">
        <f t="shared" si="18"/>
        <v>0.22774711389996238</v>
      </c>
      <c r="AI25" s="14">
        <f t="shared" ref="AI25:AI44" si="22">AG25/$AG$48</f>
        <v>0.20222014887622983</v>
      </c>
      <c r="AJ25" s="14">
        <f>(AG25-B25)/B25</f>
        <v>0.17749789027256549</v>
      </c>
      <c r="AK25" s="18"/>
      <c r="AL25" s="16">
        <f>(AG25-AF25)/AF25</f>
        <v>1.7501381694725412E-2</v>
      </c>
      <c r="AM25" s="17">
        <f t="shared" ref="AM25:AM31" si="23">AG25-AF25</f>
        <v>241.02584472565468</v>
      </c>
    </row>
    <row r="26" spans="1:39" outlineLevel="1" x14ac:dyDescent="0.25">
      <c r="A26" s="12" t="s">
        <v>30</v>
      </c>
      <c r="B26" s="13">
        <v>2089.2770645111741</v>
      </c>
      <c r="C26" s="13">
        <v>2139.3024172805945</v>
      </c>
      <c r="D26" s="13">
        <v>2181.2580996028191</v>
      </c>
      <c r="E26" s="13">
        <v>2210.3665859514831</v>
      </c>
      <c r="F26" s="13">
        <v>2218.6861713558233</v>
      </c>
      <c r="G26" s="13">
        <v>2239.554342849412</v>
      </c>
      <c r="H26" s="13">
        <v>2342.5317670426257</v>
      </c>
      <c r="I26" s="13">
        <v>2421.3818993376526</v>
      </c>
      <c r="J26" s="13">
        <v>2473.6069319276385</v>
      </c>
      <c r="K26" s="13">
        <v>2401.776387664454</v>
      </c>
      <c r="L26" s="13">
        <v>2315.0082165563845</v>
      </c>
      <c r="M26" s="13">
        <v>2351.1430486779768</v>
      </c>
      <c r="N26" s="13">
        <v>2362.4961002903847</v>
      </c>
      <c r="O26" s="13">
        <v>2348.02669672715</v>
      </c>
      <c r="P26" s="13">
        <v>2316.349042334627</v>
      </c>
      <c r="Q26" s="13">
        <v>2371.367564655407</v>
      </c>
      <c r="R26" s="13">
        <v>2397.5469208695845</v>
      </c>
      <c r="S26" s="13">
        <v>2308.002876807067</v>
      </c>
      <c r="T26" s="13">
        <v>2321.0189021523447</v>
      </c>
      <c r="U26" s="13">
        <v>2301.1805057006604</v>
      </c>
      <c r="V26" s="13">
        <v>2262.9425294637795</v>
      </c>
      <c r="W26" s="13">
        <v>2260.2901759977535</v>
      </c>
      <c r="X26" s="13">
        <v>2437.8607476054012</v>
      </c>
      <c r="Y26" s="13">
        <v>2443.8477066950804</v>
      </c>
      <c r="Z26" s="13">
        <v>2391.2860210324288</v>
      </c>
      <c r="AA26" s="13">
        <v>2492.24121327692</v>
      </c>
      <c r="AB26" s="13">
        <v>2567.7603288005939</v>
      </c>
      <c r="AC26" s="13">
        <v>2636.3997963824604</v>
      </c>
      <c r="AD26" s="13">
        <v>2720.1124042615274</v>
      </c>
      <c r="AE26" s="13">
        <v>2610.4043323519659</v>
      </c>
      <c r="AF26" s="13">
        <v>2646.7212091241345</v>
      </c>
      <c r="AG26" s="13">
        <v>2707.2921435783473</v>
      </c>
      <c r="AH26" s="14">
        <f t="shared" si="18"/>
        <v>4.4000916288281768E-2</v>
      </c>
      <c r="AI26" s="14">
        <f t="shared" si="22"/>
        <v>3.9069087156095618E-2</v>
      </c>
      <c r="AJ26" s="14">
        <f t="shared" ref="AJ26:AJ31" si="24">(AG26-B26)/B26</f>
        <v>0.29580331377053121</v>
      </c>
      <c r="AK26" s="18"/>
      <c r="AL26" s="16">
        <f t="shared" ref="AL26:AL31" si="25">(AG26-AF26)/AF26</f>
        <v>2.288527187729655E-2</v>
      </c>
      <c r="AM26" s="17">
        <f t="shared" si="23"/>
        <v>60.570934454212875</v>
      </c>
    </row>
    <row r="27" spans="1:39" outlineLevel="1" x14ac:dyDescent="0.25">
      <c r="A27" s="12" t="s">
        <v>31</v>
      </c>
      <c r="B27" s="13">
        <v>4824.9795184307895</v>
      </c>
      <c r="C27" s="13">
        <v>4792.7313726282837</v>
      </c>
      <c r="D27" s="13">
        <v>4709.8671128639726</v>
      </c>
      <c r="E27" s="13">
        <v>4850.9032892931482</v>
      </c>
      <c r="F27" s="13">
        <v>5039.3116827699678</v>
      </c>
      <c r="G27" s="13">
        <v>5257.5088863104074</v>
      </c>
      <c r="H27" s="13">
        <v>5263.4882387996686</v>
      </c>
      <c r="I27" s="13">
        <v>5092.1894466735494</v>
      </c>
      <c r="J27" s="13">
        <v>5418.1406450386576</v>
      </c>
      <c r="K27" s="13">
        <v>5426.6812443514882</v>
      </c>
      <c r="L27" s="13">
        <v>5166.6042667883921</v>
      </c>
      <c r="M27" s="13">
        <v>4930.9962526132622</v>
      </c>
      <c r="N27" s="13">
        <v>4883.5417415313605</v>
      </c>
      <c r="O27" s="13">
        <v>5061.5800814752292</v>
      </c>
      <c r="P27" s="13">
        <v>4937.933351134986</v>
      </c>
      <c r="Q27" s="13">
        <v>4816.8732281470366</v>
      </c>
      <c r="R27" s="13">
        <v>4727.4316866044437</v>
      </c>
      <c r="S27" s="13">
        <v>4540.9427385954141</v>
      </c>
      <c r="T27" s="13">
        <v>4430.198094194172</v>
      </c>
      <c r="U27" s="13">
        <v>4312.8490960033223</v>
      </c>
      <c r="V27" s="13">
        <v>4574.0993071231214</v>
      </c>
      <c r="W27" s="13">
        <v>4199.7084704994868</v>
      </c>
      <c r="X27" s="13">
        <v>4345.166170284192</v>
      </c>
      <c r="Y27" s="13">
        <v>4731.4263896125603</v>
      </c>
      <c r="Z27" s="13">
        <v>4538.7436351858159</v>
      </c>
      <c r="AA27" s="13">
        <v>4555.7012182350591</v>
      </c>
      <c r="AB27" s="13">
        <v>4608.5745207472428</v>
      </c>
      <c r="AC27" s="13">
        <v>4874.5021174898111</v>
      </c>
      <c r="AD27" s="13">
        <v>5154.7202196668895</v>
      </c>
      <c r="AE27" s="13">
        <v>4835.1633681024814</v>
      </c>
      <c r="AF27" s="13">
        <v>4857.7927153930277</v>
      </c>
      <c r="AG27" s="13">
        <v>5030.9515221717929</v>
      </c>
      <c r="AH27" s="14">
        <f t="shared" si="18"/>
        <v>8.1766748853670065E-2</v>
      </c>
      <c r="AI27" s="14">
        <f t="shared" si="22"/>
        <v>7.2601948025463811E-2</v>
      </c>
      <c r="AJ27" s="14">
        <f t="shared" si="24"/>
        <v>4.2688679393190647E-2</v>
      </c>
      <c r="AK27" s="18"/>
      <c r="AL27" s="16">
        <f t="shared" si="25"/>
        <v>3.5645573395931843E-2</v>
      </c>
      <c r="AM27" s="17">
        <f t="shared" si="23"/>
        <v>173.15880677876521</v>
      </c>
    </row>
    <row r="28" spans="1:39" outlineLevel="1" x14ac:dyDescent="0.25">
      <c r="A28" s="12" t="s">
        <v>32</v>
      </c>
      <c r="B28" s="13">
        <v>355.036</v>
      </c>
      <c r="C28" s="13">
        <v>315.14515999999998</v>
      </c>
      <c r="D28" s="13">
        <v>255.60083999999998</v>
      </c>
      <c r="E28" s="13">
        <v>357.2998</v>
      </c>
      <c r="F28" s="13">
        <v>269.64124000000004</v>
      </c>
      <c r="G28" s="13">
        <v>494.59520000000003</v>
      </c>
      <c r="H28" s="13">
        <v>484.03343999999993</v>
      </c>
      <c r="I28" s="13">
        <v>423.48680000000002</v>
      </c>
      <c r="J28" s="13">
        <v>305.58044000000001</v>
      </c>
      <c r="K28" s="13">
        <v>383.22723999999999</v>
      </c>
      <c r="L28" s="13">
        <v>366.38315999999998</v>
      </c>
      <c r="M28" s="13">
        <v>385.28247999999996</v>
      </c>
      <c r="N28" s="13">
        <v>273.89956000000001</v>
      </c>
      <c r="O28" s="13">
        <v>386.76</v>
      </c>
      <c r="P28" s="13">
        <v>240.79571999999996</v>
      </c>
      <c r="Q28" s="13">
        <v>266.73371999999995</v>
      </c>
      <c r="R28" s="13">
        <v>254.85636</v>
      </c>
      <c r="S28" s="13">
        <v>376.76671999999996</v>
      </c>
      <c r="T28" s="13">
        <v>262.20744000000002</v>
      </c>
      <c r="U28" s="13">
        <v>307.32239999999996</v>
      </c>
      <c r="V28" s="13">
        <v>427.93387999999993</v>
      </c>
      <c r="W28" s="13">
        <v>360.67856</v>
      </c>
      <c r="X28" s="13">
        <v>229.39619999999999</v>
      </c>
      <c r="Y28" s="13">
        <v>515.69275999999991</v>
      </c>
      <c r="Z28" s="13">
        <v>391.07495680000005</v>
      </c>
      <c r="AA28" s="13">
        <v>401.14668</v>
      </c>
      <c r="AB28" s="13">
        <v>433.59667999999999</v>
      </c>
      <c r="AC28" s="13">
        <v>332.74647999999996</v>
      </c>
      <c r="AD28" s="13">
        <v>461.05708000000004</v>
      </c>
      <c r="AE28" s="13">
        <v>343.90247759999994</v>
      </c>
      <c r="AF28" s="13">
        <v>399.48303999999996</v>
      </c>
      <c r="AG28" s="13">
        <v>597.40603999999996</v>
      </c>
      <c r="AH28" s="14">
        <f t="shared" si="18"/>
        <v>9.7094852576235079E-3</v>
      </c>
      <c r="AI28" s="14">
        <f t="shared" si="22"/>
        <v>8.6212005969508298E-3</v>
      </c>
      <c r="AJ28" s="14">
        <f t="shared" si="24"/>
        <v>0.6826632792167554</v>
      </c>
      <c r="AK28" s="18"/>
      <c r="AL28" s="16">
        <f t="shared" si="25"/>
        <v>0.49544781675837857</v>
      </c>
      <c r="AM28" s="17">
        <f t="shared" si="23"/>
        <v>197.923</v>
      </c>
    </row>
    <row r="29" spans="1:39" outlineLevel="1" x14ac:dyDescent="0.25">
      <c r="A29" s="12" t="s">
        <v>33</v>
      </c>
      <c r="B29" s="13">
        <v>96.677023188405784</v>
      </c>
      <c r="C29" s="13">
        <v>99.628382821946872</v>
      </c>
      <c r="D29" s="13">
        <v>118.08579710144927</v>
      </c>
      <c r="E29" s="13">
        <v>99.875217391304361</v>
      </c>
      <c r="F29" s="13">
        <v>98.719420289855051</v>
      </c>
      <c r="G29" s="13">
        <v>86.267101449275344</v>
      </c>
      <c r="H29" s="13">
        <v>87.18695652173912</v>
      </c>
      <c r="I29" s="13">
        <v>82.633913043478259</v>
      </c>
      <c r="J29" s="13">
        <v>95.371594202898564</v>
      </c>
      <c r="K29" s="13">
        <v>103.53391304347825</v>
      </c>
      <c r="L29" s="13">
        <v>91.8436231884058</v>
      </c>
      <c r="M29" s="13">
        <v>83.63666666666667</v>
      </c>
      <c r="N29" s="13">
        <v>80.805362318840594</v>
      </c>
      <c r="O29" s="13">
        <v>78.482608695652175</v>
      </c>
      <c r="P29" s="13">
        <v>66.857681159420295</v>
      </c>
      <c r="Q29" s="13">
        <v>60.814599999999999</v>
      </c>
      <c r="R29" s="13">
        <v>64.755533333333346</v>
      </c>
      <c r="S29" s="13">
        <v>50.899933333333344</v>
      </c>
      <c r="T29" s="13">
        <v>66.973133333333351</v>
      </c>
      <c r="U29" s="13">
        <v>89.020800000000008</v>
      </c>
      <c r="V29" s="13">
        <v>98.243200000000016</v>
      </c>
      <c r="W29" s="13">
        <v>70.265799999999999</v>
      </c>
      <c r="X29" s="13">
        <v>46.351066666666675</v>
      </c>
      <c r="Y29" s="13">
        <v>47.090266666666672</v>
      </c>
      <c r="Z29" s="13">
        <v>54.549733333333336</v>
      </c>
      <c r="AA29" s="13">
        <v>64.265666666666661</v>
      </c>
      <c r="AB29" s="13">
        <v>79.107600000000019</v>
      </c>
      <c r="AC29" s="13">
        <v>83.988666666666674</v>
      </c>
      <c r="AD29" s="13">
        <v>88.762666666666675</v>
      </c>
      <c r="AE29" s="13">
        <v>91.980533333333341</v>
      </c>
      <c r="AF29" s="13">
        <v>109.40233333333333</v>
      </c>
      <c r="AG29" s="13">
        <v>102.04333333333332</v>
      </c>
      <c r="AH29" s="14">
        <f t="shared" si="18"/>
        <v>1.6584838021369208E-3</v>
      </c>
      <c r="AI29" s="14">
        <f t="shared" si="22"/>
        <v>1.4725931566547032E-3</v>
      </c>
      <c r="AJ29" s="14">
        <f t="shared" si="24"/>
        <v>5.5507606336508572E-2</v>
      </c>
      <c r="AK29" s="18"/>
      <c r="AL29" s="16">
        <f t="shared" si="25"/>
        <v>-6.7265475751583689E-2</v>
      </c>
      <c r="AM29" s="17">
        <f t="shared" si="23"/>
        <v>-7.3590000000000089</v>
      </c>
    </row>
    <row r="30" spans="1:39" outlineLevel="1" x14ac:dyDescent="0.25">
      <c r="A30" s="12" t="s">
        <v>34</v>
      </c>
      <c r="B30" s="13">
        <v>723.07784151514841</v>
      </c>
      <c r="C30" s="13">
        <v>750.88852772726921</v>
      </c>
      <c r="D30" s="13">
        <v>761.3175350568149</v>
      </c>
      <c r="E30" s="13">
        <v>764.79387083332995</v>
      </c>
      <c r="F30" s="13">
        <v>869.08394412878408</v>
      </c>
      <c r="G30" s="13">
        <v>997.70836785984386</v>
      </c>
      <c r="H30" s="13">
        <v>803.03356437499644</v>
      </c>
      <c r="I30" s="13">
        <v>830.84425058711759</v>
      </c>
      <c r="J30" s="13">
        <v>823.89157903408716</v>
      </c>
      <c r="K30" s="13">
        <v>869.08394412878408</v>
      </c>
      <c r="L30" s="13">
        <v>900.37096611742027</v>
      </c>
      <c r="M30" s="13">
        <v>910.79997344696551</v>
      </c>
      <c r="N30" s="13">
        <v>914.27630922348078</v>
      </c>
      <c r="O30" s="13">
        <v>917.75264499999571</v>
      </c>
      <c r="P30" s="13">
        <v>879.51295145832944</v>
      </c>
      <c r="Q30" s="13">
        <v>943.78401985771598</v>
      </c>
      <c r="R30" s="13">
        <v>904.75785767385571</v>
      </c>
      <c r="S30" s="13">
        <v>859.0597220842551</v>
      </c>
      <c r="T30" s="13">
        <v>929.49684859773402</v>
      </c>
      <c r="U30" s="13">
        <v>788.40909980042272</v>
      </c>
      <c r="V30" s="13">
        <v>745.71686526643111</v>
      </c>
      <c r="W30" s="13">
        <v>714.47450090494692</v>
      </c>
      <c r="X30" s="13">
        <v>680.81517379975094</v>
      </c>
      <c r="Y30" s="13">
        <v>590.39470623732518</v>
      </c>
      <c r="Z30" s="13">
        <v>529.00222385419227</v>
      </c>
      <c r="AA30" s="13">
        <v>509.62622568842954</v>
      </c>
      <c r="AB30" s="13">
        <v>535.12228288219046</v>
      </c>
      <c r="AC30" s="13">
        <v>554.55875658682862</v>
      </c>
      <c r="AD30" s="13">
        <v>589.69157573857956</v>
      </c>
      <c r="AE30" s="13">
        <v>589.69157573857956</v>
      </c>
      <c r="AF30" s="13">
        <v>589.69157573857956</v>
      </c>
      <c r="AG30" s="13">
        <v>589.69157573857956</v>
      </c>
      <c r="AH30" s="14">
        <f t="shared" si="18"/>
        <v>9.5841040729660425E-3</v>
      </c>
      <c r="AI30" s="14">
        <f t="shared" si="22"/>
        <v>8.5098727237078453E-3</v>
      </c>
      <c r="AJ30" s="14">
        <f t="shared" si="24"/>
        <v>-0.18447013325296929</v>
      </c>
      <c r="AK30" s="18"/>
      <c r="AL30" s="16">
        <f t="shared" si="25"/>
        <v>0</v>
      </c>
      <c r="AM30" s="17">
        <f t="shared" si="23"/>
        <v>0</v>
      </c>
    </row>
    <row r="31" spans="1:39" outlineLevel="1" x14ac:dyDescent="0.25">
      <c r="A31" s="12" t="s">
        <v>35</v>
      </c>
      <c r="B31" s="13">
        <v>87.792945608757037</v>
      </c>
      <c r="C31" s="13">
        <v>94.873641077770003</v>
      </c>
      <c r="D31" s="13">
        <v>101.04152842696728</v>
      </c>
      <c r="E31" s="13">
        <v>113.07915998108203</v>
      </c>
      <c r="F31" s="13">
        <v>117.85026712009162</v>
      </c>
      <c r="G31" s="13">
        <v>158.45818020153698</v>
      </c>
      <c r="H31" s="13">
        <v>135.2120000835651</v>
      </c>
      <c r="I31" s="13">
        <v>119.21641618531905</v>
      </c>
      <c r="J31" s="13">
        <v>131.74945545725768</v>
      </c>
      <c r="K31" s="13">
        <v>116.24846244630325</v>
      </c>
      <c r="L31" s="13">
        <v>113.17187024649508</v>
      </c>
      <c r="M31" s="13">
        <v>115.09795664159599</v>
      </c>
      <c r="N31" s="13">
        <v>98.815256811255836</v>
      </c>
      <c r="O31" s="13">
        <v>142.11868200708247</v>
      </c>
      <c r="P31" s="13">
        <v>161.60614805975348</v>
      </c>
      <c r="Q31" s="13">
        <v>144.85608341284475</v>
      </c>
      <c r="R31" s="13">
        <v>129.39220551562343</v>
      </c>
      <c r="S31" s="13">
        <v>120.66723161316608</v>
      </c>
      <c r="T31" s="13">
        <v>103.58890081656772</v>
      </c>
      <c r="U31" s="13">
        <v>96.859496755999345</v>
      </c>
      <c r="V31" s="13">
        <v>76.13402775896985</v>
      </c>
      <c r="W31" s="13">
        <v>63.062334421648423</v>
      </c>
      <c r="X31" s="13">
        <v>69.810792636750492</v>
      </c>
      <c r="Y31" s="13">
        <v>77.680430687682218</v>
      </c>
      <c r="Z31" s="13">
        <v>74.014066691240913</v>
      </c>
      <c r="AA31" s="13">
        <v>65.071496520437094</v>
      </c>
      <c r="AB31" s="13">
        <v>59.75217083200944</v>
      </c>
      <c r="AC31" s="13">
        <v>70.755959493978764</v>
      </c>
      <c r="AD31" s="13">
        <v>84.456069343585312</v>
      </c>
      <c r="AE31" s="13">
        <v>72.920534723770871</v>
      </c>
      <c r="AF31" s="13">
        <v>56.581648671917179</v>
      </c>
      <c r="AG31" s="13">
        <v>56.581648671917179</v>
      </c>
      <c r="AH31" s="14">
        <f t="shared" si="18"/>
        <v>9.1960684500614124E-4</v>
      </c>
      <c r="AI31" s="14">
        <f t="shared" si="22"/>
        <v>8.1653299539253838E-4</v>
      </c>
      <c r="AJ31" s="14">
        <f t="shared" si="24"/>
        <v>-0.35551030575885634</v>
      </c>
      <c r="AK31" s="18"/>
      <c r="AL31" s="16">
        <f t="shared" si="25"/>
        <v>0</v>
      </c>
      <c r="AM31" s="17">
        <f t="shared" si="23"/>
        <v>0</v>
      </c>
    </row>
    <row r="32" spans="1:39" x14ac:dyDescent="0.25">
      <c r="A32" s="20" t="s">
        <v>36</v>
      </c>
      <c r="B32" s="8">
        <f t="shared" ref="B32" si="26">SUM(B33:B36)</f>
        <v>1709.2379654880638</v>
      </c>
      <c r="C32" s="8">
        <f t="shared" ref="C32:AG32" si="27">SUM(C33:C36)</f>
        <v>1799.7259717319207</v>
      </c>
      <c r="D32" s="8">
        <f t="shared" si="27"/>
        <v>1872.6110167758227</v>
      </c>
      <c r="E32" s="8">
        <f t="shared" si="27"/>
        <v>1928.635396083811</v>
      </c>
      <c r="F32" s="8">
        <f t="shared" si="27"/>
        <v>1978.8855789392078</v>
      </c>
      <c r="G32" s="8">
        <f t="shared" si="27"/>
        <v>2019.7605435458233</v>
      </c>
      <c r="H32" s="8">
        <f t="shared" si="27"/>
        <v>1884.4631560740484</v>
      </c>
      <c r="I32" s="8">
        <f t="shared" si="27"/>
        <v>1577.0810241243623</v>
      </c>
      <c r="J32" s="8">
        <f t="shared" si="27"/>
        <v>1626.6955525074786</v>
      </c>
      <c r="K32" s="8">
        <f t="shared" si="27"/>
        <v>1630.862038641108</v>
      </c>
      <c r="L32" s="8">
        <f t="shared" si="27"/>
        <v>1643.3846087690049</v>
      </c>
      <c r="M32" s="8">
        <f t="shared" si="27"/>
        <v>1767.4186513952143</v>
      </c>
      <c r="N32" s="8">
        <f t="shared" si="27"/>
        <v>1881.4381517650604</v>
      </c>
      <c r="O32" s="8">
        <f t="shared" si="27"/>
        <v>1937.2163749903027</v>
      </c>
      <c r="P32" s="8">
        <f t="shared" si="27"/>
        <v>1650.6930909869261</v>
      </c>
      <c r="Q32" s="8">
        <f t="shared" si="27"/>
        <v>1442.8073304812551</v>
      </c>
      <c r="R32" s="8">
        <f t="shared" si="27"/>
        <v>1473.9640286649924</v>
      </c>
      <c r="S32" s="8">
        <f t="shared" si="27"/>
        <v>943.03716316336636</v>
      </c>
      <c r="T32" s="8">
        <f t="shared" si="27"/>
        <v>778.52409803314583</v>
      </c>
      <c r="U32" s="8">
        <f t="shared" si="27"/>
        <v>579.62761313414671</v>
      </c>
      <c r="V32" s="8">
        <f t="shared" si="27"/>
        <v>564.23841869714249</v>
      </c>
      <c r="W32" s="8">
        <f t="shared" si="27"/>
        <v>660.89511165463728</v>
      </c>
      <c r="X32" s="8">
        <f t="shared" si="27"/>
        <v>572.03286961895128</v>
      </c>
      <c r="Y32" s="8">
        <f t="shared" si="27"/>
        <v>745.87470708754108</v>
      </c>
      <c r="Z32" s="8">
        <f t="shared" si="27"/>
        <v>953.39860654318511</v>
      </c>
      <c r="AA32" s="8">
        <f t="shared" si="27"/>
        <v>1042.0533745945788</v>
      </c>
      <c r="AB32" s="8">
        <f t="shared" si="27"/>
        <v>1052.2119030036179</v>
      </c>
      <c r="AC32" s="8">
        <f t="shared" si="27"/>
        <v>1027.0004506462533</v>
      </c>
      <c r="AD32" s="8">
        <f t="shared" si="27"/>
        <v>993.75736435380259</v>
      </c>
      <c r="AE32" s="8">
        <f t="shared" si="27"/>
        <v>991.41429523734996</v>
      </c>
      <c r="AF32" s="8">
        <f t="shared" si="27"/>
        <v>981.86184457723755</v>
      </c>
      <c r="AG32" s="8">
        <f t="shared" si="27"/>
        <v>937.19556472310342</v>
      </c>
      <c r="AH32" s="9">
        <f t="shared" si="18"/>
        <v>1.5231996180000307E-2</v>
      </c>
      <c r="AI32" s="9">
        <f>AG32/$AG$48</f>
        <v>1.3524722585748364E-2</v>
      </c>
      <c r="AJ32" s="9">
        <f>(AG32-B32)/B32</f>
        <v>-0.45168807173348025</v>
      </c>
      <c r="AK32" s="18"/>
      <c r="AL32" s="10">
        <f>(AG32-AF32)/AF32</f>
        <v>-4.5491410121315176E-2</v>
      </c>
      <c r="AM32" s="11">
        <f>AG32-AF32</f>
        <v>-44.666279854134132</v>
      </c>
    </row>
    <row r="33" spans="1:39" outlineLevel="1" x14ac:dyDescent="0.25">
      <c r="A33" s="12" t="s">
        <v>37</v>
      </c>
      <c r="B33" s="13">
        <v>1476.2440052032955</v>
      </c>
      <c r="C33" s="13">
        <v>1566.4053883747692</v>
      </c>
      <c r="D33" s="13">
        <v>1636.804891871742</v>
      </c>
      <c r="E33" s="13">
        <v>1691.858702032943</v>
      </c>
      <c r="F33" s="13">
        <v>1742.7939278700369</v>
      </c>
      <c r="G33" s="13">
        <v>1783.8901811031583</v>
      </c>
      <c r="H33" s="13">
        <v>1648.4939639728798</v>
      </c>
      <c r="I33" s="13">
        <v>1358.2515075538263</v>
      </c>
      <c r="J33" s="13">
        <v>1415.0371160350153</v>
      </c>
      <c r="K33" s="13">
        <v>1412.6418846823149</v>
      </c>
      <c r="L33" s="13">
        <v>1420.3433841632723</v>
      </c>
      <c r="M33" s="13">
        <v>1528.2075427926054</v>
      </c>
      <c r="N33" s="13">
        <v>1610.1605965103295</v>
      </c>
      <c r="O33" s="13">
        <v>1631.9913947418349</v>
      </c>
      <c r="P33" s="13">
        <v>1333.7545583090021</v>
      </c>
      <c r="Q33" s="13">
        <v>1127.8383820335271</v>
      </c>
      <c r="R33" s="13">
        <v>1175.2110126969387</v>
      </c>
      <c r="S33" s="13">
        <v>689.91193570459279</v>
      </c>
      <c r="T33" s="13">
        <v>519.50308849338364</v>
      </c>
      <c r="U33" s="13">
        <v>318.98149710157963</v>
      </c>
      <c r="V33" s="13">
        <v>312.08408821280602</v>
      </c>
      <c r="W33" s="13">
        <v>427.3484695940308</v>
      </c>
      <c r="X33" s="13">
        <v>339.12653336994782</v>
      </c>
      <c r="Y33" s="13">
        <v>516.28633635452331</v>
      </c>
      <c r="Z33" s="13">
        <v>725.87319921131211</v>
      </c>
      <c r="AA33" s="13">
        <v>814.15791003128629</v>
      </c>
      <c r="AB33" s="13">
        <v>839.50816237353752</v>
      </c>
      <c r="AC33" s="13">
        <v>804.05386674717329</v>
      </c>
      <c r="AD33" s="13">
        <v>775.83446627642377</v>
      </c>
      <c r="AE33" s="13">
        <v>758.10261068458965</v>
      </c>
      <c r="AF33" s="13">
        <v>748.08844128995838</v>
      </c>
      <c r="AG33" s="13">
        <v>707.49698929729072</v>
      </c>
      <c r="AH33" s="14">
        <f t="shared" si="18"/>
        <v>1.1498764872539724E-2</v>
      </c>
      <c r="AI33" s="14">
        <f t="shared" si="22"/>
        <v>1.0209929358047197E-2</v>
      </c>
      <c r="AJ33" s="14">
        <f>(AG33-B33)/B33</f>
        <v>-0.52074522449975313</v>
      </c>
      <c r="AL33" s="16">
        <f>(AG33-AF33)/AF33</f>
        <v>-5.4260231481018766E-2</v>
      </c>
      <c r="AM33" s="17">
        <f t="shared" ref="AM33:AM36" si="28">AG33-AF33</f>
        <v>-40.591451992667658</v>
      </c>
    </row>
    <row r="34" spans="1:39" outlineLevel="1" x14ac:dyDescent="0.25">
      <c r="A34" s="12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3.9041147999999999</v>
      </c>
      <c r="N34" s="13">
        <v>5.9726827999999994</v>
      </c>
      <c r="O34" s="13">
        <v>8.3072847999999997</v>
      </c>
      <c r="P34" s="13">
        <v>34.960379600000003</v>
      </c>
      <c r="Q34" s="13">
        <v>47.649235599999997</v>
      </c>
      <c r="R34" s="13">
        <v>38.1917708</v>
      </c>
      <c r="S34" s="13">
        <v>37.751190399999999</v>
      </c>
      <c r="T34" s="13">
        <v>49.801389200000003</v>
      </c>
      <c r="U34" s="13">
        <v>49.124275600000004</v>
      </c>
      <c r="V34" s="13">
        <v>50.026312399999995</v>
      </c>
      <c r="W34" s="13">
        <v>49.850344800000016</v>
      </c>
      <c r="X34" s="13">
        <v>45.3094988</v>
      </c>
      <c r="Y34" s="13">
        <v>45.739387999999998</v>
      </c>
      <c r="Z34" s="13">
        <v>42.4878316</v>
      </c>
      <c r="AA34" s="13">
        <v>41.596695199999999</v>
      </c>
      <c r="AB34" s="13">
        <v>40.990482400000005</v>
      </c>
      <c r="AC34" s="13">
        <v>46.86363392036241</v>
      </c>
      <c r="AD34" s="13">
        <v>45.793105543440078</v>
      </c>
      <c r="AE34" s="13">
        <v>49.370679257317327</v>
      </c>
      <c r="AF34" s="13">
        <v>49.370679257317327</v>
      </c>
      <c r="AG34" s="13">
        <v>50.479278319948996</v>
      </c>
      <c r="AH34" s="14">
        <f t="shared" si="18"/>
        <v>8.2042660409496152E-4</v>
      </c>
      <c r="AI34" s="14">
        <f t="shared" si="22"/>
        <v>7.2846934119646901E-4</v>
      </c>
      <c r="AJ34" s="14"/>
      <c r="AL34" s="16">
        <f t="shared" ref="AL34:AL35" si="29">(AG34-AF34)/AF34</f>
        <v>2.2454604216679091E-2</v>
      </c>
      <c r="AM34" s="17">
        <f t="shared" si="28"/>
        <v>1.1085990626316686</v>
      </c>
    </row>
    <row r="35" spans="1:39" outlineLevel="1" x14ac:dyDescent="0.25">
      <c r="A35" s="12" t="s">
        <v>39</v>
      </c>
      <c r="B35" s="13">
        <v>97.740765061882584</v>
      </c>
      <c r="C35" s="13">
        <v>97.88913255185517</v>
      </c>
      <c r="D35" s="13">
        <v>98.674091582228982</v>
      </c>
      <c r="E35" s="13">
        <v>99.486071387791299</v>
      </c>
      <c r="F35" s="13">
        <v>100.14640441176329</v>
      </c>
      <c r="G35" s="13">
        <v>100.61466015448265</v>
      </c>
      <c r="H35" s="13">
        <v>100.63183666576825</v>
      </c>
      <c r="I35" s="13">
        <v>84.748430635606638</v>
      </c>
      <c r="J35" s="13">
        <v>66.715771321119618</v>
      </c>
      <c r="K35" s="13">
        <v>74.599152005657388</v>
      </c>
      <c r="L35" s="13">
        <v>79.602870990238046</v>
      </c>
      <c r="M35" s="13">
        <v>88.811286706276093</v>
      </c>
      <c r="N35" s="13">
        <v>115.03357663120156</v>
      </c>
      <c r="O35" s="13">
        <v>162.09788443672096</v>
      </c>
      <c r="P35" s="13">
        <v>149.46809786056204</v>
      </c>
      <c r="Q35" s="13">
        <v>132.57234476718932</v>
      </c>
      <c r="R35" s="13">
        <v>130.19005777336207</v>
      </c>
      <c r="S35" s="13">
        <v>83.934111990741073</v>
      </c>
      <c r="T35" s="13">
        <v>69.02380495828794</v>
      </c>
      <c r="U35" s="13">
        <v>70.514412189651139</v>
      </c>
      <c r="V35" s="13">
        <v>62.072527439734159</v>
      </c>
      <c r="W35" s="13">
        <v>45.013958102736098</v>
      </c>
      <c r="X35" s="13">
        <v>48.286182233922162</v>
      </c>
      <c r="Y35" s="13">
        <v>45.127691648505646</v>
      </c>
      <c r="Z35" s="13">
        <v>41.651772593635819</v>
      </c>
      <c r="AA35" s="13">
        <v>42.393890563800774</v>
      </c>
      <c r="AB35" s="13">
        <v>25.030907769237675</v>
      </c>
      <c r="AC35" s="13">
        <v>27.449305898653076</v>
      </c>
      <c r="AD35" s="13">
        <v>23.899295638180405</v>
      </c>
      <c r="AE35" s="13">
        <v>32.524203919874395</v>
      </c>
      <c r="AF35" s="13">
        <v>29.678644010388197</v>
      </c>
      <c r="AG35" s="13">
        <v>29.678644010388197</v>
      </c>
      <c r="AH35" s="14">
        <f t="shared" si="18"/>
        <v>4.8235929533809271E-4</v>
      </c>
      <c r="AI35" s="14">
        <f t="shared" si="22"/>
        <v>4.2829420248086195E-4</v>
      </c>
      <c r="AJ35" s="14">
        <f t="shared" ref="AJ35:AJ44" si="30">(AG35-B35)/B35</f>
        <v>-0.69635347143438298</v>
      </c>
      <c r="AL35" s="16">
        <f t="shared" si="29"/>
        <v>0</v>
      </c>
      <c r="AM35" s="17">
        <f t="shared" si="28"/>
        <v>0</v>
      </c>
    </row>
    <row r="36" spans="1:39" outlineLevel="1" x14ac:dyDescent="0.25">
      <c r="A36" s="12" t="s">
        <v>40</v>
      </c>
      <c r="B36" s="13">
        <v>135.25319522288586</v>
      </c>
      <c r="C36" s="13">
        <v>135.43145080529615</v>
      </c>
      <c r="D36" s="13">
        <v>137.13203332185168</v>
      </c>
      <c r="E36" s="13">
        <v>137.29062266307653</v>
      </c>
      <c r="F36" s="13">
        <v>135.94524665740758</v>
      </c>
      <c r="G36" s="13">
        <v>135.25570228818248</v>
      </c>
      <c r="H36" s="13">
        <v>135.33735543540018</v>
      </c>
      <c r="I36" s="13">
        <v>134.08108593492943</v>
      </c>
      <c r="J36" s="13">
        <v>144.94266515134387</v>
      </c>
      <c r="K36" s="13">
        <v>143.62100195313579</v>
      </c>
      <c r="L36" s="13">
        <v>143.43835361549452</v>
      </c>
      <c r="M36" s="13">
        <v>146.49570709633281</v>
      </c>
      <c r="N36" s="13">
        <v>150.27129582352927</v>
      </c>
      <c r="O36" s="13">
        <v>134.81981101174688</v>
      </c>
      <c r="P36" s="13">
        <v>132.51005521736215</v>
      </c>
      <c r="Q36" s="13">
        <v>134.74736808053876</v>
      </c>
      <c r="R36" s="13">
        <v>130.3711873946915</v>
      </c>
      <c r="S36" s="13">
        <v>131.43992506803255</v>
      </c>
      <c r="T36" s="13">
        <v>140.19581538147432</v>
      </c>
      <c r="U36" s="13">
        <v>141.00742824291592</v>
      </c>
      <c r="V36" s="13">
        <v>140.05549064460226</v>
      </c>
      <c r="W36" s="13">
        <v>138.68233915787044</v>
      </c>
      <c r="X36" s="13">
        <v>139.31065521508137</v>
      </c>
      <c r="Y36" s="13">
        <v>138.72129108451219</v>
      </c>
      <c r="Z36" s="13">
        <v>143.38580313823721</v>
      </c>
      <c r="AA36" s="13">
        <v>143.90487879949171</v>
      </c>
      <c r="AB36" s="13">
        <v>146.68235046084251</v>
      </c>
      <c r="AC36" s="13">
        <v>148.63364408006458</v>
      </c>
      <c r="AD36" s="13">
        <v>148.23049689575834</v>
      </c>
      <c r="AE36" s="13">
        <v>151.41680137556864</v>
      </c>
      <c r="AF36" s="13">
        <v>154.72408001957365</v>
      </c>
      <c r="AG36" s="13">
        <v>149.54065309547548</v>
      </c>
      <c r="AH36" s="14">
        <f t="shared" si="18"/>
        <v>2.4304454080275291E-3</v>
      </c>
      <c r="AI36" s="14">
        <f t="shared" si="22"/>
        <v>2.1580296840238346E-3</v>
      </c>
      <c r="AJ36" s="14">
        <f t="shared" si="30"/>
        <v>0.10563490089121434</v>
      </c>
      <c r="AL36" s="16">
        <f>(AG36-AF36)/AF36</f>
        <v>-3.3501100303472038E-2</v>
      </c>
      <c r="AM36" s="17">
        <f t="shared" si="28"/>
        <v>-5.1834269240981712</v>
      </c>
    </row>
    <row r="37" spans="1:39" x14ac:dyDescent="0.25">
      <c r="A37" s="20" t="s">
        <v>41</v>
      </c>
      <c r="B37" s="8">
        <f>SUM(B38:B45)</f>
        <v>6223.5681482759383</v>
      </c>
      <c r="C37" s="8">
        <f t="shared" ref="C37:AG37" si="31">SUM(C38:C45)</f>
        <v>6140.580547981348</v>
      </c>
      <c r="D37" s="8">
        <f t="shared" si="31"/>
        <v>5864.3171146297464</v>
      </c>
      <c r="E37" s="8">
        <f t="shared" si="31"/>
        <v>6079.6177799557372</v>
      </c>
      <c r="F37" s="8">
        <f t="shared" si="31"/>
        <v>6039.2095202148239</v>
      </c>
      <c r="G37" s="8">
        <f t="shared" si="31"/>
        <v>7103.5315799755026</v>
      </c>
      <c r="H37" s="8">
        <f t="shared" si="31"/>
        <v>6752.775407125464</v>
      </c>
      <c r="I37" s="8">
        <f t="shared" si="31"/>
        <v>6082.4530099566337</v>
      </c>
      <c r="J37" s="8">
        <f t="shared" si="31"/>
        <v>5848.6379465675063</v>
      </c>
      <c r="K37" s="8">
        <f t="shared" si="31"/>
        <v>6020.245565493432</v>
      </c>
      <c r="L37" s="8">
        <f t="shared" si="31"/>
        <v>7626.3191600509444</v>
      </c>
      <c r="M37" s="8">
        <f t="shared" si="31"/>
        <v>8922.8815165285232</v>
      </c>
      <c r="N37" s="8">
        <f t="shared" si="31"/>
        <v>8464.067218631928</v>
      </c>
      <c r="O37" s="8">
        <f t="shared" si="31"/>
        <v>8829.4887438925107</v>
      </c>
      <c r="P37" s="8">
        <f t="shared" si="31"/>
        <v>7375.0250000890628</v>
      </c>
      <c r="Q37" s="8">
        <f t="shared" si="31"/>
        <v>7856.050704293646</v>
      </c>
      <c r="R37" s="8">
        <f t="shared" si="31"/>
        <v>8058.5620080717763</v>
      </c>
      <c r="S37" s="8">
        <f t="shared" si="31"/>
        <v>7165.6227378423555</v>
      </c>
      <c r="T37" s="8">
        <f t="shared" si="31"/>
        <v>6607.0092676585464</v>
      </c>
      <c r="U37" s="8">
        <f t="shared" si="31"/>
        <v>6147.582407754724</v>
      </c>
      <c r="V37" s="8">
        <f t="shared" si="31"/>
        <v>7861.3720909188542</v>
      </c>
      <c r="W37" s="8">
        <f t="shared" si="31"/>
        <v>7031.9791724109118</v>
      </c>
      <c r="X37" s="8">
        <f t="shared" si="31"/>
        <v>6227.3158117483717</v>
      </c>
      <c r="Y37" s="8">
        <f t="shared" si="31"/>
        <v>6908.6751505440598</v>
      </c>
      <c r="Z37" s="8">
        <f t="shared" si="31"/>
        <v>6639.4797172306435</v>
      </c>
      <c r="AA37" s="8">
        <f t="shared" si="31"/>
        <v>7272.3468476775952</v>
      </c>
      <c r="AB37" s="8">
        <f t="shared" si="31"/>
        <v>6549.1889511499121</v>
      </c>
      <c r="AC37" s="8">
        <f t="shared" si="31"/>
        <v>8262.3062106090947</v>
      </c>
      <c r="AD37" s="8">
        <f t="shared" si="31"/>
        <v>6860.4365740824878</v>
      </c>
      <c r="AE37" s="8">
        <f t="shared" si="31"/>
        <v>6899.2785469051505</v>
      </c>
      <c r="AF37" s="8">
        <f t="shared" si="31"/>
        <v>6943.1986212929287</v>
      </c>
      <c r="AG37" s="8">
        <f t="shared" si="31"/>
        <v>7766.9079844467406</v>
      </c>
      <c r="AH37" s="9"/>
      <c r="AI37" s="9">
        <f>AG37/$AG$48</f>
        <v>0.11208469159765176</v>
      </c>
      <c r="AJ37" s="9">
        <f>(AG37-B37)/B37</f>
        <v>0.2479831182692746</v>
      </c>
      <c r="AL37" s="10">
        <f>(AG37-AF37)/AF37</f>
        <v>0.11863543131658601</v>
      </c>
      <c r="AM37" s="11">
        <f>AG37-AF37</f>
        <v>823.70936315381186</v>
      </c>
    </row>
    <row r="38" spans="1:39" outlineLevel="1" x14ac:dyDescent="0.25">
      <c r="A38" s="12" t="s">
        <v>42</v>
      </c>
      <c r="B38" s="13">
        <v>-2550.1819722668101</v>
      </c>
      <c r="C38" s="13">
        <v>-2611.2373287600662</v>
      </c>
      <c r="D38" s="13">
        <v>-2056.9482053599427</v>
      </c>
      <c r="E38" s="13">
        <v>-2071.8523580898473</v>
      </c>
      <c r="F38" s="13">
        <v>-1705.5413835185166</v>
      </c>
      <c r="G38" s="13">
        <v>-1313.8933593173383</v>
      </c>
      <c r="H38" s="13">
        <v>-1083.0870341370223</v>
      </c>
      <c r="I38" s="13">
        <v>-1931.6800607905338</v>
      </c>
      <c r="J38" s="13">
        <v>-1510.8980306090471</v>
      </c>
      <c r="K38" s="13">
        <v>-1317.0890851280901</v>
      </c>
      <c r="L38" s="13">
        <v>-239.10550092652599</v>
      </c>
      <c r="M38" s="13">
        <v>-587.23975633237546</v>
      </c>
      <c r="N38" s="13">
        <v>-567.63543649611972</v>
      </c>
      <c r="O38" s="13">
        <v>-654.25960325761218</v>
      </c>
      <c r="P38" s="13">
        <v>-1308.9442697500922</v>
      </c>
      <c r="Q38" s="13">
        <v>-1103.1984982326596</v>
      </c>
      <c r="R38" s="13">
        <v>-1595.3209355005586</v>
      </c>
      <c r="S38" s="13">
        <v>-1473.647268613714</v>
      </c>
      <c r="T38" s="13">
        <v>-2487.0711199663838</v>
      </c>
      <c r="U38" s="13">
        <v>-2476.7757774938696</v>
      </c>
      <c r="V38" s="13">
        <v>-2103.9715996956775</v>
      </c>
      <c r="W38" s="13">
        <v>-2318.7548793396345</v>
      </c>
      <c r="X38" s="13">
        <v>-2862.8359305384784</v>
      </c>
      <c r="Y38" s="13">
        <v>-3180.8997802484446</v>
      </c>
      <c r="Z38" s="13">
        <v>-2734.2699840822575</v>
      </c>
      <c r="AA38" s="13">
        <v>-3252.2989894810758</v>
      </c>
      <c r="AB38" s="13">
        <v>-2768.4499404835356</v>
      </c>
      <c r="AC38" s="13">
        <v>-1885.1106065911781</v>
      </c>
      <c r="AD38" s="13">
        <v>-2002.9438612842337</v>
      </c>
      <c r="AE38" s="13">
        <v>-1946.2853661751692</v>
      </c>
      <c r="AF38" s="13">
        <v>-2105.4532047186171</v>
      </c>
      <c r="AG38" s="13">
        <v>-434.02908965651022</v>
      </c>
      <c r="AH38" s="14"/>
      <c r="AI38" s="14">
        <f t="shared" si="22"/>
        <v>-6.263498519098889E-3</v>
      </c>
      <c r="AJ38" s="14">
        <f t="shared" si="30"/>
        <v>-0.82980465928448643</v>
      </c>
      <c r="AL38" s="16">
        <f>(AG38-AF38)/AF38</f>
        <v>-0.79385479160316175</v>
      </c>
      <c r="AM38" s="17">
        <f>AG38-AF38</f>
        <v>1671.4241150621069</v>
      </c>
    </row>
    <row r="39" spans="1:39" outlineLevel="1" x14ac:dyDescent="0.25">
      <c r="A39" s="12" t="s">
        <v>43</v>
      </c>
      <c r="B39" s="13">
        <v>-100.36931054798053</v>
      </c>
      <c r="C39" s="13">
        <v>-32.155617310736552</v>
      </c>
      <c r="D39" s="13">
        <v>-18.69427993360037</v>
      </c>
      <c r="E39" s="13">
        <v>28.445078194226362</v>
      </c>
      <c r="F39" s="13">
        <v>-40.48743046852109</v>
      </c>
      <c r="G39" s="13">
        <v>17.0790899542441</v>
      </c>
      <c r="H39" s="13">
        <v>-27.753659707265609</v>
      </c>
      <c r="I39" s="13">
        <v>5.9960347523365103</v>
      </c>
      <c r="J39" s="13">
        <v>-44.4283854392487</v>
      </c>
      <c r="K39" s="13">
        <v>-4.5748245175824307</v>
      </c>
      <c r="L39" s="13">
        <v>16.551913425512662</v>
      </c>
      <c r="M39" s="13">
        <v>275.00443567110852</v>
      </c>
      <c r="N39" s="13">
        <v>190.9774851496899</v>
      </c>
      <c r="O39" s="13">
        <v>41.175438798840631</v>
      </c>
      <c r="P39" s="13">
        <v>62.700290225947207</v>
      </c>
      <c r="Q39" s="13">
        <v>-8.0120859505157114</v>
      </c>
      <c r="R39" s="13">
        <v>-101.6020626373365</v>
      </c>
      <c r="S39" s="13">
        <v>12.389589940934989</v>
      </c>
      <c r="T39" s="13">
        <v>178.03170932299801</v>
      </c>
      <c r="U39" s="13">
        <v>-100.97659632157695</v>
      </c>
      <c r="V39" s="13">
        <v>-209.89146881756892</v>
      </c>
      <c r="W39" s="13">
        <v>-17.556876901121079</v>
      </c>
      <c r="X39" s="13">
        <v>61.621322787511268</v>
      </c>
      <c r="Y39" s="13">
        <v>-33.471315607385357</v>
      </c>
      <c r="Z39" s="13">
        <v>-86.958400577990631</v>
      </c>
      <c r="AA39" s="13">
        <v>-93.530415724176876</v>
      </c>
      <c r="AB39" s="13">
        <v>-113.7207540004956</v>
      </c>
      <c r="AC39" s="13">
        <v>-92.816670042326635</v>
      </c>
      <c r="AD39" s="13">
        <v>-198.70618904253496</v>
      </c>
      <c r="AE39" s="13">
        <v>-139.534554513899</v>
      </c>
      <c r="AF39" s="13">
        <v>-110.79936715943001</v>
      </c>
      <c r="AG39" s="13">
        <v>-9.9352775431633802</v>
      </c>
      <c r="AH39" s="14"/>
      <c r="AI39" s="14">
        <f t="shared" si="22"/>
        <v>-1.4337655622964962E-4</v>
      </c>
      <c r="AJ39" s="14">
        <f>(AG39-B39)/B39</f>
        <v>-0.90101279475847429</v>
      </c>
      <c r="AL39" s="16">
        <f t="shared" ref="AL39:AL44" si="32">(AG39-AF39)/AF39</f>
        <v>-0.91033091796573673</v>
      </c>
      <c r="AM39" s="17">
        <f t="shared" ref="AM39:AM44" si="33">AG39-AF39</f>
        <v>100.86408961626663</v>
      </c>
    </row>
    <row r="40" spans="1:39" outlineLevel="1" x14ac:dyDescent="0.25">
      <c r="A40" s="12" t="s">
        <v>44</v>
      </c>
      <c r="B40" s="13">
        <v>7280.6594971084232</v>
      </c>
      <c r="C40" s="13">
        <v>7386.1657618805712</v>
      </c>
      <c r="D40" s="13">
        <v>6798.6674753004909</v>
      </c>
      <c r="E40" s="13">
        <v>6445.7799948698621</v>
      </c>
      <c r="F40" s="13">
        <v>6288.8317100770519</v>
      </c>
      <c r="G40" s="13">
        <v>6488.6106032731159</v>
      </c>
      <c r="H40" s="13">
        <v>6150.4902188093401</v>
      </c>
      <c r="I40" s="13">
        <v>6547.8951353133843</v>
      </c>
      <c r="J40" s="13">
        <v>6279.0056040403297</v>
      </c>
      <c r="K40" s="13">
        <v>6211.7286683866942</v>
      </c>
      <c r="L40" s="13">
        <v>6872.733670466193</v>
      </c>
      <c r="M40" s="13">
        <v>6754.8603807020818</v>
      </c>
      <c r="N40" s="13">
        <v>7122.3014995772101</v>
      </c>
      <c r="O40" s="13">
        <v>6824.0901951904007</v>
      </c>
      <c r="P40" s="13">
        <v>6495.1230165985353</v>
      </c>
      <c r="Q40" s="13">
        <v>6773.6076009635908</v>
      </c>
      <c r="R40" s="13">
        <v>6629.2249437354631</v>
      </c>
      <c r="S40" s="13">
        <v>6635.3883263495836</v>
      </c>
      <c r="T40" s="13">
        <v>6881.2442076285961</v>
      </c>
      <c r="U40" s="13">
        <v>7060.7890198612458</v>
      </c>
      <c r="V40" s="13">
        <v>6963.3052756156312</v>
      </c>
      <c r="W40" s="13">
        <v>6927.9018889275385</v>
      </c>
      <c r="X40" s="13">
        <v>7068.1556944613721</v>
      </c>
      <c r="Y40" s="13">
        <v>7451.721967937031</v>
      </c>
      <c r="Z40" s="13">
        <v>6925.6410156355432</v>
      </c>
      <c r="AA40" s="13">
        <v>6941.3947692636812</v>
      </c>
      <c r="AB40" s="13">
        <v>6968.6657867078038</v>
      </c>
      <c r="AC40" s="13">
        <v>6987.8755578589016</v>
      </c>
      <c r="AD40" s="13">
        <v>7042.2891604604893</v>
      </c>
      <c r="AE40" s="13">
        <v>7034.5626382628143</v>
      </c>
      <c r="AF40" s="13">
        <v>6920.9424828434367</v>
      </c>
      <c r="AG40" s="13">
        <v>7566.370519358461</v>
      </c>
      <c r="AH40" s="14"/>
      <c r="AI40" s="14">
        <f t="shared" si="22"/>
        <v>0.10919072401451504</v>
      </c>
      <c r="AJ40" s="14">
        <f t="shared" si="30"/>
        <v>3.9242464554689091E-2</v>
      </c>
      <c r="AL40" s="16">
        <f t="shared" si="32"/>
        <v>9.3257246121463688E-2</v>
      </c>
      <c r="AM40" s="17">
        <f t="shared" si="33"/>
        <v>645.42803651502436</v>
      </c>
    </row>
    <row r="41" spans="1:39" outlineLevel="1" x14ac:dyDescent="0.25">
      <c r="A41" s="12" t="s">
        <v>45</v>
      </c>
      <c r="B41" s="13">
        <v>1919.5718306606816</v>
      </c>
      <c r="C41" s="13">
        <v>1730.8145681815308</v>
      </c>
      <c r="D41" s="13">
        <v>1610.7971064368021</v>
      </c>
      <c r="E41" s="13">
        <v>2185.2757326998485</v>
      </c>
      <c r="F41" s="13">
        <v>2029.1146950630002</v>
      </c>
      <c r="G41" s="13">
        <v>2450.0854871627575</v>
      </c>
      <c r="H41" s="13">
        <v>2338.7800080324519</v>
      </c>
      <c r="I41" s="13">
        <v>2073.0870378121826</v>
      </c>
      <c r="J41" s="13">
        <v>1828.8687353859548</v>
      </c>
      <c r="K41" s="13">
        <v>1799.6712869189137</v>
      </c>
      <c r="L41" s="13">
        <v>1836.2228481046245</v>
      </c>
      <c r="M41" s="13">
        <v>3264.8012270044824</v>
      </c>
      <c r="N41" s="13">
        <v>2346.8521174852021</v>
      </c>
      <c r="O41" s="13">
        <v>3410.6796237136177</v>
      </c>
      <c r="P41" s="13">
        <v>2794.3667329129621</v>
      </c>
      <c r="Q41" s="13">
        <v>2871.851987728488</v>
      </c>
      <c r="R41" s="13">
        <v>2445.5011001140101</v>
      </c>
      <c r="S41" s="13">
        <v>2556.5945573541667</v>
      </c>
      <c r="T41" s="13">
        <v>2166.5404850035584</v>
      </c>
      <c r="U41" s="13">
        <v>2023.6033732607152</v>
      </c>
      <c r="V41" s="13">
        <v>3668.6141314060023</v>
      </c>
      <c r="W41" s="13">
        <v>3007.2704132803146</v>
      </c>
      <c r="X41" s="13">
        <v>2257.7731346599298</v>
      </c>
      <c r="Y41" s="13">
        <v>3151.3110751514077</v>
      </c>
      <c r="Z41" s="13">
        <v>3126.858934042978</v>
      </c>
      <c r="AA41" s="13">
        <v>4221.0880982576055</v>
      </c>
      <c r="AB41" s="13">
        <v>3078.9308194136647</v>
      </c>
      <c r="AC41" s="13">
        <v>3904.3568957229136</v>
      </c>
      <c r="AD41" s="13">
        <v>2642.5725007239739</v>
      </c>
      <c r="AE41" s="13">
        <v>2573.6152813410035</v>
      </c>
      <c r="AF41" s="13">
        <v>2783.9186550282516</v>
      </c>
      <c r="AG41" s="13">
        <v>2003.4451175742286</v>
      </c>
      <c r="AH41" s="14"/>
      <c r="AI41" s="14">
        <f t="shared" si="22"/>
        <v>2.8911830626267468E-2</v>
      </c>
      <c r="AJ41" s="14">
        <f t="shared" si="30"/>
        <v>4.3693747519038817E-2</v>
      </c>
      <c r="AL41" s="16">
        <f t="shared" si="32"/>
        <v>-0.28035069776351013</v>
      </c>
      <c r="AM41" s="17">
        <f t="shared" si="33"/>
        <v>-780.47353745402302</v>
      </c>
    </row>
    <row r="42" spans="1:39" outlineLevel="1" x14ac:dyDescent="0.25">
      <c r="A42" s="12" t="s">
        <v>46</v>
      </c>
      <c r="B42" s="13">
        <v>86.052731641399731</v>
      </c>
      <c r="C42" s="13">
        <v>75.670831220880046</v>
      </c>
      <c r="D42" s="13">
        <v>90.048418963626503</v>
      </c>
      <c r="E42" s="13">
        <v>77.258682651577701</v>
      </c>
      <c r="F42" s="13">
        <v>111.8654792278187</v>
      </c>
      <c r="G42" s="13">
        <v>118.2341996246036</v>
      </c>
      <c r="H42" s="13">
        <v>134.77564251872823</v>
      </c>
      <c r="I42" s="13">
        <v>149.4403989776394</v>
      </c>
      <c r="J42" s="13">
        <v>165.4236080102493</v>
      </c>
      <c r="K42" s="13">
        <v>181.40183870380304</v>
      </c>
      <c r="L42" s="13">
        <v>210.10838397611678</v>
      </c>
      <c r="M42" s="13">
        <v>273.27912585005254</v>
      </c>
      <c r="N42" s="13">
        <v>264.67715521688649</v>
      </c>
      <c r="O42" s="13">
        <v>327.19310493996068</v>
      </c>
      <c r="P42" s="13">
        <v>357.53430769494076</v>
      </c>
      <c r="Q42" s="13">
        <v>384.64657676861941</v>
      </c>
      <c r="R42" s="13">
        <v>471.10167218361789</v>
      </c>
      <c r="S42" s="13">
        <v>590.44546057922207</v>
      </c>
      <c r="T42" s="13">
        <v>491.34766062483612</v>
      </c>
      <c r="U42" s="13">
        <v>292.87577140430778</v>
      </c>
      <c r="V42" s="13">
        <v>305.56922864431954</v>
      </c>
      <c r="W42" s="13">
        <v>118.44282218531939</v>
      </c>
      <c r="X42" s="13">
        <v>314.86762793023536</v>
      </c>
      <c r="Y42" s="13">
        <v>126.09294323816084</v>
      </c>
      <c r="Z42" s="13">
        <v>115.19761183509914</v>
      </c>
      <c r="AA42" s="13">
        <v>130.54366876364921</v>
      </c>
      <c r="AB42" s="13">
        <v>135.89557800346142</v>
      </c>
      <c r="AC42" s="13">
        <v>167.56824333941904</v>
      </c>
      <c r="AD42" s="13">
        <v>155.91950829568705</v>
      </c>
      <c r="AE42" s="13">
        <v>190.44433530140154</v>
      </c>
      <c r="AF42" s="13">
        <v>230.80937906513924</v>
      </c>
      <c r="AG42" s="13">
        <v>207.76486026830656</v>
      </c>
      <c r="AH42" s="14"/>
      <c r="AI42" s="14">
        <f t="shared" si="22"/>
        <v>2.9982665347182136E-3</v>
      </c>
      <c r="AJ42" s="14">
        <f t="shared" si="30"/>
        <v>1.4143900641540061</v>
      </c>
      <c r="AL42" s="16">
        <f t="shared" si="32"/>
        <v>-9.984221130948509E-2</v>
      </c>
      <c r="AM42" s="17">
        <f t="shared" si="33"/>
        <v>-23.044518796832676</v>
      </c>
    </row>
    <row r="43" spans="1:39" outlineLevel="1" x14ac:dyDescent="0.25">
      <c r="A43" s="12" t="s">
        <v>47</v>
      </c>
      <c r="B43" s="13">
        <v>0.87883892583803003</v>
      </c>
      <c r="C43" s="13">
        <v>0.95489606869680999</v>
      </c>
      <c r="D43" s="13">
        <v>1.0309532115529501</v>
      </c>
      <c r="E43" s="13">
        <v>1.10701035441173</v>
      </c>
      <c r="F43" s="13">
        <v>1.1830674972678599</v>
      </c>
      <c r="G43" s="13">
        <v>23.11427869953555</v>
      </c>
      <c r="H43" s="13">
        <v>29.287593975724171</v>
      </c>
      <c r="I43" s="13">
        <v>31.590051118582071</v>
      </c>
      <c r="J43" s="13">
        <v>33.892508261439971</v>
      </c>
      <c r="K43" s="13">
        <v>36.194965404295218</v>
      </c>
      <c r="L43" s="13">
        <v>53.059871517084154</v>
      </c>
      <c r="M43" s="13">
        <v>58.130824467809646</v>
      </c>
      <c r="N43" s="13">
        <v>60.304644467807883</v>
      </c>
      <c r="O43" s="13">
        <v>62.478464467808763</v>
      </c>
      <c r="P43" s="13">
        <v>64.65228446780965</v>
      </c>
      <c r="Q43" s="13">
        <v>66.826104467807838</v>
      </c>
      <c r="R43" s="13">
        <v>1483.5773961904767</v>
      </c>
      <c r="S43" s="13">
        <v>42.724062857142108</v>
      </c>
      <c r="T43" s="13">
        <v>65.073375174605488</v>
      </c>
      <c r="U43" s="13">
        <v>56.552634285714042</v>
      </c>
      <c r="V43" s="13">
        <v>56.476577142857906</v>
      </c>
      <c r="W43" s="13">
        <v>56.400519999999126</v>
      </c>
      <c r="X43" s="13">
        <v>56.32446285714299</v>
      </c>
      <c r="Y43" s="13">
        <v>56.248405714286861</v>
      </c>
      <c r="Z43" s="13">
        <v>56.181221904761408</v>
      </c>
      <c r="AA43" s="13">
        <v>53.869891428570185</v>
      </c>
      <c r="AB43" s="13">
        <v>51.567434285714931</v>
      </c>
      <c r="AC43" s="13">
        <v>49.264977142857035</v>
      </c>
      <c r="AD43" s="13">
        <v>46.962519999999131</v>
      </c>
      <c r="AE43" s="13">
        <v>44.666655563368543</v>
      </c>
      <c r="AF43" s="13">
        <v>42.758312706226448</v>
      </c>
      <c r="AG43" s="13">
        <v>42.758312706226448</v>
      </c>
      <c r="AH43" s="14"/>
      <c r="AI43" s="14">
        <f t="shared" si="22"/>
        <v>6.1704764656803567E-4</v>
      </c>
      <c r="AJ43" s="14">
        <f t="shared" si="30"/>
        <v>47.65318484323349</v>
      </c>
      <c r="AL43" s="16">
        <f t="shared" si="32"/>
        <v>0</v>
      </c>
      <c r="AM43" s="17">
        <f t="shared" si="33"/>
        <v>0</v>
      </c>
    </row>
    <row r="44" spans="1:39" outlineLevel="1" x14ac:dyDescent="0.25">
      <c r="A44" s="12" t="s">
        <v>48</v>
      </c>
      <c r="B44" s="13">
        <v>-413.04346724561293</v>
      </c>
      <c r="C44" s="13">
        <v>-409.63256329952986</v>
      </c>
      <c r="D44" s="13">
        <v>-560.58435398918311</v>
      </c>
      <c r="E44" s="13">
        <v>-586.39636072434257</v>
      </c>
      <c r="F44" s="13">
        <v>-645.75661766327653</v>
      </c>
      <c r="G44" s="13">
        <v>-679.6987194214139</v>
      </c>
      <c r="H44" s="13">
        <v>-789.71736236649281</v>
      </c>
      <c r="I44" s="13">
        <v>-793.8755872269578</v>
      </c>
      <c r="J44" s="13">
        <v>-903.22609308217091</v>
      </c>
      <c r="K44" s="13">
        <v>-887.08728427460323</v>
      </c>
      <c r="L44" s="13">
        <v>-1123.2520265120611</v>
      </c>
      <c r="M44" s="13">
        <v>-1115.954720834636</v>
      </c>
      <c r="N44" s="13">
        <v>-953.41024676874827</v>
      </c>
      <c r="O44" s="13">
        <v>-1181.8684799605053</v>
      </c>
      <c r="P44" s="13">
        <v>-1090.4073620610397</v>
      </c>
      <c r="Q44" s="13">
        <v>-1129.6709814516839</v>
      </c>
      <c r="R44" s="13">
        <v>-1273.9201060138962</v>
      </c>
      <c r="S44" s="13">
        <v>-1198.271990624979</v>
      </c>
      <c r="T44" s="13">
        <v>-688.15705012966407</v>
      </c>
      <c r="U44" s="13">
        <v>-708.48601724181174</v>
      </c>
      <c r="V44" s="13">
        <v>-818.73005337671043</v>
      </c>
      <c r="W44" s="13">
        <v>-741.72471574150427</v>
      </c>
      <c r="X44" s="13">
        <v>-668.59050040934176</v>
      </c>
      <c r="Y44" s="13">
        <v>-662.32814564099601</v>
      </c>
      <c r="Z44" s="13">
        <v>-763.17068152749141</v>
      </c>
      <c r="AA44" s="13">
        <v>-728.72017483065918</v>
      </c>
      <c r="AB44" s="13">
        <v>-803.69997277670166</v>
      </c>
      <c r="AC44" s="13">
        <v>-868.83218682149072</v>
      </c>
      <c r="AD44" s="13">
        <v>-825.65706507089385</v>
      </c>
      <c r="AE44" s="13">
        <v>-858.19044287436918</v>
      </c>
      <c r="AF44" s="13">
        <v>-818.97763647207842</v>
      </c>
      <c r="AG44" s="13">
        <v>-1609.4664582608066</v>
      </c>
      <c r="AH44" s="14"/>
      <c r="AI44" s="14">
        <f t="shared" si="22"/>
        <v>-2.3226302149088423E-2</v>
      </c>
      <c r="AJ44" s="14">
        <f t="shared" si="30"/>
        <v>2.8966031081269965</v>
      </c>
      <c r="AL44" s="16">
        <f t="shared" si="32"/>
        <v>0.96521417262860565</v>
      </c>
      <c r="AM44" s="17">
        <f t="shared" si="33"/>
        <v>-790.48882178872816</v>
      </c>
    </row>
    <row r="45" spans="1:39" outlineLevel="1" x14ac:dyDescent="0.25">
      <c r="A45" s="12" t="s">
        <v>49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4"/>
      <c r="AL45" s="16"/>
      <c r="AM45" s="17"/>
    </row>
    <row r="46" spans="1:39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2"/>
      <c r="V46" s="22"/>
      <c r="W46" s="22"/>
      <c r="X46" s="22"/>
      <c r="Y46" s="22"/>
      <c r="Z46" s="23"/>
      <c r="AA46" s="23"/>
      <c r="AB46" s="23"/>
      <c r="AC46" s="23"/>
      <c r="AD46" s="23"/>
      <c r="AE46" s="24"/>
      <c r="AF46" s="24"/>
      <c r="AG46" s="24"/>
      <c r="AH46" s="25"/>
      <c r="AI46" s="25"/>
      <c r="AL46" s="15"/>
      <c r="AM46" s="18"/>
    </row>
    <row r="47" spans="1:39" x14ac:dyDescent="0.25">
      <c r="A47" s="26" t="s">
        <v>50</v>
      </c>
      <c r="B47" s="11">
        <f>SUM(B2,B7,B8,B9,B10,B11,B17,B23,B24,B32)</f>
        <v>55240.873269805437</v>
      </c>
      <c r="C47" s="11">
        <f t="shared" ref="C47:AG47" si="34">SUM(C2,C7,C8,C9,C10,C11,C17,C23,C24,C32)</f>
        <v>56112.645312524481</v>
      </c>
      <c r="D47" s="11">
        <f t="shared" si="34"/>
        <v>56128.566157298912</v>
      </c>
      <c r="E47" s="11">
        <f t="shared" si="34"/>
        <v>56717.072856006453</v>
      </c>
      <c r="F47" s="11">
        <f t="shared" si="34"/>
        <v>58143.673020720234</v>
      </c>
      <c r="G47" s="11">
        <f t="shared" si="34"/>
        <v>59638.734547561689</v>
      </c>
      <c r="H47" s="11">
        <f t="shared" si="34"/>
        <v>61805.507716550725</v>
      </c>
      <c r="I47" s="11">
        <f t="shared" si="34"/>
        <v>63277.028386825026</v>
      </c>
      <c r="J47" s="11">
        <f t="shared" si="34"/>
        <v>65922.25254745924</v>
      </c>
      <c r="K47" s="11">
        <f t="shared" si="34"/>
        <v>67109.158093992926</v>
      </c>
      <c r="L47" s="11">
        <f t="shared" si="34"/>
        <v>69306.909531521946</v>
      </c>
      <c r="M47" s="11">
        <f t="shared" si="34"/>
        <v>71424.610998322896</v>
      </c>
      <c r="N47" s="11">
        <f t="shared" si="34"/>
        <v>69616.375281704371</v>
      </c>
      <c r="O47" s="11">
        <f t="shared" si="34"/>
        <v>70125.853973290476</v>
      </c>
      <c r="P47" s="11">
        <f t="shared" si="34"/>
        <v>69357.102341565012</v>
      </c>
      <c r="Q47" s="11">
        <f t="shared" si="34"/>
        <v>71207.660707559102</v>
      </c>
      <c r="R47" s="11">
        <f t="shared" si="34"/>
        <v>70681.871523603957</v>
      </c>
      <c r="S47" s="11">
        <f t="shared" si="34"/>
        <v>69556.766981634064</v>
      </c>
      <c r="T47" s="11">
        <f t="shared" si="34"/>
        <v>69020.116226592392</v>
      </c>
      <c r="U47" s="11">
        <f t="shared" si="34"/>
        <v>63226.765158282382</v>
      </c>
      <c r="V47" s="11">
        <f t="shared" si="34"/>
        <v>62758.889134679019</v>
      </c>
      <c r="W47" s="11">
        <f t="shared" si="34"/>
        <v>58587.829003836436</v>
      </c>
      <c r="X47" s="11">
        <f t="shared" si="34"/>
        <v>59660.501040460505</v>
      </c>
      <c r="Y47" s="11">
        <f t="shared" si="34"/>
        <v>59423.351428834168</v>
      </c>
      <c r="Z47" s="11">
        <f t="shared" si="34"/>
        <v>58915.832800354576</v>
      </c>
      <c r="AA47" s="11">
        <f t="shared" si="34"/>
        <v>61437.39046627326</v>
      </c>
      <c r="AB47" s="11">
        <f t="shared" si="34"/>
        <v>63716.585926188556</v>
      </c>
      <c r="AC47" s="11">
        <f t="shared" si="34"/>
        <v>63072.11126717594</v>
      </c>
      <c r="AD47" s="11">
        <f t="shared" si="34"/>
        <v>63374.806803066051</v>
      </c>
      <c r="AE47" s="11">
        <f t="shared" si="34"/>
        <v>60850.818400547098</v>
      </c>
      <c r="AF47" s="11">
        <f t="shared" si="34"/>
        <v>58765.804798616977</v>
      </c>
      <c r="AG47" s="11">
        <f t="shared" si="34"/>
        <v>61528.08559351178</v>
      </c>
      <c r="AH47" s="9">
        <f>AG47/$AG$47</f>
        <v>1</v>
      </c>
      <c r="AI47" s="9">
        <f>AG47/$AG$47</f>
        <v>1</v>
      </c>
      <c r="AJ47" s="9">
        <f>(AG47-B47)/B47</f>
        <v>0.11381449914809587</v>
      </c>
      <c r="AL47" s="10">
        <f>(AG47-AF47)/AF47</f>
        <v>4.700490028785944E-2</v>
      </c>
      <c r="AM47" s="11">
        <f>AG47-AF47</f>
        <v>2762.280794894803</v>
      </c>
    </row>
    <row r="48" spans="1:39" x14ac:dyDescent="0.25">
      <c r="A48" s="26" t="s">
        <v>51</v>
      </c>
      <c r="B48" s="11">
        <f>SUM(B2,B7,B8,B9,B10,B11,B17,B23,B24,B32,B37)</f>
        <v>61464.441418081376</v>
      </c>
      <c r="C48" s="11">
        <f t="shared" ref="C48:AG48" si="35">SUM(C2,C7,C8,C9,C10,C11,C17,C23,C24,C32,C37)</f>
        <v>62253.22586050583</v>
      </c>
      <c r="D48" s="11">
        <f t="shared" si="35"/>
        <v>61992.883271928658</v>
      </c>
      <c r="E48" s="11">
        <f t="shared" si="35"/>
        <v>62796.690635962193</v>
      </c>
      <c r="F48" s="11">
        <f t="shared" si="35"/>
        <v>64182.882540935061</v>
      </c>
      <c r="G48" s="11">
        <f t="shared" si="35"/>
        <v>66742.266127537194</v>
      </c>
      <c r="H48" s="11">
        <f t="shared" si="35"/>
        <v>68558.283123676185</v>
      </c>
      <c r="I48" s="11">
        <f t="shared" si="35"/>
        <v>69359.481396781659</v>
      </c>
      <c r="J48" s="11">
        <f t="shared" si="35"/>
        <v>71770.890494026753</v>
      </c>
      <c r="K48" s="11">
        <f t="shared" si="35"/>
        <v>73129.403659486357</v>
      </c>
      <c r="L48" s="11">
        <f t="shared" si="35"/>
        <v>76933.228691572891</v>
      </c>
      <c r="M48" s="11">
        <f t="shared" si="35"/>
        <v>80347.492514851416</v>
      </c>
      <c r="N48" s="11">
        <f t="shared" si="35"/>
        <v>78080.442500336299</v>
      </c>
      <c r="O48" s="11">
        <f t="shared" si="35"/>
        <v>78955.342717182983</v>
      </c>
      <c r="P48" s="11">
        <f t="shared" si="35"/>
        <v>76732.127341654079</v>
      </c>
      <c r="Q48" s="11">
        <f t="shared" si="35"/>
        <v>79063.711411852753</v>
      </c>
      <c r="R48" s="11">
        <f t="shared" si="35"/>
        <v>78740.433531675735</v>
      </c>
      <c r="S48" s="11">
        <f t="shared" si="35"/>
        <v>76722.389719476414</v>
      </c>
      <c r="T48" s="11">
        <f t="shared" si="35"/>
        <v>75627.12549425094</v>
      </c>
      <c r="U48" s="11">
        <f t="shared" si="35"/>
        <v>69374.347566037104</v>
      </c>
      <c r="V48" s="11">
        <f t="shared" si="35"/>
        <v>70620.261225597875</v>
      </c>
      <c r="W48" s="11">
        <f t="shared" si="35"/>
        <v>65619.808176247345</v>
      </c>
      <c r="X48" s="11">
        <f t="shared" si="35"/>
        <v>65887.816852208882</v>
      </c>
      <c r="Y48" s="11">
        <f t="shared" si="35"/>
        <v>66332.026579378231</v>
      </c>
      <c r="Z48" s="11">
        <f t="shared" si="35"/>
        <v>65555.312517585218</v>
      </c>
      <c r="AA48" s="11">
        <f t="shared" si="35"/>
        <v>68709.737313950856</v>
      </c>
      <c r="AB48" s="11">
        <f t="shared" si="35"/>
        <v>70265.774877338466</v>
      </c>
      <c r="AC48" s="11">
        <f t="shared" si="35"/>
        <v>71334.417477785028</v>
      </c>
      <c r="AD48" s="11">
        <f t="shared" si="35"/>
        <v>70235.243377148538</v>
      </c>
      <c r="AE48" s="11">
        <f t="shared" si="35"/>
        <v>67750.096947452243</v>
      </c>
      <c r="AF48" s="11">
        <f t="shared" si="35"/>
        <v>65709.003419909903</v>
      </c>
      <c r="AG48" s="11">
        <f t="shared" si="35"/>
        <v>69294.993577958521</v>
      </c>
      <c r="AH48" s="9">
        <f>AG48/$AG$48</f>
        <v>1</v>
      </c>
      <c r="AI48" s="9">
        <f>AG48/$AG$48</f>
        <v>1</v>
      </c>
      <c r="AJ48" s="9">
        <f>(AG48-B48)/B48</f>
        <v>0.12739971240629516</v>
      </c>
      <c r="AL48" s="10">
        <f>(AG48-AF48)/AF48</f>
        <v>5.4573802240349599E-2</v>
      </c>
      <c r="AM48" s="11">
        <f>AG48-AF48</f>
        <v>3585.9901580486185</v>
      </c>
    </row>
    <row r="49" spans="2:39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2:39" x14ac:dyDescent="0.25">
      <c r="Z50" s="52"/>
      <c r="AA50" s="52"/>
      <c r="AB50" s="52"/>
      <c r="AC50" s="52"/>
      <c r="AD50" s="52"/>
      <c r="AE50" s="52"/>
      <c r="AF50" s="52"/>
      <c r="AG50" s="52"/>
      <c r="AH50" s="53"/>
      <c r="AI50" s="53"/>
      <c r="AJ50" s="54"/>
      <c r="AK50" s="53"/>
    </row>
    <row r="51" spans="2:39" x14ac:dyDescent="0.25">
      <c r="Z51" s="52"/>
      <c r="AA51" s="52"/>
      <c r="AB51" s="52"/>
      <c r="AC51" s="52"/>
      <c r="AD51" s="52"/>
      <c r="AE51" s="52"/>
      <c r="AF51" s="52"/>
      <c r="AG51" s="52"/>
      <c r="AH51" s="53"/>
      <c r="AI51" s="53"/>
      <c r="AJ51" s="54"/>
      <c r="AK51" s="54"/>
    </row>
    <row r="52" spans="2:39" x14ac:dyDescent="0.25">
      <c r="Z52" s="52"/>
      <c r="AA52" s="52"/>
      <c r="AB52" s="52"/>
      <c r="AC52" s="52"/>
      <c r="AD52" s="52"/>
      <c r="AE52" s="52"/>
      <c r="AF52" s="52"/>
      <c r="AG52" s="52"/>
      <c r="AH52" s="53"/>
      <c r="AI52" s="53"/>
      <c r="AJ52" s="54"/>
      <c r="AK52" s="54"/>
      <c r="AM52" s="18"/>
    </row>
    <row r="53" spans="2:39" x14ac:dyDescent="0.25">
      <c r="Z53" s="52"/>
      <c r="AA53" s="52"/>
      <c r="AB53" s="52"/>
      <c r="AC53" s="52"/>
      <c r="AD53" s="52"/>
      <c r="AE53" s="52"/>
      <c r="AF53" s="52"/>
      <c r="AG53" s="52"/>
      <c r="AH53" s="53"/>
      <c r="AI53" s="53"/>
      <c r="AJ53" s="54"/>
      <c r="AK53" s="54"/>
      <c r="AM53" s="18"/>
    </row>
    <row r="54" spans="2:39" x14ac:dyDescent="0.25">
      <c r="Z54" s="52"/>
      <c r="AA54" s="52"/>
      <c r="AB54" s="52"/>
      <c r="AC54" s="52"/>
      <c r="AD54" s="52"/>
      <c r="AE54" s="52"/>
      <c r="AF54" s="52"/>
      <c r="AG54" s="52"/>
      <c r="AH54" s="53"/>
      <c r="AI54" s="53"/>
      <c r="AJ54" s="54"/>
      <c r="AK54" s="54"/>
      <c r="AM54" s="18"/>
    </row>
    <row r="55" spans="2:39" x14ac:dyDescent="0.25">
      <c r="Z55" s="52"/>
      <c r="AA55" s="52"/>
      <c r="AB55" s="52"/>
      <c r="AC55" s="52"/>
      <c r="AD55" s="52"/>
      <c r="AE55" s="52"/>
      <c r="AF55" s="52"/>
      <c r="AG55" s="52"/>
      <c r="AH55" s="53"/>
      <c r="AI55" s="53"/>
      <c r="AJ55" s="54"/>
      <c r="AK55" s="54"/>
      <c r="AM55" s="18"/>
    </row>
    <row r="56" spans="2:39" x14ac:dyDescent="0.25">
      <c r="Z56" s="52"/>
      <c r="AA56" s="52"/>
      <c r="AB56" s="52"/>
      <c r="AC56" s="52"/>
      <c r="AD56" s="52"/>
      <c r="AE56" s="52"/>
      <c r="AF56" s="52"/>
      <c r="AG56" s="52"/>
      <c r="AH56" s="53"/>
      <c r="AI56" s="53"/>
      <c r="AJ56" s="54"/>
      <c r="AK56" s="54"/>
      <c r="AM56" s="18"/>
    </row>
    <row r="57" spans="2:39" x14ac:dyDescent="0.25">
      <c r="Z57" s="52"/>
      <c r="AA57" s="52"/>
      <c r="AB57" s="52"/>
      <c r="AC57" s="52"/>
      <c r="AD57" s="52"/>
      <c r="AE57" s="52"/>
      <c r="AF57" s="52"/>
      <c r="AG57" s="52"/>
      <c r="AH57" s="53"/>
      <c r="AI57" s="53"/>
      <c r="AJ57" s="54"/>
      <c r="AK57" s="54"/>
      <c r="AM57" s="18"/>
    </row>
    <row r="58" spans="2:39" x14ac:dyDescent="0.25">
      <c r="Z58" s="52"/>
      <c r="AA58" s="52"/>
      <c r="AB58" s="52"/>
      <c r="AC58" s="52"/>
      <c r="AD58" s="52"/>
      <c r="AE58" s="52"/>
      <c r="AF58" s="52"/>
      <c r="AG58" s="52"/>
      <c r="AH58" s="53"/>
      <c r="AI58" s="53"/>
      <c r="AJ58" s="54"/>
      <c r="AK58" s="54"/>
      <c r="AL58" s="27"/>
      <c r="AM58" s="18"/>
    </row>
    <row r="59" spans="2:39" x14ac:dyDescent="0.25">
      <c r="Z59" s="52"/>
      <c r="AA59" s="52"/>
      <c r="AB59" s="52"/>
      <c r="AC59" s="52"/>
      <c r="AD59" s="52"/>
      <c r="AE59" s="52"/>
      <c r="AF59" s="52"/>
      <c r="AG59" s="52"/>
      <c r="AH59" s="53"/>
      <c r="AI59" s="53"/>
      <c r="AJ59" s="54"/>
      <c r="AK59" s="54"/>
      <c r="AM59" s="18"/>
    </row>
    <row r="60" spans="2:39" x14ac:dyDescent="0.25">
      <c r="Z60" s="52"/>
      <c r="AA60" s="52"/>
      <c r="AB60" s="52"/>
      <c r="AC60" s="52"/>
      <c r="AD60" s="52"/>
      <c r="AE60" s="52"/>
      <c r="AF60" s="52"/>
      <c r="AG60" s="52"/>
      <c r="AH60" s="53"/>
      <c r="AI60" s="53"/>
      <c r="AJ60" s="54"/>
      <c r="AK60" s="54"/>
      <c r="AM60" s="18"/>
    </row>
    <row r="61" spans="2:39" x14ac:dyDescent="0.25">
      <c r="Z61" s="52"/>
      <c r="AA61" s="52"/>
      <c r="AB61" s="52"/>
      <c r="AC61" s="52"/>
      <c r="AD61" s="52"/>
      <c r="AE61" s="52"/>
      <c r="AF61" s="52"/>
      <c r="AG61" s="52"/>
      <c r="AH61" s="53"/>
      <c r="AI61" s="53"/>
      <c r="AJ61" s="54"/>
      <c r="AK61" s="53"/>
      <c r="AM61" s="18"/>
    </row>
    <row r="62" spans="2:39" x14ac:dyDescent="0.25">
      <c r="Z62" s="52"/>
      <c r="AA62" s="52"/>
      <c r="AB62" s="52"/>
      <c r="AC62" s="52"/>
      <c r="AD62" s="52"/>
      <c r="AE62" s="52"/>
      <c r="AF62" s="52"/>
      <c r="AG62" s="52"/>
      <c r="AH62" s="53"/>
      <c r="AI62" s="53"/>
      <c r="AJ62" s="54"/>
      <c r="AK62" s="53"/>
      <c r="AL62" s="18"/>
    </row>
    <row r="63" spans="2:39" x14ac:dyDescent="0.25">
      <c r="Z63" s="52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18"/>
    </row>
    <row r="64" spans="2:39" x14ac:dyDescent="0.25">
      <c r="Z64" s="54"/>
      <c r="AA64" s="52"/>
      <c r="AB64" s="52"/>
      <c r="AC64" s="52"/>
      <c r="AD64" s="52"/>
      <c r="AE64" s="52"/>
      <c r="AF64" s="52"/>
      <c r="AG64" s="52"/>
      <c r="AH64" s="54"/>
      <c r="AI64" s="54"/>
      <c r="AJ64" s="54"/>
      <c r="AK64" s="54"/>
      <c r="AL64" s="18"/>
    </row>
    <row r="65" spans="26:38" x14ac:dyDescent="0.25">
      <c r="Z65" s="54"/>
      <c r="AA65" s="52"/>
      <c r="AB65" s="52"/>
      <c r="AC65" s="52"/>
      <c r="AD65" s="52"/>
      <c r="AE65" s="52"/>
      <c r="AF65" s="52"/>
      <c r="AG65" s="52"/>
      <c r="AH65" s="54"/>
      <c r="AI65" s="54"/>
      <c r="AJ65" s="54"/>
      <c r="AK65" s="54"/>
      <c r="AL65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FECFD-E062-415D-9F91-65601DAB988F}">
  <dimension ref="A1:AL69"/>
  <sheetViews>
    <sheetView zoomScale="75" zoomScaleNormal="75" workbookViewId="0"/>
  </sheetViews>
  <sheetFormatPr defaultColWidth="9.28515625" defaultRowHeight="15" outlineLevelRow="1" x14ac:dyDescent="0.25"/>
  <cols>
    <col min="1" max="1" width="41" style="34" customWidth="1"/>
    <col min="2" max="2" width="12.5703125" style="34" bestFit="1" customWidth="1"/>
    <col min="3" max="3" width="12.140625" style="34" bestFit="1" customWidth="1"/>
    <col min="4" max="11" width="12.5703125" style="34" bestFit="1" customWidth="1"/>
    <col min="12" max="12" width="12.140625" style="34" bestFit="1" customWidth="1"/>
    <col min="13" max="14" width="12.5703125" style="34" bestFit="1" customWidth="1"/>
    <col min="15" max="15" width="12.140625" style="34" bestFit="1" customWidth="1"/>
    <col min="16" max="16" width="12.5703125" style="34" bestFit="1" customWidth="1"/>
    <col min="17" max="17" width="12.140625" style="34" bestFit="1" customWidth="1"/>
    <col min="18" max="24" width="12.5703125" style="34" bestFit="1" customWidth="1"/>
    <col min="25" max="25" width="12.140625" style="34" bestFit="1" customWidth="1"/>
    <col min="26" max="29" width="12.5703125" style="34" bestFit="1" customWidth="1"/>
    <col min="30" max="30" width="12.140625" style="34" bestFit="1" customWidth="1"/>
    <col min="31" max="31" width="12.5703125" style="34" bestFit="1" customWidth="1"/>
    <col min="32" max="32" width="12.140625" style="34" bestFit="1" customWidth="1"/>
    <col min="33" max="33" width="12.5703125" style="34" customWidth="1"/>
    <col min="34" max="34" width="9.42578125" style="34" customWidth="1"/>
    <col min="35" max="35" width="11" style="34" bestFit="1" customWidth="1"/>
    <col min="36" max="36" width="5.7109375" style="34" customWidth="1"/>
    <col min="37" max="37" width="10.28515625" style="34" bestFit="1" customWidth="1"/>
    <col min="38" max="38" width="13.7109375" style="34" bestFit="1" customWidth="1"/>
    <col min="39" max="39" width="13.5703125" style="34" customWidth="1"/>
    <col min="40" max="16384" width="9.28515625" style="34"/>
  </cols>
  <sheetData>
    <row r="1" spans="1:38" ht="30" x14ac:dyDescent="0.25">
      <c r="A1" s="29" t="s">
        <v>56</v>
      </c>
      <c r="B1" s="30">
        <v>1990</v>
      </c>
      <c r="C1" s="30">
        <v>1991</v>
      </c>
      <c r="D1" s="30">
        <v>1992</v>
      </c>
      <c r="E1" s="30">
        <v>1993</v>
      </c>
      <c r="F1" s="30">
        <v>1994</v>
      </c>
      <c r="G1" s="30">
        <v>1995</v>
      </c>
      <c r="H1" s="30">
        <v>1996</v>
      </c>
      <c r="I1" s="30">
        <v>1997</v>
      </c>
      <c r="J1" s="30">
        <v>1998</v>
      </c>
      <c r="K1" s="30">
        <v>1999</v>
      </c>
      <c r="L1" s="30">
        <v>2000</v>
      </c>
      <c r="M1" s="30">
        <v>2001</v>
      </c>
      <c r="N1" s="30">
        <v>2002</v>
      </c>
      <c r="O1" s="30">
        <v>2003</v>
      </c>
      <c r="P1" s="30">
        <v>2004</v>
      </c>
      <c r="Q1" s="30">
        <v>2005</v>
      </c>
      <c r="R1" s="30">
        <v>2006</v>
      </c>
      <c r="S1" s="30">
        <v>2007</v>
      </c>
      <c r="T1" s="30">
        <v>2008</v>
      </c>
      <c r="U1" s="30">
        <v>2009</v>
      </c>
      <c r="V1" s="30">
        <v>2010</v>
      </c>
      <c r="W1" s="30">
        <v>2011</v>
      </c>
      <c r="X1" s="30">
        <v>2012</v>
      </c>
      <c r="Y1" s="30">
        <v>2013</v>
      </c>
      <c r="Z1" s="30">
        <v>2014</v>
      </c>
      <c r="AA1" s="30">
        <v>2015</v>
      </c>
      <c r="AB1" s="30">
        <v>2016</v>
      </c>
      <c r="AC1" s="30">
        <v>2017</v>
      </c>
      <c r="AD1" s="30">
        <v>2018</v>
      </c>
      <c r="AE1" s="30">
        <v>2019</v>
      </c>
      <c r="AF1" s="30">
        <v>2020</v>
      </c>
      <c r="AG1" s="30">
        <v>2021</v>
      </c>
      <c r="AH1" s="29" t="s">
        <v>0</v>
      </c>
      <c r="AI1" s="31" t="s">
        <v>2</v>
      </c>
      <c r="AJ1" s="32"/>
      <c r="AK1" s="31" t="s">
        <v>3</v>
      </c>
      <c r="AL1" s="33" t="s">
        <v>4</v>
      </c>
    </row>
    <row r="2" spans="1:38" x14ac:dyDescent="0.25">
      <c r="A2" s="35" t="s">
        <v>5</v>
      </c>
      <c r="B2" s="36">
        <f t="shared" ref="B2:AA2" si="0">SUM(B3:B6)</f>
        <v>11145.011795837325</v>
      </c>
      <c r="C2" s="36">
        <f t="shared" si="0"/>
        <v>11604.437024402941</v>
      </c>
      <c r="D2" s="36">
        <f t="shared" si="0"/>
        <v>12263.693401455746</v>
      </c>
      <c r="E2" s="36">
        <f t="shared" si="0"/>
        <v>12282.243614002909</v>
      </c>
      <c r="F2" s="36">
        <f t="shared" si="0"/>
        <v>12618.23151998562</v>
      </c>
      <c r="G2" s="36">
        <f t="shared" si="0"/>
        <v>13301.427399542557</v>
      </c>
      <c r="H2" s="36">
        <f t="shared" si="0"/>
        <v>14016.867710969154</v>
      </c>
      <c r="I2" s="36">
        <f t="shared" si="0"/>
        <v>14674.047254823647</v>
      </c>
      <c r="J2" s="36">
        <f t="shared" si="0"/>
        <v>15057.168226385156</v>
      </c>
      <c r="K2" s="36">
        <f t="shared" si="0"/>
        <v>15751.387075345969</v>
      </c>
      <c r="L2" s="36">
        <f t="shared" si="0"/>
        <v>16028.432049552954</v>
      </c>
      <c r="M2" s="36">
        <f t="shared" si="0"/>
        <v>17295.089151475247</v>
      </c>
      <c r="N2" s="36">
        <f t="shared" si="0"/>
        <v>16314.679630761728</v>
      </c>
      <c r="O2" s="36">
        <f t="shared" si="0"/>
        <v>15611.031017611705</v>
      </c>
      <c r="P2" s="36">
        <f t="shared" si="0"/>
        <v>15234.593318998688</v>
      </c>
      <c r="Q2" s="36">
        <f t="shared" si="0"/>
        <v>15719.062726686898</v>
      </c>
      <c r="R2" s="36">
        <f t="shared" si="0"/>
        <v>14959.201330537671</v>
      </c>
      <c r="S2" s="36">
        <f t="shared" si="0"/>
        <v>14458.954338672</v>
      </c>
      <c r="T2" s="36">
        <f t="shared" si="0"/>
        <v>14555.216695560133</v>
      </c>
      <c r="U2" s="36">
        <f t="shared" si="0"/>
        <v>12972.096594043738</v>
      </c>
      <c r="V2" s="36">
        <f t="shared" si="0"/>
        <v>13228.010437610892</v>
      </c>
      <c r="W2" s="36">
        <f t="shared" si="0"/>
        <v>11844.579066347227</v>
      </c>
      <c r="X2" s="36">
        <f t="shared" si="0"/>
        <v>12683.41634114885</v>
      </c>
      <c r="Y2" s="36">
        <f t="shared" si="0"/>
        <v>11331.215375034613</v>
      </c>
      <c r="Z2" s="36">
        <f t="shared" si="0"/>
        <v>11126.259505836386</v>
      </c>
      <c r="AA2" s="36">
        <f t="shared" si="0"/>
        <v>11737.905320937096</v>
      </c>
      <c r="AB2" s="36">
        <f>SUM(AB3:AB6)</f>
        <v>12443.943671905898</v>
      </c>
      <c r="AC2" s="36">
        <f>SUM(AC3:AC6)</f>
        <v>11671.552469138132</v>
      </c>
      <c r="AD2" s="36">
        <f t="shared" ref="AD2:AG2" si="1">SUM(AD3:AD6)</f>
        <v>10402.07023891955</v>
      </c>
      <c r="AE2" s="36">
        <f t="shared" si="1"/>
        <v>9200.1288808611644</v>
      </c>
      <c r="AF2" s="36">
        <f t="shared" si="1"/>
        <v>8513.4790823122476</v>
      </c>
      <c r="AG2" s="36">
        <f t="shared" si="1"/>
        <v>10063.850609496891</v>
      </c>
      <c r="AH2" s="9">
        <f t="shared" ref="AH2:AH18" si="2">AG2/$AG$47</f>
        <v>0.26835504387476888</v>
      </c>
      <c r="AI2" s="9">
        <f>(AG2-B2)/B2</f>
        <v>-9.7008527774214565E-2</v>
      </c>
      <c r="AJ2" s="6"/>
      <c r="AK2" s="10">
        <f>(AG2-AF2)/AF2</f>
        <v>0.18210786826336628</v>
      </c>
      <c r="AL2" s="11">
        <f>AG2-AF2</f>
        <v>1550.3715271846431</v>
      </c>
    </row>
    <row r="3" spans="1:38" outlineLevel="1" x14ac:dyDescent="0.25">
      <c r="A3" s="37" t="s">
        <v>6</v>
      </c>
      <c r="B3" s="38">
        <v>10876.49</v>
      </c>
      <c r="C3" s="38">
        <v>11361.810000000001</v>
      </c>
      <c r="D3" s="38">
        <v>12027.130000000001</v>
      </c>
      <c r="E3" s="38">
        <v>12047.519999999999</v>
      </c>
      <c r="F3" s="38">
        <v>12368.4</v>
      </c>
      <c r="G3" s="38">
        <v>13051.270999999999</v>
      </c>
      <c r="H3" s="38">
        <v>13765.810000000001</v>
      </c>
      <c r="I3" s="38">
        <v>14404.19</v>
      </c>
      <c r="J3" s="38">
        <v>14730.09</v>
      </c>
      <c r="K3" s="38">
        <v>15411.99</v>
      </c>
      <c r="L3" s="38">
        <v>15667.305</v>
      </c>
      <c r="M3" s="38">
        <v>16799.705999999998</v>
      </c>
      <c r="N3" s="38">
        <v>15830.458000000001</v>
      </c>
      <c r="O3" s="38">
        <v>15108.59</v>
      </c>
      <c r="P3" s="38">
        <v>14736.822</v>
      </c>
      <c r="Q3" s="38">
        <v>15136.447757829999</v>
      </c>
      <c r="R3" s="38">
        <v>14410.774854998932</v>
      </c>
      <c r="S3" s="38">
        <v>13932.81325075683</v>
      </c>
      <c r="T3" s="38">
        <v>14005.000329140019</v>
      </c>
      <c r="U3" s="38">
        <v>12466.315535650141</v>
      </c>
      <c r="V3" s="38">
        <v>12745.138537904344</v>
      </c>
      <c r="W3" s="38">
        <v>11424.022870123859</v>
      </c>
      <c r="X3" s="38">
        <v>12225.174473821558</v>
      </c>
      <c r="Y3" s="38">
        <v>10876.310124592461</v>
      </c>
      <c r="Z3" s="38">
        <v>10713.850144827689</v>
      </c>
      <c r="AA3" s="38">
        <v>11264.966412303311</v>
      </c>
      <c r="AB3" s="38">
        <v>12004.378167132038</v>
      </c>
      <c r="AC3" s="38">
        <v>11227.696318935208</v>
      </c>
      <c r="AD3" s="38">
        <v>9961.8791469565222</v>
      </c>
      <c r="AE3" s="38">
        <v>8818.678752233247</v>
      </c>
      <c r="AF3" s="38">
        <v>8120.9257010027504</v>
      </c>
      <c r="AG3" s="38">
        <v>9688.9056026550934</v>
      </c>
      <c r="AH3" s="14">
        <f t="shared" si="2"/>
        <v>0.25835704334138393</v>
      </c>
      <c r="AI3" s="14">
        <f>(AG3-B3)/B3</f>
        <v>-0.10918820293540531</v>
      </c>
      <c r="AJ3" s="15"/>
      <c r="AK3" s="16">
        <f>(AG3-AF3)/AF3</f>
        <v>0.19307896160886351</v>
      </c>
      <c r="AL3" s="17">
        <f>AG3-AF3</f>
        <v>1567.979901652343</v>
      </c>
    </row>
    <row r="4" spans="1:38" outlineLevel="1" x14ac:dyDescent="0.25">
      <c r="A4" s="37" t="s">
        <v>7</v>
      </c>
      <c r="B4" s="38">
        <v>168.38152075404003</v>
      </c>
      <c r="C4" s="38">
        <v>166.39219078560001</v>
      </c>
      <c r="D4" s="38">
        <v>171.56288920428003</v>
      </c>
      <c r="E4" s="38">
        <v>172.39000452336003</v>
      </c>
      <c r="F4" s="38">
        <v>177.99303023531999</v>
      </c>
      <c r="G4" s="38">
        <v>180.99686287439999</v>
      </c>
      <c r="H4" s="38">
        <v>179.11615901328003</v>
      </c>
      <c r="I4" s="38">
        <v>218.39591609712005</v>
      </c>
      <c r="J4" s="38">
        <v>247.44679701228003</v>
      </c>
      <c r="K4" s="38">
        <v>223.50005276940004</v>
      </c>
      <c r="L4" s="38">
        <v>274.3108398558</v>
      </c>
      <c r="M4" s="38">
        <v>320.94423886860005</v>
      </c>
      <c r="N4" s="38">
        <v>339.20318181708001</v>
      </c>
      <c r="O4" s="38">
        <v>337.07391266412003</v>
      </c>
      <c r="P4" s="38">
        <v>336.13731252504004</v>
      </c>
      <c r="Q4" s="38">
        <v>411.21800000000002</v>
      </c>
      <c r="R4" s="38">
        <v>376.5308176376102</v>
      </c>
      <c r="S4" s="38">
        <v>360.19567000000001</v>
      </c>
      <c r="T4" s="38">
        <v>366.88738999999998</v>
      </c>
      <c r="U4" s="38">
        <v>314.90624917837295</v>
      </c>
      <c r="V4" s="38">
        <v>310.11213604709911</v>
      </c>
      <c r="W4" s="38">
        <v>285.17234600815999</v>
      </c>
      <c r="X4" s="38">
        <v>313.29541118269913</v>
      </c>
      <c r="Y4" s="38">
        <v>294.25747651457567</v>
      </c>
      <c r="Z4" s="38">
        <v>279.18488377122759</v>
      </c>
      <c r="AA4" s="38">
        <v>358.37596659407865</v>
      </c>
      <c r="AB4" s="38">
        <v>313.25275922727405</v>
      </c>
      <c r="AC4" s="38">
        <v>310.86031125936626</v>
      </c>
      <c r="AD4" s="38">
        <v>321.84914255165779</v>
      </c>
      <c r="AE4" s="38">
        <v>274.24173878710292</v>
      </c>
      <c r="AF4" s="38">
        <v>300.68159079584188</v>
      </c>
      <c r="AG4" s="38">
        <v>294.05794525144739</v>
      </c>
      <c r="AH4" s="14">
        <f t="shared" si="2"/>
        <v>7.8411272048504194E-3</v>
      </c>
      <c r="AI4" s="14">
        <f t="shared" ref="AI4:AI6" si="3">(AG4-B4)/B4</f>
        <v>0.74637896091333389</v>
      </c>
      <c r="AJ4" s="21"/>
      <c r="AK4" s="16">
        <f t="shared" ref="AK4:AK6" si="4">(AG4-AF4)/AF4</f>
        <v>-2.202876979220136E-2</v>
      </c>
      <c r="AL4" s="17">
        <f t="shared" ref="AL4:AL6" si="5">AG4-AF4</f>
        <v>-6.6236455443944919</v>
      </c>
    </row>
    <row r="5" spans="1:38" outlineLevel="1" x14ac:dyDescent="0.25">
      <c r="A5" s="37" t="s">
        <v>8</v>
      </c>
      <c r="B5" s="38">
        <v>100.13426594215507</v>
      </c>
      <c r="C5" s="38">
        <v>76.228674882093415</v>
      </c>
      <c r="D5" s="38">
        <v>64.994420966561947</v>
      </c>
      <c r="E5" s="38">
        <v>62.326645745399738</v>
      </c>
      <c r="F5" s="38">
        <v>71.831424423142963</v>
      </c>
      <c r="G5" s="38">
        <v>69.151185277439168</v>
      </c>
      <c r="H5" s="38">
        <v>71.92811258959226</v>
      </c>
      <c r="I5" s="38">
        <v>51.443543650729268</v>
      </c>
      <c r="J5" s="38">
        <v>79.607856453791257</v>
      </c>
      <c r="K5" s="38">
        <v>77.602415435076225</v>
      </c>
      <c r="L5" s="38">
        <v>86.778921820303381</v>
      </c>
      <c r="M5" s="38">
        <v>118.34729150779896</v>
      </c>
      <c r="N5" s="38">
        <v>144.97432077428275</v>
      </c>
      <c r="O5" s="38">
        <v>165.32225426241661</v>
      </c>
      <c r="P5" s="38">
        <v>161.58598964806058</v>
      </c>
      <c r="Q5" s="38">
        <v>171.35406317316358</v>
      </c>
      <c r="R5" s="38">
        <v>171.84597470340819</v>
      </c>
      <c r="S5" s="38">
        <v>165.88404123771215</v>
      </c>
      <c r="T5" s="38">
        <v>183.26713631572071</v>
      </c>
      <c r="U5" s="38">
        <v>190.8094586229447</v>
      </c>
      <c r="V5" s="38">
        <v>172.68678004736256</v>
      </c>
      <c r="W5" s="38">
        <v>135.32145709933954</v>
      </c>
      <c r="X5" s="38">
        <v>144.89117325515971</v>
      </c>
      <c r="Y5" s="38">
        <v>160.59575331096261</v>
      </c>
      <c r="Z5" s="38">
        <v>133.17983929251457</v>
      </c>
      <c r="AA5" s="38">
        <v>114.1575946308288</v>
      </c>
      <c r="AB5" s="38">
        <v>124.94529251768691</v>
      </c>
      <c r="AC5" s="38">
        <v>128.23549801638995</v>
      </c>
      <c r="AD5" s="38">
        <v>118.13685883705082</v>
      </c>
      <c r="AE5" s="38">
        <v>106.92273746495195</v>
      </c>
      <c r="AF5" s="38">
        <v>91.537360882942522</v>
      </c>
      <c r="AG5" s="38">
        <v>80.453511313467459</v>
      </c>
      <c r="AH5" s="14">
        <f t="shared" si="2"/>
        <v>2.1453126041071171E-3</v>
      </c>
      <c r="AI5" s="14">
        <f t="shared" si="3"/>
        <v>-0.19654365509661462</v>
      </c>
      <c r="AJ5" s="21"/>
      <c r="AK5" s="16">
        <f t="shared" si="4"/>
        <v>-0.1210855268555211</v>
      </c>
      <c r="AL5" s="17">
        <f t="shared" si="5"/>
        <v>-11.083849569475063</v>
      </c>
    </row>
    <row r="6" spans="1:38" outlineLevel="1" x14ac:dyDescent="0.25">
      <c r="A6" s="37" t="s">
        <v>9</v>
      </c>
      <c r="B6" s="38">
        <v>6.0091411298946991E-3</v>
      </c>
      <c r="C6" s="38">
        <v>6.1587352459974518E-3</v>
      </c>
      <c r="D6" s="38">
        <v>6.0912849021070026E-3</v>
      </c>
      <c r="E6" s="38">
        <v>6.9637341510215937E-3</v>
      </c>
      <c r="F6" s="38">
        <v>7.0653271576994253E-3</v>
      </c>
      <c r="G6" s="38">
        <v>8.3513907190986437E-3</v>
      </c>
      <c r="H6" s="38">
        <v>1.3439366280641147E-2</v>
      </c>
      <c r="I6" s="38">
        <v>1.779507579439377E-2</v>
      </c>
      <c r="J6" s="38">
        <v>2.3572919084843942E-2</v>
      </c>
      <c r="K6" s="38">
        <v>38.294607141493721</v>
      </c>
      <c r="L6" s="38">
        <v>3.7287876850500203E-2</v>
      </c>
      <c r="M6" s="38">
        <v>56.091621098852421</v>
      </c>
      <c r="N6" s="38">
        <v>4.4128170364803557E-2</v>
      </c>
      <c r="O6" s="38">
        <v>4.4850685167184788E-2</v>
      </c>
      <c r="P6" s="38">
        <v>4.8016825588451051E-2</v>
      </c>
      <c r="Q6" s="38">
        <v>4.2905683734384498E-2</v>
      </c>
      <c r="R6" s="38">
        <v>4.9683197719081043E-2</v>
      </c>
      <c r="S6" s="38">
        <v>6.1376677458698292E-2</v>
      </c>
      <c r="T6" s="38">
        <v>6.1840104394019907E-2</v>
      </c>
      <c r="U6" s="38">
        <v>6.5350592278796041E-2</v>
      </c>
      <c r="V6" s="38">
        <v>7.2983612085977853E-2</v>
      </c>
      <c r="W6" s="38">
        <v>6.2393115870048088E-2</v>
      </c>
      <c r="X6" s="38">
        <v>5.5282889432504659E-2</v>
      </c>
      <c r="Y6" s="38">
        <v>5.2020616612560938E-2</v>
      </c>
      <c r="Z6" s="38">
        <v>4.463794495473155E-2</v>
      </c>
      <c r="AA6" s="38">
        <v>0.40534740887803328</v>
      </c>
      <c r="AB6" s="38">
        <v>1.3674530288993896</v>
      </c>
      <c r="AC6" s="38">
        <v>4.7603409271693158</v>
      </c>
      <c r="AD6" s="38">
        <v>0.20509057431765981</v>
      </c>
      <c r="AE6" s="38">
        <v>0.2856523758623305</v>
      </c>
      <c r="AF6" s="38">
        <v>0.33442963071207771</v>
      </c>
      <c r="AG6" s="38">
        <v>0.43355027688287245</v>
      </c>
      <c r="AH6" s="14">
        <f t="shared" si="2"/>
        <v>1.1560724427390694E-5</v>
      </c>
      <c r="AI6" s="14">
        <f t="shared" si="3"/>
        <v>71.148459740114262</v>
      </c>
      <c r="AJ6" s="6"/>
      <c r="AK6" s="16">
        <f t="shared" si="4"/>
        <v>0.29638715313515751</v>
      </c>
      <c r="AL6" s="17">
        <f t="shared" si="5"/>
        <v>9.9120646170794746E-2</v>
      </c>
    </row>
    <row r="7" spans="1:38" x14ac:dyDescent="0.25">
      <c r="A7" s="39" t="s">
        <v>10</v>
      </c>
      <c r="B7" s="36">
        <v>7049.7011827837396</v>
      </c>
      <c r="C7" s="36">
        <v>7168.2614258225758</v>
      </c>
      <c r="D7" s="36">
        <v>6451.3812256084175</v>
      </c>
      <c r="E7" s="36">
        <v>6460.6611823000239</v>
      </c>
      <c r="F7" s="36">
        <v>6443.2107879768719</v>
      </c>
      <c r="G7" s="36">
        <v>6311.5734089173584</v>
      </c>
      <c r="H7" s="36">
        <v>6646.4781568648468</v>
      </c>
      <c r="I7" s="36">
        <v>6445.7411951713702</v>
      </c>
      <c r="J7" s="36">
        <v>7002.94285403502</v>
      </c>
      <c r="K7" s="36">
        <v>6832.9242615885969</v>
      </c>
      <c r="L7" s="36">
        <v>6935.6414646396297</v>
      </c>
      <c r="M7" s="36">
        <v>7303.2629531206603</v>
      </c>
      <c r="N7" s="36">
        <v>7323.8741720654743</v>
      </c>
      <c r="O7" s="36">
        <v>7570.7775312709691</v>
      </c>
      <c r="P7" s="36">
        <v>7725.9522515853405</v>
      </c>
      <c r="Q7" s="36">
        <v>8174.0546384162571</v>
      </c>
      <c r="R7" s="36">
        <v>8042.200820380318</v>
      </c>
      <c r="S7" s="36">
        <v>7877.9011875341621</v>
      </c>
      <c r="T7" s="36">
        <v>8668.9866786227885</v>
      </c>
      <c r="U7" s="36">
        <v>8492.6440321016344</v>
      </c>
      <c r="V7" s="36">
        <v>8740.9569438290364</v>
      </c>
      <c r="W7" s="36">
        <v>7517.467712307538</v>
      </c>
      <c r="X7" s="36">
        <v>7041.8675646961083</v>
      </c>
      <c r="Y7" s="36">
        <v>6844.9644800959195</v>
      </c>
      <c r="Z7" s="36">
        <v>6064.4995190345771</v>
      </c>
      <c r="AA7" s="36">
        <v>6486.8679282422054</v>
      </c>
      <c r="AB7" s="36">
        <v>6764.6069849460891</v>
      </c>
      <c r="AC7" s="36">
        <v>6414.7236282750619</v>
      </c>
      <c r="AD7" s="36">
        <v>6893.0368904633306</v>
      </c>
      <c r="AE7" s="36">
        <v>6672.9797204648476</v>
      </c>
      <c r="AF7" s="36">
        <v>7218.6455631677172</v>
      </c>
      <c r="AG7" s="36">
        <v>6865.7573680203704</v>
      </c>
      <c r="AH7" s="9">
        <f t="shared" si="2"/>
        <v>0.18307710350846831</v>
      </c>
      <c r="AI7" s="9">
        <f>(AG7-B7)/B7</f>
        <v>-2.6092427181535458E-2</v>
      </c>
      <c r="AJ7" s="6"/>
      <c r="AK7" s="10">
        <f>(AG7-AF7)/AF7</f>
        <v>-4.8885652032552608E-2</v>
      </c>
      <c r="AL7" s="11">
        <f>AG7-AF7</f>
        <v>-352.88819514734678</v>
      </c>
    </row>
    <row r="8" spans="1:38" x14ac:dyDescent="0.25">
      <c r="A8" s="39" t="s">
        <v>11</v>
      </c>
      <c r="B8" s="36">
        <v>4046.6007240392096</v>
      </c>
      <c r="C8" s="36">
        <v>4130.9675126280172</v>
      </c>
      <c r="D8" s="36">
        <v>3807.816088677851</v>
      </c>
      <c r="E8" s="36">
        <v>4013.7138502675457</v>
      </c>
      <c r="F8" s="36">
        <v>4245.8536660681993</v>
      </c>
      <c r="G8" s="36">
        <v>4260.8614169845714</v>
      </c>
      <c r="H8" s="36">
        <v>4129.8307820491209</v>
      </c>
      <c r="I8" s="36">
        <v>4467.7673357863323</v>
      </c>
      <c r="J8" s="36">
        <v>4447.600794414805</v>
      </c>
      <c r="K8" s="36">
        <v>4611.1481989810327</v>
      </c>
      <c r="L8" s="36">
        <v>5390.417319634691</v>
      </c>
      <c r="M8" s="36">
        <v>5361.0901541707362</v>
      </c>
      <c r="N8" s="36">
        <v>5031.2629791853851</v>
      </c>
      <c r="O8" s="36">
        <v>5152.9340412214488</v>
      </c>
      <c r="P8" s="36">
        <v>5233.9346344358783</v>
      </c>
      <c r="Q8" s="36">
        <v>5411.4127630685225</v>
      </c>
      <c r="R8" s="36">
        <v>5221.2001777031273</v>
      </c>
      <c r="S8" s="36">
        <v>5323.97145763359</v>
      </c>
      <c r="T8" s="36">
        <v>5140.3087152996031</v>
      </c>
      <c r="U8" s="36">
        <v>4138.6101593643589</v>
      </c>
      <c r="V8" s="36">
        <v>4176.8384204875601</v>
      </c>
      <c r="W8" s="36">
        <v>3741.0640545059446</v>
      </c>
      <c r="X8" s="36">
        <v>3846.3735428116738</v>
      </c>
      <c r="Y8" s="36">
        <v>3998.4454246950377</v>
      </c>
      <c r="Z8" s="36">
        <v>4240.7895650433566</v>
      </c>
      <c r="AA8" s="36">
        <v>4289.0235867266956</v>
      </c>
      <c r="AB8" s="36">
        <v>4347.4593553783043</v>
      </c>
      <c r="AC8" s="36">
        <v>4482.4597905988639</v>
      </c>
      <c r="AD8" s="36">
        <v>4697.365974290813</v>
      </c>
      <c r="AE8" s="36">
        <v>4604.1387835166252</v>
      </c>
      <c r="AF8" s="36">
        <v>4532.1263033473433</v>
      </c>
      <c r="AG8" s="36">
        <v>4570.9810177803274</v>
      </c>
      <c r="AH8" s="9">
        <f t="shared" si="2"/>
        <v>0.12188632951483146</v>
      </c>
      <c r="AI8" s="9">
        <f t="shared" ref="AI8:AI11" si="6">(AG8-B8)/B8</f>
        <v>0.12958538029857697</v>
      </c>
      <c r="AJ8" s="6"/>
      <c r="AK8" s="10">
        <f t="shared" ref="AK8:AK11" si="7">(AG8-AF8)/AF8</f>
        <v>8.5731755543279435E-3</v>
      </c>
      <c r="AL8" s="11">
        <f t="shared" ref="AL8:AL18" si="8">AG8-AF8</f>
        <v>38.85471443298411</v>
      </c>
    </row>
    <row r="9" spans="1:38" x14ac:dyDescent="0.25">
      <c r="A9" s="39" t="s">
        <v>12</v>
      </c>
      <c r="B9" s="36">
        <v>1010.2228648919468</v>
      </c>
      <c r="C9" s="36">
        <v>1028.3083211027665</v>
      </c>
      <c r="D9" s="36">
        <v>1022.1715518299092</v>
      </c>
      <c r="E9" s="36">
        <v>1009.4133534778243</v>
      </c>
      <c r="F9" s="36">
        <v>1100.4524452616997</v>
      </c>
      <c r="G9" s="36">
        <v>1078.7934239504582</v>
      </c>
      <c r="H9" s="36">
        <v>974.07070007456775</v>
      </c>
      <c r="I9" s="36">
        <v>981.78173897972624</v>
      </c>
      <c r="J9" s="36">
        <v>968.22133623213995</v>
      </c>
      <c r="K9" s="36">
        <v>1001.1939094162851</v>
      </c>
      <c r="L9" s="36">
        <v>1026.4923510735102</v>
      </c>
      <c r="M9" s="36">
        <v>1010.0244994914299</v>
      </c>
      <c r="N9" s="36">
        <v>970.0480856317231</v>
      </c>
      <c r="O9" s="36">
        <v>1060.5643888311529</v>
      </c>
      <c r="P9" s="36">
        <v>1021.7675211712506</v>
      </c>
      <c r="Q9" s="36">
        <v>1047.5192389140993</v>
      </c>
      <c r="R9" s="36">
        <v>1030.8913263753425</v>
      </c>
      <c r="S9" s="36">
        <v>1018.5444954674437</v>
      </c>
      <c r="T9" s="36">
        <v>1053.8969182207743</v>
      </c>
      <c r="U9" s="36">
        <v>818.77282137606187</v>
      </c>
      <c r="V9" s="36">
        <v>905.26116520195751</v>
      </c>
      <c r="W9" s="36">
        <v>882.22935138974185</v>
      </c>
      <c r="X9" s="36">
        <v>893.88527889886745</v>
      </c>
      <c r="Y9" s="36">
        <v>914.79172453232638</v>
      </c>
      <c r="Z9" s="36">
        <v>793.64481304612082</v>
      </c>
      <c r="AA9" s="36">
        <v>896.61435945713629</v>
      </c>
      <c r="AB9" s="36">
        <v>830.11223716920563</v>
      </c>
      <c r="AC9" s="36">
        <v>767.2539282290661</v>
      </c>
      <c r="AD9" s="36">
        <v>834.67792838383434</v>
      </c>
      <c r="AE9" s="36">
        <v>832.53789095217348</v>
      </c>
      <c r="AF9" s="36">
        <v>838.34687346142368</v>
      </c>
      <c r="AG9" s="36">
        <v>812.79933828804326</v>
      </c>
      <c r="AH9" s="9">
        <f t="shared" si="2"/>
        <v>2.167349363094084E-2</v>
      </c>
      <c r="AI9" s="9">
        <f t="shared" si="6"/>
        <v>-0.19542571591370572</v>
      </c>
      <c r="AJ9" s="21"/>
      <c r="AK9" s="10">
        <f t="shared" si="7"/>
        <v>-3.0473704837590699E-2</v>
      </c>
      <c r="AL9" s="11">
        <f>AG9-AF9</f>
        <v>-25.547535173380425</v>
      </c>
    </row>
    <row r="10" spans="1:38" x14ac:dyDescent="0.25">
      <c r="A10" s="39" t="s">
        <v>13</v>
      </c>
      <c r="B10" s="36">
        <v>1119.8183727751175</v>
      </c>
      <c r="C10" s="36">
        <v>1094.3604307585213</v>
      </c>
      <c r="D10" s="36">
        <v>1001.3035927843388</v>
      </c>
      <c r="E10" s="36">
        <v>975.13283973257626</v>
      </c>
      <c r="F10" s="36">
        <v>983.27433195868116</v>
      </c>
      <c r="G10" s="36">
        <v>915.56064164656027</v>
      </c>
      <c r="H10" s="36">
        <v>877.28154831015343</v>
      </c>
      <c r="I10" s="36">
        <v>832.43057694748381</v>
      </c>
      <c r="J10" s="36">
        <v>784.27230500077815</v>
      </c>
      <c r="K10" s="36">
        <v>813.70860368981414</v>
      </c>
      <c r="L10" s="36">
        <v>861.35781814107406</v>
      </c>
      <c r="M10" s="36">
        <v>832.2849355882322</v>
      </c>
      <c r="N10" s="36">
        <v>777.85827371347546</v>
      </c>
      <c r="O10" s="36">
        <v>739.95757516678566</v>
      </c>
      <c r="P10" s="36">
        <v>693.06042836168353</v>
      </c>
      <c r="Q10" s="36">
        <v>691.17673394713916</v>
      </c>
      <c r="R10" s="36">
        <v>669.65250651243366</v>
      </c>
      <c r="S10" s="36">
        <v>635.87932303765228</v>
      </c>
      <c r="T10" s="36">
        <v>642.67631289909332</v>
      </c>
      <c r="U10" s="36">
        <v>542.03558336785886</v>
      </c>
      <c r="V10" s="36">
        <v>563.60992869427787</v>
      </c>
      <c r="W10" s="36">
        <v>483.60470512972165</v>
      </c>
      <c r="X10" s="36">
        <v>506.05379707057006</v>
      </c>
      <c r="Y10" s="36">
        <v>590.47966180926392</v>
      </c>
      <c r="Z10" s="36">
        <v>583.32921286417024</v>
      </c>
      <c r="AA10" s="36">
        <v>610.33451321655684</v>
      </c>
      <c r="AB10" s="36">
        <v>620.30248826033755</v>
      </c>
      <c r="AC10" s="36">
        <v>633.53899140146677</v>
      </c>
      <c r="AD10" s="36">
        <v>673.93720035905403</v>
      </c>
      <c r="AE10" s="36">
        <v>645.01880149397903</v>
      </c>
      <c r="AF10" s="36">
        <v>681.07847014842628</v>
      </c>
      <c r="AG10" s="36">
        <v>654.8567286205041</v>
      </c>
      <c r="AH10" s="9">
        <f t="shared" si="2"/>
        <v>1.7461915221079403E-2</v>
      </c>
      <c r="AI10" s="9">
        <f t="shared" si="6"/>
        <v>-0.41521165883566657</v>
      </c>
      <c r="AJ10" s="6"/>
      <c r="AK10" s="10">
        <f t="shared" si="7"/>
        <v>-3.8500323644363205E-2</v>
      </c>
      <c r="AL10" s="11">
        <f t="shared" si="8"/>
        <v>-26.221741527922177</v>
      </c>
    </row>
    <row r="11" spans="1:38" x14ac:dyDescent="0.25">
      <c r="A11" s="39" t="s">
        <v>14</v>
      </c>
      <c r="B11" s="36">
        <f t="shared" ref="B11:AA11" si="9">SUM(B12:B16)</f>
        <v>5029.6318626318189</v>
      </c>
      <c r="C11" s="36">
        <f t="shared" si="9"/>
        <v>5207.4682346620884</v>
      </c>
      <c r="D11" s="36">
        <f t="shared" si="9"/>
        <v>5621.8280230763612</v>
      </c>
      <c r="E11" s="36">
        <f t="shared" si="9"/>
        <v>5583.6115042899046</v>
      </c>
      <c r="F11" s="36">
        <f t="shared" si="9"/>
        <v>5805.7422751800132</v>
      </c>
      <c r="G11" s="36">
        <f t="shared" si="9"/>
        <v>6058.8590980867148</v>
      </c>
      <c r="H11" s="36">
        <f t="shared" si="9"/>
        <v>7027.2845151473321</v>
      </c>
      <c r="I11" s="36">
        <f t="shared" si="9"/>
        <v>7347.9145946899544</v>
      </c>
      <c r="J11" s="36">
        <f t="shared" si="9"/>
        <v>8620.6408076679509</v>
      </c>
      <c r="K11" s="36">
        <f t="shared" si="9"/>
        <v>9533.5028500283152</v>
      </c>
      <c r="L11" s="36">
        <f t="shared" si="9"/>
        <v>10561.819445486148</v>
      </c>
      <c r="M11" s="36">
        <f t="shared" si="9"/>
        <v>11079.029872248107</v>
      </c>
      <c r="N11" s="36">
        <f t="shared" si="9"/>
        <v>11279.119303171994</v>
      </c>
      <c r="O11" s="36">
        <f t="shared" si="9"/>
        <v>11489.059056786813</v>
      </c>
      <c r="P11" s="36">
        <f t="shared" si="9"/>
        <v>12209.406075264096</v>
      </c>
      <c r="Q11" s="36">
        <f t="shared" si="9"/>
        <v>12922.268774599735</v>
      </c>
      <c r="R11" s="36">
        <f t="shared" si="9"/>
        <v>13606.316113674167</v>
      </c>
      <c r="S11" s="36">
        <f t="shared" si="9"/>
        <v>14203.901720592039</v>
      </c>
      <c r="T11" s="36">
        <f t="shared" si="9"/>
        <v>13518.339901853355</v>
      </c>
      <c r="U11" s="36">
        <f t="shared" si="9"/>
        <v>12312.919776361196</v>
      </c>
      <c r="V11" s="36">
        <f t="shared" si="9"/>
        <v>11408.176935683259</v>
      </c>
      <c r="W11" s="36">
        <f t="shared" si="9"/>
        <v>11101.360708198137</v>
      </c>
      <c r="X11" s="36">
        <f t="shared" si="9"/>
        <v>10717.207415559813</v>
      </c>
      <c r="Y11" s="36">
        <f t="shared" si="9"/>
        <v>10938.341228117426</v>
      </c>
      <c r="Z11" s="36">
        <f t="shared" si="9"/>
        <v>11217.09664325475</v>
      </c>
      <c r="AA11" s="36">
        <f t="shared" si="9"/>
        <v>11689.596897237141</v>
      </c>
      <c r="AB11" s="36">
        <f>SUM(AB12:AB16)</f>
        <v>12165.172066106057</v>
      </c>
      <c r="AC11" s="36">
        <f>SUM(AC12:AC16)</f>
        <v>11887.708839093237</v>
      </c>
      <c r="AD11" s="36">
        <f t="shared" ref="AD11:AG11" si="10">SUM(AD12:AD16)</f>
        <v>12059.1562558481</v>
      </c>
      <c r="AE11" s="36">
        <f t="shared" si="10"/>
        <v>12064.446879177362</v>
      </c>
      <c r="AF11" s="36">
        <f t="shared" si="10"/>
        <v>10171.173013273587</v>
      </c>
      <c r="AG11" s="36">
        <f t="shared" si="10"/>
        <v>10790.539276352043</v>
      </c>
      <c r="AH11" s="9">
        <f t="shared" si="2"/>
        <v>0.28773237534004192</v>
      </c>
      <c r="AI11" s="9">
        <f t="shared" si="6"/>
        <v>1.1453934544437525</v>
      </c>
      <c r="AJ11" s="6"/>
      <c r="AK11" s="10">
        <f t="shared" si="7"/>
        <v>6.0894280558414553E-2</v>
      </c>
      <c r="AL11" s="11">
        <f t="shared" si="8"/>
        <v>619.36626307845654</v>
      </c>
    </row>
    <row r="12" spans="1:38" outlineLevel="1" x14ac:dyDescent="0.25">
      <c r="A12" s="37" t="s">
        <v>15</v>
      </c>
      <c r="B12" s="38">
        <v>47.979923460044674</v>
      </c>
      <c r="C12" s="38">
        <v>43.509392667926846</v>
      </c>
      <c r="D12" s="38">
        <v>43.127605005621383</v>
      </c>
      <c r="E12" s="38">
        <v>37.097190695044915</v>
      </c>
      <c r="F12" s="38">
        <v>38.556403548683988</v>
      </c>
      <c r="G12" s="38">
        <v>45.337230769982888</v>
      </c>
      <c r="H12" s="38">
        <v>48.511638671745729</v>
      </c>
      <c r="I12" s="38">
        <v>50.964872000030802</v>
      </c>
      <c r="J12" s="38">
        <v>56.341867276519253</v>
      </c>
      <c r="K12" s="38">
        <v>63.806480473214947</v>
      </c>
      <c r="L12" s="38">
        <v>69.038871728204228</v>
      </c>
      <c r="M12" s="38">
        <v>68.591569601119829</v>
      </c>
      <c r="N12" s="38">
        <v>67.980453956672392</v>
      </c>
      <c r="O12" s="38">
        <v>70.557296993293136</v>
      </c>
      <c r="P12" s="38">
        <v>67.339883385228248</v>
      </c>
      <c r="Q12" s="38">
        <v>79.512757802768689</v>
      </c>
      <c r="R12" s="38">
        <v>91.238410516128013</v>
      </c>
      <c r="S12" s="38">
        <v>84.280838892705887</v>
      </c>
      <c r="T12" s="38">
        <v>79.828406583200788</v>
      </c>
      <c r="U12" s="38">
        <v>65.048991629479517</v>
      </c>
      <c r="V12" s="38">
        <v>49.080949103287146</v>
      </c>
      <c r="W12" s="38">
        <v>24.439024749399994</v>
      </c>
      <c r="X12" s="38">
        <v>14.861038464173193</v>
      </c>
      <c r="Y12" s="38">
        <v>15.238729474748023</v>
      </c>
      <c r="Z12" s="38">
        <v>14.564613180007548</v>
      </c>
      <c r="AA12" s="38">
        <v>15.416883824620033</v>
      </c>
      <c r="AB12" s="38">
        <v>16.639384778754494</v>
      </c>
      <c r="AC12" s="38">
        <v>17.30249170662993</v>
      </c>
      <c r="AD12" s="38">
        <v>16.631129445805726</v>
      </c>
      <c r="AE12" s="38">
        <v>17.487270922755094</v>
      </c>
      <c r="AF12" s="38">
        <v>13.91397128531897</v>
      </c>
      <c r="AG12" s="38">
        <v>19.902384930312756</v>
      </c>
      <c r="AH12" s="14">
        <f t="shared" si="2"/>
        <v>5.3070197367065437E-4</v>
      </c>
      <c r="AI12" s="14">
        <f>(AG12-B12)/B12</f>
        <v>-0.58519348312661468</v>
      </c>
      <c r="AJ12" s="6"/>
      <c r="AK12" s="16">
        <f>(AG12-AF12)/AF12</f>
        <v>0.43038852978749015</v>
      </c>
      <c r="AL12" s="17">
        <f t="shared" si="8"/>
        <v>5.9884136449937859</v>
      </c>
    </row>
    <row r="13" spans="1:38" outlineLevel="1" x14ac:dyDescent="0.25">
      <c r="A13" s="37" t="s">
        <v>16</v>
      </c>
      <c r="B13" s="38">
        <v>4690.4238136343702</v>
      </c>
      <c r="C13" s="38">
        <v>4878.7800084401078</v>
      </c>
      <c r="D13" s="38">
        <v>5297.347896468842</v>
      </c>
      <c r="E13" s="38">
        <v>5276.1888547046792</v>
      </c>
      <c r="F13" s="38">
        <v>5499.0317473273217</v>
      </c>
      <c r="G13" s="38">
        <v>5686.1101745348342</v>
      </c>
      <c r="H13" s="38">
        <v>6609.5297514207523</v>
      </c>
      <c r="I13" s="38">
        <v>6958.561451928279</v>
      </c>
      <c r="J13" s="38">
        <v>8248.0573232806873</v>
      </c>
      <c r="K13" s="38">
        <v>9118.489662753529</v>
      </c>
      <c r="L13" s="38">
        <v>10156.922061070845</v>
      </c>
      <c r="M13" s="38">
        <v>10618.487563589209</v>
      </c>
      <c r="N13" s="38">
        <v>10826.15792373301</v>
      </c>
      <c r="O13" s="38">
        <v>11006.037572329036</v>
      </c>
      <c r="P13" s="38">
        <v>11660.325272428521</v>
      </c>
      <c r="Q13" s="38">
        <v>12359.080363281413</v>
      </c>
      <c r="R13" s="38">
        <v>12994.199037107592</v>
      </c>
      <c r="S13" s="38">
        <v>13662.941364432694</v>
      </c>
      <c r="T13" s="38">
        <v>12952.577050664064</v>
      </c>
      <c r="U13" s="38">
        <v>11779.521647027335</v>
      </c>
      <c r="V13" s="38">
        <v>10878.003656662078</v>
      </c>
      <c r="W13" s="38">
        <v>10632.714444804458</v>
      </c>
      <c r="X13" s="38">
        <v>10264.098040190273</v>
      </c>
      <c r="Y13" s="38">
        <v>10482.911359067015</v>
      </c>
      <c r="Z13" s="38">
        <v>10726.67463899024</v>
      </c>
      <c r="AA13" s="38">
        <v>11207.798434733371</v>
      </c>
      <c r="AB13" s="38">
        <v>11637.604490232476</v>
      </c>
      <c r="AC13" s="38">
        <v>11395.147505679217</v>
      </c>
      <c r="AD13" s="38">
        <v>11528.316383855499</v>
      </c>
      <c r="AE13" s="38">
        <v>11508.580502795721</v>
      </c>
      <c r="AF13" s="38">
        <v>9592.993618612214</v>
      </c>
      <c r="AG13" s="38">
        <v>10194.159170542054</v>
      </c>
      <c r="AH13" s="14">
        <f t="shared" si="2"/>
        <v>0.27182975360302475</v>
      </c>
      <c r="AI13" s="14">
        <f t="shared" ref="AI13:AI16" si="11">(AG13-B13)/B13</f>
        <v>1.1733983059076958</v>
      </c>
      <c r="AJ13" s="6"/>
      <c r="AK13" s="16">
        <f t="shared" ref="AK13:AK18" si="12">(AG13-AF13)/AF13</f>
        <v>6.2667148111457696E-2</v>
      </c>
      <c r="AL13" s="17">
        <f t="shared" si="8"/>
        <v>601.16555192984015</v>
      </c>
    </row>
    <row r="14" spans="1:38" outlineLevel="1" x14ac:dyDescent="0.25">
      <c r="A14" s="37" t="s">
        <v>17</v>
      </c>
      <c r="B14" s="38">
        <v>133.19131896000002</v>
      </c>
      <c r="C14" s="38">
        <v>129.35516346</v>
      </c>
      <c r="D14" s="38">
        <v>116.00534232</v>
      </c>
      <c r="E14" s="38">
        <v>127.3603626</v>
      </c>
      <c r="F14" s="38">
        <v>119.99494404000001</v>
      </c>
      <c r="G14" s="38">
        <v>111.40195571999999</v>
      </c>
      <c r="H14" s="38">
        <v>129.81550211999999</v>
      </c>
      <c r="I14" s="38">
        <v>125.21211552000001</v>
      </c>
      <c r="J14" s="38">
        <v>128.89482480000001</v>
      </c>
      <c r="K14" s="38">
        <v>123.98454575999999</v>
      </c>
      <c r="L14" s="38">
        <v>123.15593617200001</v>
      </c>
      <c r="M14" s="38">
        <v>134.41888871999998</v>
      </c>
      <c r="N14" s="38">
        <v>117.53980451999999</v>
      </c>
      <c r="O14" s="38">
        <v>129.81550211999999</v>
      </c>
      <c r="P14" s="38">
        <v>136.87402824</v>
      </c>
      <c r="Q14" s="38">
        <v>122.19927298720815</v>
      </c>
      <c r="R14" s="38">
        <v>122.19927298720815</v>
      </c>
      <c r="S14" s="38">
        <v>132.15247091447389</v>
      </c>
      <c r="T14" s="38">
        <v>140.05431636034922</v>
      </c>
      <c r="U14" s="38">
        <v>122.89373279844358</v>
      </c>
      <c r="V14" s="38">
        <v>121.95466764246405</v>
      </c>
      <c r="W14" s="38">
        <v>122.0154611093506</v>
      </c>
      <c r="X14" s="38">
        <v>118.03822578507774</v>
      </c>
      <c r="Y14" s="38">
        <v>117.55016657227962</v>
      </c>
      <c r="Z14" s="38">
        <v>107.83625895194317</v>
      </c>
      <c r="AA14" s="38">
        <v>109.89925966332116</v>
      </c>
      <c r="AB14" s="38">
        <v>111.92605019640757</v>
      </c>
      <c r="AC14" s="38">
        <v>115.5400776954617</v>
      </c>
      <c r="AD14" s="38">
        <v>116.75177158734235</v>
      </c>
      <c r="AE14" s="38">
        <v>122.17427396250424</v>
      </c>
      <c r="AF14" s="38">
        <v>97.337475457254371</v>
      </c>
      <c r="AG14" s="38">
        <v>105.26705637062834</v>
      </c>
      <c r="AH14" s="14">
        <f t="shared" si="2"/>
        <v>2.8069718666382257E-3</v>
      </c>
      <c r="AI14" s="14">
        <f t="shared" si="11"/>
        <v>-0.20965527488888286</v>
      </c>
      <c r="AJ14" s="6"/>
      <c r="AK14" s="16">
        <f t="shared" si="12"/>
        <v>8.1464830232382934E-2</v>
      </c>
      <c r="AL14" s="17">
        <f t="shared" si="8"/>
        <v>7.9295809133739681</v>
      </c>
    </row>
    <row r="15" spans="1:38" outlineLevel="1" x14ac:dyDescent="0.25">
      <c r="A15" s="37" t="s">
        <v>18</v>
      </c>
      <c r="B15" s="38">
        <v>84.899873459519995</v>
      </c>
      <c r="C15" s="38">
        <v>81.765953176320011</v>
      </c>
      <c r="D15" s="38">
        <v>91.208289142080005</v>
      </c>
      <c r="E15" s="38">
        <v>91.208289142080005</v>
      </c>
      <c r="F15" s="38">
        <v>103.74397027488</v>
      </c>
      <c r="G15" s="38">
        <v>91.167714025919992</v>
      </c>
      <c r="H15" s="38">
        <v>103.90627073952001</v>
      </c>
      <c r="I15" s="38">
        <v>107.04019102271999</v>
      </c>
      <c r="J15" s="38">
        <v>116.5636772208</v>
      </c>
      <c r="K15" s="38">
        <v>129.22108370207999</v>
      </c>
      <c r="L15" s="38">
        <v>151.09300930616809</v>
      </c>
      <c r="M15" s="38">
        <v>151.0274929278562</v>
      </c>
      <c r="N15" s="38">
        <v>160.3637373991443</v>
      </c>
      <c r="O15" s="38">
        <v>172.83390215363238</v>
      </c>
      <c r="P15" s="38">
        <v>224.77185613804579</v>
      </c>
      <c r="Q15" s="38">
        <v>209.01354891983701</v>
      </c>
      <c r="R15" s="38">
        <v>247.52580177789318</v>
      </c>
      <c r="S15" s="38">
        <v>195.47253456948229</v>
      </c>
      <c r="T15" s="38">
        <v>202.60376845804828</v>
      </c>
      <c r="U15" s="38">
        <v>197.4446775420063</v>
      </c>
      <c r="V15" s="38">
        <v>198.03493208537725</v>
      </c>
      <c r="W15" s="38">
        <v>171.9209770760464</v>
      </c>
      <c r="X15" s="38">
        <v>181.686146890125</v>
      </c>
      <c r="Y15" s="38">
        <v>177.71607566169186</v>
      </c>
      <c r="Z15" s="38">
        <v>222.47239461731564</v>
      </c>
      <c r="AA15" s="38">
        <v>219.42663423935466</v>
      </c>
      <c r="AB15" s="38">
        <v>263.68516731944459</v>
      </c>
      <c r="AC15" s="38">
        <v>232.83355717201317</v>
      </c>
      <c r="AD15" s="38">
        <v>257.52487597974152</v>
      </c>
      <c r="AE15" s="38">
        <v>274.27479800991847</v>
      </c>
      <c r="AF15" s="38">
        <v>319.2904538357497</v>
      </c>
      <c r="AG15" s="38">
        <v>319.2904538357497</v>
      </c>
      <c r="AH15" s="14">
        <f t="shared" si="2"/>
        <v>8.5139582325508036E-3</v>
      </c>
      <c r="AI15" s="14">
        <f t="shared" si="11"/>
        <v>2.760788336015441</v>
      </c>
      <c r="AJ15" s="6"/>
      <c r="AK15" s="16">
        <f t="shared" si="12"/>
        <v>0</v>
      </c>
      <c r="AL15" s="17">
        <f t="shared" si="8"/>
        <v>0</v>
      </c>
    </row>
    <row r="16" spans="1:38" outlineLevel="1" x14ac:dyDescent="0.25">
      <c r="A16" s="37" t="s">
        <v>19</v>
      </c>
      <c r="B16" s="38">
        <v>73.136933117883899</v>
      </c>
      <c r="C16" s="38">
        <v>74.057716917734069</v>
      </c>
      <c r="D16" s="38">
        <v>74.138890139818486</v>
      </c>
      <c r="E16" s="38">
        <v>51.756807148100037</v>
      </c>
      <c r="F16" s="38">
        <v>44.4152099891283</v>
      </c>
      <c r="G16" s="38">
        <v>124.84202303597753</v>
      </c>
      <c r="H16" s="38">
        <v>135.52135219531471</v>
      </c>
      <c r="I16" s="38">
        <v>106.13596421892446</v>
      </c>
      <c r="J16" s="38">
        <v>70.783115089942996</v>
      </c>
      <c r="K16" s="38">
        <v>98.001077339490834</v>
      </c>
      <c r="L16" s="38">
        <v>61.609567208930635</v>
      </c>
      <c r="M16" s="38">
        <v>106.50435740992111</v>
      </c>
      <c r="N16" s="38">
        <v>107.07738356316764</v>
      </c>
      <c r="O16" s="38">
        <v>109.81478319085262</v>
      </c>
      <c r="P16" s="38">
        <v>120.09503507230124</v>
      </c>
      <c r="Q16" s="38">
        <v>152.46283160850811</v>
      </c>
      <c r="R16" s="38">
        <v>151.15359128534661</v>
      </c>
      <c r="S16" s="38">
        <v>129.05451178268245</v>
      </c>
      <c r="T16" s="38">
        <v>143.27635978769271</v>
      </c>
      <c r="U16" s="38">
        <v>148.01072736393118</v>
      </c>
      <c r="V16" s="38">
        <v>161.10273019005331</v>
      </c>
      <c r="W16" s="38">
        <v>150.27080045888258</v>
      </c>
      <c r="X16" s="38">
        <v>138.52396423016637</v>
      </c>
      <c r="Y16" s="38">
        <v>144.92489734169058</v>
      </c>
      <c r="Z16" s="38">
        <v>145.5487375152421</v>
      </c>
      <c r="AA16" s="38">
        <v>137.0556847764727</v>
      </c>
      <c r="AB16" s="38">
        <v>135.31697357897514</v>
      </c>
      <c r="AC16" s="38">
        <v>126.88520683991581</v>
      </c>
      <c r="AD16" s="38">
        <v>139.93209497971043</v>
      </c>
      <c r="AE16" s="38">
        <v>141.93003348646246</v>
      </c>
      <c r="AF16" s="38">
        <v>147.63749408305017</v>
      </c>
      <c r="AG16" s="38">
        <v>151.92021067329847</v>
      </c>
      <c r="AH16" s="14">
        <f t="shared" si="2"/>
        <v>4.0509896641575081E-3</v>
      </c>
      <c r="AI16" s="14">
        <f t="shared" si="11"/>
        <v>1.0772023681719023</v>
      </c>
      <c r="AJ16" s="6"/>
      <c r="AK16" s="16">
        <f t="shared" si="12"/>
        <v>2.9008326217181336E-2</v>
      </c>
      <c r="AL16" s="17">
        <f t="shared" si="8"/>
        <v>4.2827165902482989</v>
      </c>
    </row>
    <row r="17" spans="1:38" x14ac:dyDescent="0.25">
      <c r="A17" s="39" t="s">
        <v>20</v>
      </c>
      <c r="B17" s="36">
        <f t="shared" ref="B17:AA17" si="13">SUM(B18:B22)</f>
        <v>2248.9070260136032</v>
      </c>
      <c r="C17" s="36">
        <f t="shared" si="13"/>
        <v>2150.3951523546993</v>
      </c>
      <c r="D17" s="36">
        <f t="shared" si="13"/>
        <v>2061.7597693642883</v>
      </c>
      <c r="E17" s="36">
        <f t="shared" si="13"/>
        <v>2026.9079911092201</v>
      </c>
      <c r="F17" s="36">
        <f t="shared" si="13"/>
        <v>2265.2591736736631</v>
      </c>
      <c r="G17" s="36">
        <f t="shared" si="13"/>
        <v>2178.9046841905047</v>
      </c>
      <c r="H17" s="36">
        <f t="shared" si="13"/>
        <v>2260.8565884371124</v>
      </c>
      <c r="I17" s="36">
        <f t="shared" si="13"/>
        <v>2589.9007824467772</v>
      </c>
      <c r="J17" s="36">
        <f t="shared" si="13"/>
        <v>2479.6164422919633</v>
      </c>
      <c r="K17" s="36">
        <f t="shared" si="13"/>
        <v>2428.8343571682549</v>
      </c>
      <c r="L17" s="36">
        <f t="shared" si="13"/>
        <v>2975.7191746935764</v>
      </c>
      <c r="M17" s="36">
        <f t="shared" si="13"/>
        <v>3226.9342359561601</v>
      </c>
      <c r="N17" s="36">
        <f t="shared" si="13"/>
        <v>2989.0403398209023</v>
      </c>
      <c r="O17" s="36">
        <f t="shared" si="13"/>
        <v>2462.5747674057352</v>
      </c>
      <c r="P17" s="36">
        <f t="shared" si="13"/>
        <v>2633.608587838376</v>
      </c>
      <c r="Q17" s="36">
        <f t="shared" si="13"/>
        <v>2729.7847614835746</v>
      </c>
      <c r="R17" s="36">
        <f t="shared" si="13"/>
        <v>2675.2249406684791</v>
      </c>
      <c r="S17" s="36">
        <f t="shared" si="13"/>
        <v>2730.4911070244293</v>
      </c>
      <c r="T17" s="36">
        <f t="shared" si="13"/>
        <v>2435.277452920443</v>
      </c>
      <c r="U17" s="36">
        <f t="shared" si="13"/>
        <v>1620.5410416699888</v>
      </c>
      <c r="V17" s="36">
        <f t="shared" si="13"/>
        <v>1427.2116711719384</v>
      </c>
      <c r="W17" s="36">
        <f t="shared" si="13"/>
        <v>1296.4239282409444</v>
      </c>
      <c r="X17" s="36">
        <f t="shared" si="13"/>
        <v>1524.1823257417743</v>
      </c>
      <c r="Y17" s="36">
        <f t="shared" si="13"/>
        <v>1440.1225102229605</v>
      </c>
      <c r="Z17" s="36">
        <f t="shared" si="13"/>
        <v>1784.2859738414329</v>
      </c>
      <c r="AA17" s="36">
        <f t="shared" si="13"/>
        <v>1970.6255567956705</v>
      </c>
      <c r="AB17" s="36">
        <f>SUM(AB18:AB22)</f>
        <v>2112.766407364822</v>
      </c>
      <c r="AC17" s="36">
        <f>SUM(AC18:AC22)</f>
        <v>2200.5527395248923</v>
      </c>
      <c r="AD17" s="36">
        <f t="shared" ref="AD17:AG17" si="14">SUM(AD18:AD22)</f>
        <v>2256.6954225601994</v>
      </c>
      <c r="AE17" s="36">
        <f t="shared" si="14"/>
        <v>2227.8600615384103</v>
      </c>
      <c r="AF17" s="36">
        <f t="shared" si="14"/>
        <v>2067.0693751049866</v>
      </c>
      <c r="AG17" s="36">
        <f t="shared" si="14"/>
        <v>2419.9991776135653</v>
      </c>
      <c r="AH17" s="9">
        <f t="shared" si="2"/>
        <v>6.4529871386659873E-2</v>
      </c>
      <c r="AI17" s="9">
        <f>(AG17-B17)/B17</f>
        <v>7.6077912346264862E-2</v>
      </c>
      <c r="AJ17" s="6"/>
      <c r="AK17" s="10">
        <f t="shared" si="12"/>
        <v>0.17073921502545278</v>
      </c>
      <c r="AL17" s="11">
        <f t="shared" si="8"/>
        <v>352.92980250857863</v>
      </c>
    </row>
    <row r="18" spans="1:38" outlineLevel="1" x14ac:dyDescent="0.25">
      <c r="A18" s="37" t="s">
        <v>21</v>
      </c>
      <c r="B18" s="38">
        <v>1116.7254085014333</v>
      </c>
      <c r="C18" s="38">
        <v>992.38939661731536</v>
      </c>
      <c r="D18" s="38">
        <v>932.96808506651939</v>
      </c>
      <c r="E18" s="38">
        <v>951.12593750870883</v>
      </c>
      <c r="F18" s="38">
        <v>1081.7022655246876</v>
      </c>
      <c r="G18" s="38">
        <v>1084.1810327260134</v>
      </c>
      <c r="H18" s="38">
        <v>1198.3870831754853</v>
      </c>
      <c r="I18" s="38">
        <v>1384.9248481927566</v>
      </c>
      <c r="J18" s="38">
        <v>1288.1260716317763</v>
      </c>
      <c r="K18" s="38">
        <v>1353.709634567598</v>
      </c>
      <c r="L18" s="38">
        <v>1908.7841314126661</v>
      </c>
      <c r="M18" s="38">
        <v>2061.4371933464076</v>
      </c>
      <c r="N18" s="38">
        <v>2063.3791229426015</v>
      </c>
      <c r="O18" s="38">
        <v>2342.3181160836975</v>
      </c>
      <c r="P18" s="38">
        <v>2507.0626593013171</v>
      </c>
      <c r="Q18" s="38">
        <v>2552.7953464691873</v>
      </c>
      <c r="R18" s="38">
        <v>2538.7434105910074</v>
      </c>
      <c r="S18" s="38">
        <v>2580.4341213620519</v>
      </c>
      <c r="T18" s="38">
        <v>2301.583745387552</v>
      </c>
      <c r="U18" s="38">
        <v>1485.322669481403</v>
      </c>
      <c r="V18" s="38">
        <v>1299.0484147465629</v>
      </c>
      <c r="W18" s="38">
        <v>1167.2705389694754</v>
      </c>
      <c r="X18" s="38">
        <v>1391.9677990924165</v>
      </c>
      <c r="Y18" s="38">
        <v>1301.695001530657</v>
      </c>
      <c r="Z18" s="38">
        <v>1650.4531530457709</v>
      </c>
      <c r="AA18" s="38">
        <v>1830.3635214124336</v>
      </c>
      <c r="AB18" s="38">
        <v>1968.4013520332232</v>
      </c>
      <c r="AC18" s="38">
        <v>2039.8562560230891</v>
      </c>
      <c r="AD18" s="38">
        <v>2094.5489797619248</v>
      </c>
      <c r="AE18" s="38">
        <v>2057.6690466445225</v>
      </c>
      <c r="AF18" s="38">
        <v>1907.1635602316842</v>
      </c>
      <c r="AG18" s="38">
        <v>2253.1708393060085</v>
      </c>
      <c r="AH18" s="14">
        <f t="shared" si="2"/>
        <v>6.0081352844082128E-2</v>
      </c>
      <c r="AI18" s="14">
        <f>(AG18-B18)/B18</f>
        <v>1.0176587925312854</v>
      </c>
      <c r="AJ18" s="6"/>
      <c r="AK18" s="16">
        <f t="shared" si="12"/>
        <v>0.18142506824757651</v>
      </c>
      <c r="AL18" s="17">
        <f t="shared" si="8"/>
        <v>346.00727907432429</v>
      </c>
    </row>
    <row r="19" spans="1:38" outlineLevel="1" x14ac:dyDescent="0.25">
      <c r="A19" s="37" t="s">
        <v>22</v>
      </c>
      <c r="B19" s="38">
        <v>990.23349783919457</v>
      </c>
      <c r="C19" s="38">
        <v>1030.3165009289526</v>
      </c>
      <c r="D19" s="38">
        <v>1003.5614679642191</v>
      </c>
      <c r="E19" s="38">
        <v>946.18678616206842</v>
      </c>
      <c r="F19" s="38">
        <v>1056.6256166776075</v>
      </c>
      <c r="G19" s="38">
        <v>973.43728270022268</v>
      </c>
      <c r="H19" s="38">
        <v>922.85045185393972</v>
      </c>
      <c r="I19" s="38">
        <v>1073.1245536725266</v>
      </c>
      <c r="J19" s="38">
        <v>1058.8056564006599</v>
      </c>
      <c r="K19" s="38">
        <v>942.81763386280556</v>
      </c>
      <c r="L19" s="38">
        <v>882.29375850897361</v>
      </c>
      <c r="M19" s="38">
        <v>1041.1918251288118</v>
      </c>
      <c r="N19" s="38">
        <v>810.89779394634695</v>
      </c>
      <c r="O19" s="38">
        <v>0.29746979153761116</v>
      </c>
      <c r="P19" s="38" t="s">
        <v>23</v>
      </c>
      <c r="Q19" s="38" t="s">
        <v>23</v>
      </c>
      <c r="R19" s="38" t="s">
        <v>23</v>
      </c>
      <c r="S19" s="38" t="s">
        <v>23</v>
      </c>
      <c r="T19" s="38" t="s">
        <v>23</v>
      </c>
      <c r="U19" s="38" t="s">
        <v>23</v>
      </c>
      <c r="V19" s="38" t="s">
        <v>23</v>
      </c>
      <c r="W19" s="38" t="s">
        <v>23</v>
      </c>
      <c r="X19" s="38" t="s">
        <v>23</v>
      </c>
      <c r="Y19" s="38" t="s">
        <v>23</v>
      </c>
      <c r="Z19" s="38" t="s">
        <v>23</v>
      </c>
      <c r="AA19" s="38" t="s">
        <v>23</v>
      </c>
      <c r="AB19" s="38" t="s">
        <v>23</v>
      </c>
      <c r="AC19" s="38" t="s">
        <v>23</v>
      </c>
      <c r="AD19" s="38" t="s">
        <v>23</v>
      </c>
      <c r="AE19" s="38" t="s">
        <v>23</v>
      </c>
      <c r="AF19" s="38" t="s">
        <v>23</v>
      </c>
      <c r="AG19" s="38" t="s">
        <v>23</v>
      </c>
      <c r="AH19" s="14"/>
      <c r="AI19" s="14"/>
      <c r="AJ19" s="6"/>
      <c r="AK19" s="16"/>
      <c r="AL19" s="17"/>
    </row>
    <row r="20" spans="1:38" outlineLevel="1" x14ac:dyDescent="0.25">
      <c r="A20" s="37" t="s">
        <v>24</v>
      </c>
      <c r="B20" s="38">
        <v>26.080000000000002</v>
      </c>
      <c r="C20" s="38">
        <v>23.44</v>
      </c>
      <c r="D20" s="38">
        <v>20.56</v>
      </c>
      <c r="E20" s="38">
        <v>26.080000000000002</v>
      </c>
      <c r="F20" s="38">
        <v>21.28</v>
      </c>
      <c r="G20" s="38">
        <v>24.8</v>
      </c>
      <c r="H20" s="38">
        <v>27.28</v>
      </c>
      <c r="I20" s="38">
        <v>26.96</v>
      </c>
      <c r="J20" s="38">
        <v>28.64</v>
      </c>
      <c r="K20" s="38">
        <v>26.8</v>
      </c>
      <c r="L20" s="38">
        <v>28.8</v>
      </c>
      <c r="M20" s="38">
        <v>12</v>
      </c>
      <c r="N20" s="38" t="s">
        <v>23</v>
      </c>
      <c r="O20" s="38" t="s">
        <v>23</v>
      </c>
      <c r="P20" s="38" t="s">
        <v>23</v>
      </c>
      <c r="Q20" s="38" t="s">
        <v>23</v>
      </c>
      <c r="R20" s="38" t="s">
        <v>23</v>
      </c>
      <c r="S20" s="38" t="s">
        <v>23</v>
      </c>
      <c r="T20" s="38" t="s">
        <v>23</v>
      </c>
      <c r="U20" s="38" t="s">
        <v>23</v>
      </c>
      <c r="V20" s="38" t="s">
        <v>23</v>
      </c>
      <c r="W20" s="38" t="s">
        <v>23</v>
      </c>
      <c r="X20" s="38" t="s">
        <v>23</v>
      </c>
      <c r="Y20" s="38" t="s">
        <v>23</v>
      </c>
      <c r="Z20" s="38" t="s">
        <v>23</v>
      </c>
      <c r="AA20" s="38" t="s">
        <v>23</v>
      </c>
      <c r="AB20" s="38" t="s">
        <v>23</v>
      </c>
      <c r="AC20" s="38" t="s">
        <v>23</v>
      </c>
      <c r="AD20" s="38" t="s">
        <v>23</v>
      </c>
      <c r="AE20" s="38" t="s">
        <v>23</v>
      </c>
      <c r="AF20" s="38" t="s">
        <v>23</v>
      </c>
      <c r="AG20" s="38" t="s">
        <v>23</v>
      </c>
      <c r="AH20" s="14"/>
      <c r="AI20" s="14"/>
      <c r="AJ20" s="6"/>
      <c r="AK20" s="16"/>
      <c r="AL20" s="17"/>
    </row>
    <row r="21" spans="1:38" outlineLevel="1" x14ac:dyDescent="0.25">
      <c r="A21" s="37" t="s">
        <v>25</v>
      </c>
      <c r="B21" s="38">
        <v>115.86811967297513</v>
      </c>
      <c r="C21" s="38">
        <v>104.2492548084314</v>
      </c>
      <c r="D21" s="38">
        <v>104.67021633354986</v>
      </c>
      <c r="E21" s="38">
        <v>103.51526743844289</v>
      </c>
      <c r="F21" s="38">
        <v>105.65129147136791</v>
      </c>
      <c r="G21" s="38">
        <v>96.486368764268263</v>
      </c>
      <c r="H21" s="38">
        <v>112.33905340768686</v>
      </c>
      <c r="I21" s="38">
        <v>104.89138058149354</v>
      </c>
      <c r="J21" s="38">
        <v>104.04471425952707</v>
      </c>
      <c r="K21" s="38">
        <v>105.50708873785116</v>
      </c>
      <c r="L21" s="38">
        <v>155.84128477193661</v>
      </c>
      <c r="M21" s="38">
        <v>112.30521748094046</v>
      </c>
      <c r="N21" s="38">
        <v>114.76342293195376</v>
      </c>
      <c r="O21" s="38">
        <v>119.95918153050032</v>
      </c>
      <c r="P21" s="38">
        <v>126.54592853705896</v>
      </c>
      <c r="Q21" s="38">
        <v>176.98941501438708</v>
      </c>
      <c r="R21" s="38">
        <v>136.48153007747149</v>
      </c>
      <c r="S21" s="38">
        <v>150.05698566237723</v>
      </c>
      <c r="T21" s="38">
        <v>133.69370753289087</v>
      </c>
      <c r="U21" s="38">
        <v>135.2183721885857</v>
      </c>
      <c r="V21" s="38">
        <v>128.16325642537541</v>
      </c>
      <c r="W21" s="38">
        <v>129.15338927146911</v>
      </c>
      <c r="X21" s="38">
        <v>132.21452664935779</v>
      </c>
      <c r="Y21" s="38">
        <v>138.42750869230341</v>
      </c>
      <c r="Z21" s="38">
        <v>133.83282079566197</v>
      </c>
      <c r="AA21" s="38">
        <v>140.26203538323705</v>
      </c>
      <c r="AB21" s="38">
        <v>144.36505533159865</v>
      </c>
      <c r="AC21" s="38">
        <v>160.69648350180302</v>
      </c>
      <c r="AD21" s="38">
        <v>162.14644279827451</v>
      </c>
      <c r="AE21" s="38">
        <v>170.19101489388791</v>
      </c>
      <c r="AF21" s="38">
        <v>159.90581487330246</v>
      </c>
      <c r="AG21" s="38">
        <v>166.82833830755695</v>
      </c>
      <c r="AH21" s="14">
        <f>AG21/$AG$47</f>
        <v>4.4485185425777417E-3</v>
      </c>
      <c r="AI21" s="14">
        <f>(AG21-B21)/B21</f>
        <v>0.43981225188094331</v>
      </c>
      <c r="AJ21" s="6"/>
      <c r="AK21" s="16">
        <f t="shared" ref="AK21" si="15">(AG21-AF21)/AF21</f>
        <v>4.3291255166295124E-2</v>
      </c>
      <c r="AL21" s="17">
        <f t="shared" ref="AL21" si="16">AG21-AF21</f>
        <v>6.9225234342544866</v>
      </c>
    </row>
    <row r="22" spans="1:38" outlineLevel="1" x14ac:dyDescent="0.25">
      <c r="A22" s="37" t="s">
        <v>26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14"/>
      <c r="AI22" s="14"/>
      <c r="AJ22" s="6"/>
      <c r="AK22" s="16"/>
      <c r="AL22" s="17"/>
    </row>
    <row r="23" spans="1:38" x14ac:dyDescent="0.25">
      <c r="A23" s="39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9"/>
      <c r="AI23" s="9"/>
      <c r="AJ23" s="6"/>
      <c r="AK23" s="10"/>
      <c r="AL23" s="11"/>
    </row>
    <row r="24" spans="1:38" x14ac:dyDescent="0.25">
      <c r="A24" s="39" t="s">
        <v>28</v>
      </c>
      <c r="B24" s="36">
        <f t="shared" ref="B24:AA24" si="17">SUM(B25:B31)</f>
        <v>1198.9399944037998</v>
      </c>
      <c r="C24" s="36">
        <f t="shared" si="17"/>
        <v>1194.4077297364577</v>
      </c>
      <c r="D24" s="36">
        <f t="shared" si="17"/>
        <v>1168.9517068408493</v>
      </c>
      <c r="E24" s="36">
        <f t="shared" si="17"/>
        <v>1267.5341566380346</v>
      </c>
      <c r="F24" s="36">
        <f t="shared" si="17"/>
        <v>1278.6789766673246</v>
      </c>
      <c r="G24" s="36">
        <f t="shared" si="17"/>
        <v>1648.8466040598496</v>
      </c>
      <c r="H24" s="36">
        <f t="shared" si="17"/>
        <v>1438.4147604229861</v>
      </c>
      <c r="I24" s="36">
        <f t="shared" si="17"/>
        <v>1382.8723307707157</v>
      </c>
      <c r="J24" s="36">
        <f t="shared" si="17"/>
        <v>1283.7647843129075</v>
      </c>
      <c r="K24" s="36">
        <f t="shared" si="17"/>
        <v>1395.4933742302219</v>
      </c>
      <c r="L24" s="36">
        <f t="shared" si="17"/>
        <v>1392.4830440321787</v>
      </c>
      <c r="M24" s="36">
        <f t="shared" si="17"/>
        <v>1414.6060902713609</v>
      </c>
      <c r="N24" s="36">
        <f t="shared" si="17"/>
        <v>1287.4433518726487</v>
      </c>
      <c r="O24" s="36">
        <f t="shared" si="17"/>
        <v>1444.0342663488727</v>
      </c>
      <c r="P24" s="36">
        <f t="shared" si="17"/>
        <v>1270.8219547802405</v>
      </c>
      <c r="Q24" s="36">
        <f t="shared" si="17"/>
        <v>1332.8216767638457</v>
      </c>
      <c r="R24" s="36">
        <f t="shared" si="17"/>
        <v>1273.9354009012516</v>
      </c>
      <c r="S24" s="36">
        <f t="shared" si="17"/>
        <v>1331.6204599335015</v>
      </c>
      <c r="T24" s="36">
        <f t="shared" si="17"/>
        <v>1280.5448131267563</v>
      </c>
      <c r="U24" s="36">
        <f t="shared" si="17"/>
        <v>1212.2065337835534</v>
      </c>
      <c r="V24" s="36">
        <f t="shared" si="17"/>
        <v>1282.5328181477573</v>
      </c>
      <c r="W24" s="36">
        <f t="shared" si="17"/>
        <v>1145.8269252156883</v>
      </c>
      <c r="X24" s="36">
        <f t="shared" si="17"/>
        <v>966.57532231969185</v>
      </c>
      <c r="Y24" s="36">
        <f t="shared" si="17"/>
        <v>1178.8340251763614</v>
      </c>
      <c r="Z24" s="36">
        <f t="shared" si="17"/>
        <v>1001.9833347796048</v>
      </c>
      <c r="AA24" s="36">
        <f t="shared" si="17"/>
        <v>995.22248899946635</v>
      </c>
      <c r="AB24" s="36">
        <f>SUM(AB25:AB31)</f>
        <v>1060.52957206312</v>
      </c>
      <c r="AC24" s="36">
        <f>SUM(AC25:AC31)</f>
        <v>993.20516903171142</v>
      </c>
      <c r="AD24" s="36">
        <f t="shared" ref="AD24:AG24" si="18">SUM(AD25:AD31)</f>
        <v>1171.9378529994917</v>
      </c>
      <c r="AE24" s="36">
        <f t="shared" si="18"/>
        <v>1046.5787158445983</v>
      </c>
      <c r="AF24" s="36">
        <f t="shared" si="18"/>
        <v>1103.4024336116197</v>
      </c>
      <c r="AG24" s="36">
        <f t="shared" si="18"/>
        <v>1293.9664336116195</v>
      </c>
      <c r="AH24" s="9">
        <f>AG24/$AG$47</f>
        <v>3.4503932196354774E-2</v>
      </c>
      <c r="AI24" s="9">
        <f>(AG24-B24)/B24</f>
        <v>7.9258711571360843E-2</v>
      </c>
      <c r="AJ24" s="6"/>
      <c r="AK24" s="10">
        <f t="shared" ref="AK24" si="19">(AG24-AF24)/AF24</f>
        <v>0.1727057999829239</v>
      </c>
      <c r="AL24" s="11">
        <f t="shared" ref="AL24" si="20">AG24-AF24</f>
        <v>190.56399999999985</v>
      </c>
    </row>
    <row r="25" spans="1:38" outlineLevel="1" x14ac:dyDescent="0.25">
      <c r="A25" s="37" t="s">
        <v>29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14"/>
      <c r="AI25" s="14"/>
      <c r="AJ25" s="6"/>
      <c r="AK25" s="16"/>
      <c r="AL25" s="17"/>
    </row>
    <row r="26" spans="1:38" outlineLevel="1" x14ac:dyDescent="0.25">
      <c r="A26" s="37" t="s">
        <v>30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14"/>
      <c r="AI26" s="14"/>
      <c r="AJ26" s="6"/>
      <c r="AK26" s="16"/>
      <c r="AL26" s="17"/>
    </row>
    <row r="27" spans="1:38" outlineLevel="1" x14ac:dyDescent="0.25">
      <c r="A27" s="37" t="s">
        <v>31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14"/>
      <c r="AI27" s="14"/>
      <c r="AJ27" s="6"/>
      <c r="AK27" s="16"/>
      <c r="AL27" s="17"/>
    </row>
    <row r="28" spans="1:38" outlineLevel="1" x14ac:dyDescent="0.25">
      <c r="A28" s="37" t="s">
        <v>32</v>
      </c>
      <c r="B28" s="38">
        <v>355.036</v>
      </c>
      <c r="C28" s="38">
        <v>315.14515999999998</v>
      </c>
      <c r="D28" s="38">
        <v>255.60083999999998</v>
      </c>
      <c r="E28" s="38">
        <v>357.2998</v>
      </c>
      <c r="F28" s="38">
        <v>269.64124000000004</v>
      </c>
      <c r="G28" s="38">
        <v>494.59520000000003</v>
      </c>
      <c r="H28" s="38">
        <v>484.03343999999993</v>
      </c>
      <c r="I28" s="38">
        <v>423.48680000000002</v>
      </c>
      <c r="J28" s="38">
        <v>305.58044000000001</v>
      </c>
      <c r="K28" s="38">
        <v>383.22723999999999</v>
      </c>
      <c r="L28" s="38">
        <v>366.38315999999998</v>
      </c>
      <c r="M28" s="38">
        <v>385.28247999999996</v>
      </c>
      <c r="N28" s="38">
        <v>273.89956000000001</v>
      </c>
      <c r="O28" s="38">
        <v>386.76</v>
      </c>
      <c r="P28" s="38">
        <v>240.79571999999996</v>
      </c>
      <c r="Q28" s="38">
        <v>266.73371999999995</v>
      </c>
      <c r="R28" s="38">
        <v>254.85636</v>
      </c>
      <c r="S28" s="38">
        <v>376.76671999999996</v>
      </c>
      <c r="T28" s="38">
        <v>262.20744000000002</v>
      </c>
      <c r="U28" s="38">
        <v>307.32239999999996</v>
      </c>
      <c r="V28" s="38">
        <v>427.93387999999993</v>
      </c>
      <c r="W28" s="38">
        <v>360.67856</v>
      </c>
      <c r="X28" s="38">
        <v>229.39619999999999</v>
      </c>
      <c r="Y28" s="38">
        <v>515.69275999999991</v>
      </c>
      <c r="Z28" s="38">
        <v>391.07495680000005</v>
      </c>
      <c r="AA28" s="38">
        <v>401.14668</v>
      </c>
      <c r="AB28" s="38">
        <v>433.59667999999999</v>
      </c>
      <c r="AC28" s="38">
        <v>332.74647999999996</v>
      </c>
      <c r="AD28" s="38">
        <v>461.05708000000004</v>
      </c>
      <c r="AE28" s="38">
        <v>343.90247759999994</v>
      </c>
      <c r="AF28" s="38">
        <v>399.48303999999996</v>
      </c>
      <c r="AG28" s="38">
        <v>597.40603999999996</v>
      </c>
      <c r="AH28" s="14">
        <f>AG28/$AG$47</f>
        <v>1.5929978523723975E-2</v>
      </c>
      <c r="AI28" s="14">
        <f t="shared" ref="AI28:AI31" si="21">(AG28-B28)/B28</f>
        <v>0.6826632792167554</v>
      </c>
      <c r="AJ28" s="6"/>
      <c r="AK28" s="16">
        <f t="shared" ref="AK28:AK31" si="22">(AG28-AF28)/AF28</f>
        <v>0.49544781675837857</v>
      </c>
      <c r="AL28" s="17">
        <f t="shared" ref="AL28:AL31" si="23">AG28-AF28</f>
        <v>197.923</v>
      </c>
    </row>
    <row r="29" spans="1:38" outlineLevel="1" x14ac:dyDescent="0.25">
      <c r="A29" s="37" t="s">
        <v>33</v>
      </c>
      <c r="B29" s="38">
        <v>96.677023188405784</v>
      </c>
      <c r="C29" s="38">
        <v>99.628382821946872</v>
      </c>
      <c r="D29" s="38">
        <v>118.08579710144927</v>
      </c>
      <c r="E29" s="38">
        <v>99.875217391304361</v>
      </c>
      <c r="F29" s="38">
        <v>98.719420289855051</v>
      </c>
      <c r="G29" s="38">
        <v>86.267101449275344</v>
      </c>
      <c r="H29" s="38">
        <v>87.18695652173912</v>
      </c>
      <c r="I29" s="38">
        <v>82.633913043478259</v>
      </c>
      <c r="J29" s="38">
        <v>95.371594202898564</v>
      </c>
      <c r="K29" s="38">
        <v>103.53391304347825</v>
      </c>
      <c r="L29" s="38">
        <v>91.8436231884058</v>
      </c>
      <c r="M29" s="38">
        <v>83.63666666666667</v>
      </c>
      <c r="N29" s="38">
        <v>80.805362318840594</v>
      </c>
      <c r="O29" s="38">
        <v>78.482608695652175</v>
      </c>
      <c r="P29" s="38">
        <v>66.857681159420295</v>
      </c>
      <c r="Q29" s="38">
        <v>60.814599999999999</v>
      </c>
      <c r="R29" s="38">
        <v>64.755533333333346</v>
      </c>
      <c r="S29" s="38">
        <v>50.899933333333344</v>
      </c>
      <c r="T29" s="38">
        <v>66.973133333333351</v>
      </c>
      <c r="U29" s="38">
        <v>89.020800000000008</v>
      </c>
      <c r="V29" s="38">
        <v>98.243200000000016</v>
      </c>
      <c r="W29" s="38">
        <v>70.265799999999999</v>
      </c>
      <c r="X29" s="38">
        <v>46.351066666666675</v>
      </c>
      <c r="Y29" s="38">
        <v>47.090266666666672</v>
      </c>
      <c r="Z29" s="38">
        <v>54.549733333333336</v>
      </c>
      <c r="AA29" s="38">
        <v>64.265666666666661</v>
      </c>
      <c r="AB29" s="38">
        <v>79.107600000000019</v>
      </c>
      <c r="AC29" s="38">
        <v>83.988666666666674</v>
      </c>
      <c r="AD29" s="38">
        <v>88.762666666666675</v>
      </c>
      <c r="AE29" s="38">
        <v>91.980533333333341</v>
      </c>
      <c r="AF29" s="38">
        <v>109.40233333333333</v>
      </c>
      <c r="AG29" s="38">
        <v>102.04333333333332</v>
      </c>
      <c r="AH29" s="14">
        <f>AG29/$AG$47</f>
        <v>2.7210105014827215E-3</v>
      </c>
      <c r="AI29" s="14">
        <f t="shared" si="21"/>
        <v>5.5507606336508572E-2</v>
      </c>
      <c r="AJ29" s="6"/>
      <c r="AK29" s="16">
        <f t="shared" si="22"/>
        <v>-6.7265475751583689E-2</v>
      </c>
      <c r="AL29" s="17">
        <f t="shared" si="23"/>
        <v>-7.3590000000000089</v>
      </c>
    </row>
    <row r="30" spans="1:38" outlineLevel="1" x14ac:dyDescent="0.25">
      <c r="A30" s="37" t="s">
        <v>34</v>
      </c>
      <c r="B30" s="38">
        <v>660.29504306688011</v>
      </c>
      <c r="C30" s="38">
        <v>685.69100626175987</v>
      </c>
      <c r="D30" s="38">
        <v>695.21449245984002</v>
      </c>
      <c r="E30" s="38">
        <v>698.38898785920003</v>
      </c>
      <c r="F30" s="38">
        <v>793.62384984000016</v>
      </c>
      <c r="G30" s="38">
        <v>911.08017961631992</v>
      </c>
      <c r="H30" s="38">
        <v>733.30843725215993</v>
      </c>
      <c r="I30" s="38">
        <v>758.70440044704003</v>
      </c>
      <c r="J30" s="38">
        <v>752.35540964831989</v>
      </c>
      <c r="K30" s="38">
        <v>793.62384984000016</v>
      </c>
      <c r="L30" s="38">
        <v>822.19430843424004</v>
      </c>
      <c r="M30" s="38">
        <v>831.71779463231996</v>
      </c>
      <c r="N30" s="38">
        <v>834.89229003167998</v>
      </c>
      <c r="O30" s="38">
        <v>838.06678543103988</v>
      </c>
      <c r="P30" s="38">
        <v>803.14733603807997</v>
      </c>
      <c r="Q30" s="38">
        <v>861.83792983058561</v>
      </c>
      <c r="R30" s="38">
        <v>826.20029863733714</v>
      </c>
      <c r="S30" s="38">
        <v>784.47000256854335</v>
      </c>
      <c r="T30" s="38">
        <v>848.79127313502704</v>
      </c>
      <c r="U30" s="38">
        <v>719.95377346400699</v>
      </c>
      <c r="V30" s="38">
        <v>680.96838458640741</v>
      </c>
      <c r="W30" s="38">
        <v>652.43870612419562</v>
      </c>
      <c r="X30" s="38">
        <v>621.70192293919752</v>
      </c>
      <c r="Y30" s="38">
        <v>539.13240815756023</v>
      </c>
      <c r="Z30" s="38">
        <v>483.07046092071607</v>
      </c>
      <c r="AA30" s="38">
        <v>465.37682572852486</v>
      </c>
      <c r="AB30" s="38">
        <v>488.65913257879959</v>
      </c>
      <c r="AC30" s="38">
        <v>506.40799239032447</v>
      </c>
      <c r="AD30" s="38">
        <v>538.49032848605759</v>
      </c>
      <c r="AE30" s="38">
        <v>538.49032848605759</v>
      </c>
      <c r="AF30" s="38">
        <v>538.49032848605759</v>
      </c>
      <c r="AG30" s="38">
        <v>538.49032848605759</v>
      </c>
      <c r="AH30" s="14">
        <f>AG30/$AG$47</f>
        <v>1.4358976631732695E-2</v>
      </c>
      <c r="AI30" s="14">
        <f t="shared" si="21"/>
        <v>-0.18447013325296938</v>
      </c>
      <c r="AJ30" s="6"/>
      <c r="AK30" s="16">
        <f t="shared" si="22"/>
        <v>0</v>
      </c>
      <c r="AL30" s="17">
        <f t="shared" si="23"/>
        <v>0</v>
      </c>
    </row>
    <row r="31" spans="1:38" outlineLevel="1" x14ac:dyDescent="0.25">
      <c r="A31" s="37" t="s">
        <v>35</v>
      </c>
      <c r="B31" s="38">
        <v>86.931928148513919</v>
      </c>
      <c r="C31" s="38">
        <v>93.943180652750939</v>
      </c>
      <c r="D31" s="38">
        <v>100.0505772795599</v>
      </c>
      <c r="E31" s="38">
        <v>111.97015138753022</v>
      </c>
      <c r="F31" s="38">
        <v>116.69446653746948</v>
      </c>
      <c r="G31" s="38">
        <v>156.90412299425418</v>
      </c>
      <c r="H31" s="38">
        <v>133.88592664908711</v>
      </c>
      <c r="I31" s="38">
        <v>118.04721728019732</v>
      </c>
      <c r="J31" s="38">
        <v>130.45734046168897</v>
      </c>
      <c r="K31" s="38">
        <v>115.10837134674341</v>
      </c>
      <c r="L31" s="38">
        <v>112.06195240953299</v>
      </c>
      <c r="M31" s="38">
        <v>113.96914897237438</v>
      </c>
      <c r="N31" s="38">
        <v>97.84613952212807</v>
      </c>
      <c r="O31" s="38">
        <v>140.72487222218066</v>
      </c>
      <c r="P31" s="38">
        <v>160.02121758274026</v>
      </c>
      <c r="Q31" s="38">
        <v>143.4354269332602</v>
      </c>
      <c r="R31" s="38">
        <v>128.12320893058111</v>
      </c>
      <c r="S31" s="38">
        <v>119.48380403162501</v>
      </c>
      <c r="T31" s="38">
        <v>102.57296665839588</v>
      </c>
      <c r="U31" s="38">
        <v>95.909560319546543</v>
      </c>
      <c r="V31" s="38">
        <v>75.387353561349926</v>
      </c>
      <c r="W31" s="38">
        <v>62.443859091492577</v>
      </c>
      <c r="X31" s="38">
        <v>69.12613271382773</v>
      </c>
      <c r="Y31" s="38">
        <v>76.918590352134473</v>
      </c>
      <c r="Z31" s="38">
        <v>73.288183725555328</v>
      </c>
      <c r="AA31" s="38">
        <v>64.433316604274694</v>
      </c>
      <c r="AB31" s="38">
        <v>59.166159484320268</v>
      </c>
      <c r="AC31" s="38">
        <v>70.062029974720275</v>
      </c>
      <c r="AD31" s="38">
        <v>83.627777846767401</v>
      </c>
      <c r="AE31" s="38">
        <v>72.205376425207419</v>
      </c>
      <c r="AF31" s="38">
        <v>56.026731792228802</v>
      </c>
      <c r="AG31" s="38">
        <v>56.026731792228802</v>
      </c>
      <c r="AH31" s="14">
        <f>AG31/$AG$47</f>
        <v>1.4939665394153835E-3</v>
      </c>
      <c r="AI31" s="14">
        <f t="shared" si="21"/>
        <v>-0.35551030575885639</v>
      </c>
      <c r="AJ31" s="6"/>
      <c r="AK31" s="16">
        <f t="shared" si="22"/>
        <v>0</v>
      </c>
      <c r="AL31" s="17">
        <f t="shared" si="23"/>
        <v>0</v>
      </c>
    </row>
    <row r="32" spans="1:38" x14ac:dyDescent="0.25">
      <c r="A32" s="39" t="s">
        <v>36</v>
      </c>
      <c r="B32" s="36">
        <f t="shared" ref="B32:AA32" si="24">SUM(B33:B36)</f>
        <v>95.586393100615695</v>
      </c>
      <c r="C32" s="36">
        <f t="shared" si="24"/>
        <v>95.701568661959485</v>
      </c>
      <c r="D32" s="36">
        <f t="shared" si="24"/>
        <v>96.409777034925</v>
      </c>
      <c r="E32" s="36">
        <f t="shared" si="24"/>
        <v>97.146005771354794</v>
      </c>
      <c r="F32" s="36">
        <f t="shared" si="24"/>
        <v>97.743558859034948</v>
      </c>
      <c r="G32" s="36">
        <f t="shared" si="24"/>
        <v>98.1600335732833</v>
      </c>
      <c r="H32" s="36">
        <f t="shared" si="24"/>
        <v>98.185391741055099</v>
      </c>
      <c r="I32" s="36">
        <f t="shared" si="24"/>
        <v>82.529457412034816</v>
      </c>
      <c r="J32" s="36">
        <f t="shared" si="24"/>
        <v>64.743899658318327</v>
      </c>
      <c r="K32" s="36">
        <f t="shared" si="24"/>
        <v>71.990219596908574</v>
      </c>
      <c r="L32" s="36">
        <f t="shared" si="24"/>
        <v>76.747551833598067</v>
      </c>
      <c r="M32" s="36">
        <f t="shared" si="24"/>
        <v>85.297958777457879</v>
      </c>
      <c r="N32" s="36">
        <f t="shared" si="24"/>
        <v>108.25982963815787</v>
      </c>
      <c r="O32" s="36">
        <f t="shared" si="24"/>
        <v>153.17601138730458</v>
      </c>
      <c r="P32" s="36">
        <f t="shared" si="24"/>
        <v>143.63979548265843</v>
      </c>
      <c r="Q32" s="36">
        <f t="shared" si="24"/>
        <v>128.49588098665768</v>
      </c>
      <c r="R32" s="36">
        <f t="shared" si="24"/>
        <v>126.03620618235634</v>
      </c>
      <c r="S32" s="36">
        <f t="shared" si="24"/>
        <v>83.070144766725235</v>
      </c>
      <c r="T32" s="36">
        <f t="shared" si="24"/>
        <v>68.010329379495545</v>
      </c>
      <c r="U32" s="36">
        <f t="shared" si="24"/>
        <v>69.481061204742431</v>
      </c>
      <c r="V32" s="36">
        <f t="shared" si="24"/>
        <v>61.015934692261041</v>
      </c>
      <c r="W32" s="36">
        <f t="shared" si="24"/>
        <v>43.824279636887987</v>
      </c>
      <c r="X32" s="36">
        <f t="shared" si="24"/>
        <v>47.595212196436158</v>
      </c>
      <c r="Y32" s="36">
        <f t="shared" si="24"/>
        <v>44.555258364823317</v>
      </c>
      <c r="Z32" s="36">
        <f t="shared" si="24"/>
        <v>41.12491951987716</v>
      </c>
      <c r="AA32" s="36">
        <f t="shared" si="24"/>
        <v>41.849098806649948</v>
      </c>
      <c r="AB32" s="36">
        <f>SUM(AB33:AB36)</f>
        <v>24.650008230852372</v>
      </c>
      <c r="AC32" s="36">
        <f>SUM(AC33:AC36)</f>
        <v>27.037659067065395</v>
      </c>
      <c r="AD32" s="36">
        <f t="shared" ref="AD32:AG32" si="25">SUM(AD33:AD36)</f>
        <v>23.49070589395857</v>
      </c>
      <c r="AE32" s="36">
        <f t="shared" si="25"/>
        <v>31.974186260019533</v>
      </c>
      <c r="AF32" s="36">
        <f t="shared" si="25"/>
        <v>29.249133913042495</v>
      </c>
      <c r="AG32" s="36">
        <f t="shared" si="25"/>
        <v>29.249133913042495</v>
      </c>
      <c r="AH32" s="9">
        <f>AG32/$AG$47</f>
        <v>7.7993532685456874E-4</v>
      </c>
      <c r="AI32" s="9">
        <f>(AG32-B32)/B32</f>
        <v>-0.69400316337646073</v>
      </c>
      <c r="AJ32" s="6"/>
      <c r="AK32" s="10">
        <f>(AG32-AF32)/AF32</f>
        <v>0</v>
      </c>
      <c r="AL32" s="11">
        <f>AG32-AF32</f>
        <v>0</v>
      </c>
    </row>
    <row r="33" spans="1:38" outlineLevel="1" x14ac:dyDescent="0.25">
      <c r="A33" s="37" t="s">
        <v>37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14"/>
      <c r="AI33" s="14"/>
      <c r="AJ33" s="6"/>
      <c r="AK33" s="16"/>
      <c r="AL33" s="17"/>
    </row>
    <row r="34" spans="1:38" outlineLevel="1" x14ac:dyDescent="0.25">
      <c r="A34" s="37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14"/>
      <c r="AI34" s="14"/>
      <c r="AJ34" s="6"/>
      <c r="AK34" s="16"/>
      <c r="AL34" s="17"/>
    </row>
    <row r="35" spans="1:38" outlineLevel="1" x14ac:dyDescent="0.25">
      <c r="A35" s="37" t="s">
        <v>39</v>
      </c>
      <c r="B35" s="38">
        <v>95.586393100615695</v>
      </c>
      <c r="C35" s="38">
        <v>95.701568661959485</v>
      </c>
      <c r="D35" s="38">
        <v>96.409777034925</v>
      </c>
      <c r="E35" s="38">
        <v>97.146005771354794</v>
      </c>
      <c r="F35" s="38">
        <v>97.743558859034948</v>
      </c>
      <c r="G35" s="38">
        <v>98.1600335732833</v>
      </c>
      <c r="H35" s="38">
        <v>98.185391741055099</v>
      </c>
      <c r="I35" s="38">
        <v>82.529457412034816</v>
      </c>
      <c r="J35" s="38">
        <v>64.743899658318327</v>
      </c>
      <c r="K35" s="38">
        <v>71.990219596908574</v>
      </c>
      <c r="L35" s="38">
        <v>76.747551833598067</v>
      </c>
      <c r="M35" s="38">
        <v>85.297958777457879</v>
      </c>
      <c r="N35" s="38">
        <v>108.25982963815787</v>
      </c>
      <c r="O35" s="38">
        <v>153.17601138730458</v>
      </c>
      <c r="P35" s="38">
        <v>143.63979548265843</v>
      </c>
      <c r="Q35" s="38">
        <v>128.49588098665768</v>
      </c>
      <c r="R35" s="38">
        <v>126.03620618235634</v>
      </c>
      <c r="S35" s="38">
        <v>83.070144766725235</v>
      </c>
      <c r="T35" s="38">
        <v>68.010329379495545</v>
      </c>
      <c r="U35" s="38">
        <v>69.481061204742431</v>
      </c>
      <c r="V35" s="38">
        <v>61.015934692261041</v>
      </c>
      <c r="W35" s="38">
        <v>43.824279636887987</v>
      </c>
      <c r="X35" s="38">
        <v>47.595212196436158</v>
      </c>
      <c r="Y35" s="38">
        <v>44.555258364823317</v>
      </c>
      <c r="Z35" s="38">
        <v>41.12491951987716</v>
      </c>
      <c r="AA35" s="38">
        <v>41.849098806649948</v>
      </c>
      <c r="AB35" s="38">
        <v>24.650008230852372</v>
      </c>
      <c r="AC35" s="38">
        <v>27.037659067065395</v>
      </c>
      <c r="AD35" s="38">
        <v>23.49070589395857</v>
      </c>
      <c r="AE35" s="38">
        <v>31.974186260019533</v>
      </c>
      <c r="AF35" s="38">
        <v>29.249133913042495</v>
      </c>
      <c r="AG35" s="38">
        <v>29.249133913042495</v>
      </c>
      <c r="AH35" s="14">
        <f>AG35/$AG$47</f>
        <v>7.7993532685456874E-4</v>
      </c>
      <c r="AI35" s="14">
        <f t="shared" ref="AI35:AI44" si="26">(AG35-B35)/B35</f>
        <v>-0.69400316337646073</v>
      </c>
      <c r="AJ35" s="6"/>
      <c r="AK35" s="16">
        <f t="shared" ref="AK35" si="27">(AG35-AF35)/AF35</f>
        <v>0</v>
      </c>
      <c r="AL35" s="17">
        <f t="shared" ref="AL35" si="28">AG35-AF35</f>
        <v>0</v>
      </c>
    </row>
    <row r="36" spans="1:38" outlineLevel="1" x14ac:dyDescent="0.25">
      <c r="A36" s="37" t="s">
        <v>40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14"/>
      <c r="AI36" s="14"/>
      <c r="AJ36" s="6"/>
      <c r="AK36" s="16"/>
      <c r="AL36" s="17"/>
    </row>
    <row r="37" spans="1:38" x14ac:dyDescent="0.25">
      <c r="A37" s="39" t="s">
        <v>41</v>
      </c>
      <c r="B37" s="36">
        <f>SUM(B38:B45)</f>
        <v>5520.3988983266854</v>
      </c>
      <c r="C37" s="36">
        <f t="shared" ref="C37:AG37" si="29">SUM(C38:C45)</f>
        <v>5448.7840362538445</v>
      </c>
      <c r="D37" s="36">
        <f t="shared" si="29"/>
        <v>5237.323755314801</v>
      </c>
      <c r="E37" s="36">
        <f t="shared" si="29"/>
        <v>5366.3805489995138</v>
      </c>
      <c r="F37" s="36">
        <f t="shared" si="29"/>
        <v>5340.091179239902</v>
      </c>
      <c r="G37" s="36">
        <f t="shared" si="29"/>
        <v>6351.7645954070722</v>
      </c>
      <c r="H37" s="36">
        <f t="shared" si="29"/>
        <v>5959.2286266754518</v>
      </c>
      <c r="I37" s="36">
        <f t="shared" si="29"/>
        <v>5367.3616368056209</v>
      </c>
      <c r="J37" s="36">
        <f t="shared" si="29"/>
        <v>5168.278679583178</v>
      </c>
      <c r="K37" s="36">
        <f t="shared" si="29"/>
        <v>5369.4946268296762</v>
      </c>
      <c r="L37" s="36">
        <f t="shared" si="29"/>
        <v>6879.7213291757344</v>
      </c>
      <c r="M37" s="36">
        <f t="shared" si="29"/>
        <v>7872.9652104857669</v>
      </c>
      <c r="N37" s="36">
        <f t="shared" si="29"/>
        <v>7723.0615942362092</v>
      </c>
      <c r="O37" s="36">
        <f t="shared" si="29"/>
        <v>7809.6050742695497</v>
      </c>
      <c r="P37" s="36">
        <f t="shared" si="29"/>
        <v>6511.7864411404653</v>
      </c>
      <c r="Q37" s="36">
        <f t="shared" si="29"/>
        <v>6986.0849379474112</v>
      </c>
      <c r="R37" s="36">
        <f t="shared" si="29"/>
        <v>7201.1217297806234</v>
      </c>
      <c r="S37" s="36">
        <f t="shared" si="29"/>
        <v>6326.7321137160689</v>
      </c>
      <c r="T37" s="36">
        <f t="shared" si="29"/>
        <v>5771.2283781107999</v>
      </c>
      <c r="U37" s="36">
        <f t="shared" si="29"/>
        <v>5278.9753152243684</v>
      </c>
      <c r="V37" s="36">
        <f t="shared" si="29"/>
        <v>6530.3746463095367</v>
      </c>
      <c r="W37" s="36">
        <f t="shared" si="29"/>
        <v>5962.1952903746305</v>
      </c>
      <c r="X37" s="36">
        <f t="shared" si="29"/>
        <v>5299.6162341662493</v>
      </c>
      <c r="Y37" s="36">
        <f t="shared" si="29"/>
        <v>5839.5282801042176</v>
      </c>
      <c r="Z37" s="36">
        <f t="shared" si="29"/>
        <v>5545.7860999440782</v>
      </c>
      <c r="AA37" s="36">
        <f t="shared" si="29"/>
        <v>6242.941039387706</v>
      </c>
      <c r="AB37" s="36">
        <f t="shared" si="29"/>
        <v>5575.8756356005078</v>
      </c>
      <c r="AC37" s="36">
        <f t="shared" si="29"/>
        <v>6949.1848524026373</v>
      </c>
      <c r="AD37" s="36">
        <f t="shared" si="29"/>
        <v>5812.7352286933274</v>
      </c>
      <c r="AE37" s="36">
        <f t="shared" si="29"/>
        <v>5874.1273314256905</v>
      </c>
      <c r="AF37" s="36">
        <f t="shared" si="29"/>
        <v>5895.9376094081608</v>
      </c>
      <c r="AG37" s="36">
        <f t="shared" si="29"/>
        <v>7008.0683535112867</v>
      </c>
      <c r="AH37" s="9">
        <f>AG37/$AG$47</f>
        <v>0.1868718608272264</v>
      </c>
      <c r="AI37" s="9">
        <f>(AG37-B37)/B37</f>
        <v>0.26948586190674301</v>
      </c>
      <c r="AJ37" s="41"/>
      <c r="AK37" s="10">
        <f>(AG37-AF37)/AF37</f>
        <v>0.18862661340386241</v>
      </c>
      <c r="AL37" s="11">
        <f t="shared" ref="AL37:AL43" si="30">AG37-AF37</f>
        <v>1112.1307441031258</v>
      </c>
    </row>
    <row r="38" spans="1:38" outlineLevel="1" x14ac:dyDescent="0.25">
      <c r="A38" s="37" t="s">
        <v>42</v>
      </c>
      <c r="B38" s="38">
        <v>-2754.7222344865809</v>
      </c>
      <c r="C38" s="38">
        <v>-2817.0218277699987</v>
      </c>
      <c r="D38" s="38">
        <v>-2264.7613277854753</v>
      </c>
      <c r="E38" s="38">
        <v>-2292.7836710932202</v>
      </c>
      <c r="F38" s="38">
        <v>-1934.9766165254482</v>
      </c>
      <c r="G38" s="38">
        <v>-1561.4922355839735</v>
      </c>
      <c r="H38" s="38">
        <v>-1350.4248376364121</v>
      </c>
      <c r="I38" s="38">
        <v>-2178.8889363974454</v>
      </c>
      <c r="J38" s="38">
        <v>-1756.2001763814676</v>
      </c>
      <c r="K38" s="38">
        <v>-1565.4514406838673</v>
      </c>
      <c r="L38" s="38">
        <v>-501.78667161631967</v>
      </c>
      <c r="M38" s="38">
        <v>-873.46136541504643</v>
      </c>
      <c r="N38" s="38">
        <v>-833.65210461377205</v>
      </c>
      <c r="O38" s="38">
        <v>-948.71983501159139</v>
      </c>
      <c r="P38" s="38">
        <v>-1599.5810613440522</v>
      </c>
      <c r="Q38" s="38">
        <v>-1381.8001598228614</v>
      </c>
      <c r="R38" s="38">
        <v>-1888.0869972902676</v>
      </c>
      <c r="S38" s="38">
        <v>-1772.9212098029932</v>
      </c>
      <c r="T38" s="38">
        <v>-2782.6008707798628</v>
      </c>
      <c r="U38" s="38">
        <v>-2765.7685624390447</v>
      </c>
      <c r="V38" s="38">
        <v>-2435.0745593059369</v>
      </c>
      <c r="W38" s="38">
        <v>-2654.0038728239856</v>
      </c>
      <c r="X38" s="38">
        <v>-3157.5831768499584</v>
      </c>
      <c r="Y38" s="38">
        <v>-3485.6135713472017</v>
      </c>
      <c r="Z38" s="38">
        <v>-3038.3870069389727</v>
      </c>
      <c r="AA38" s="38">
        <v>-3555.3199339324187</v>
      </c>
      <c r="AB38" s="38">
        <v>-3069.4054288048064</v>
      </c>
      <c r="AC38" s="38">
        <v>-2241.3466256638094</v>
      </c>
      <c r="AD38" s="38">
        <v>-2320.1926738533871</v>
      </c>
      <c r="AE38" s="38">
        <v>-2252.7630160081567</v>
      </c>
      <c r="AF38" s="38">
        <v>-2419.1478631025061</v>
      </c>
      <c r="AG38" s="38">
        <v>-434.02908965651022</v>
      </c>
      <c r="AH38" s="14">
        <f>AG38/$AG$48</f>
        <v>-9.7512566178160516E-3</v>
      </c>
      <c r="AI38" s="14">
        <f t="shared" si="26"/>
        <v>-0.84244179532046226</v>
      </c>
      <c r="AJ38" s="42"/>
      <c r="AK38" s="16">
        <f t="shared" ref="AK38:AK44" si="31">(AG38-AF38)/AF38</f>
        <v>-0.82058596075236301</v>
      </c>
      <c r="AL38" s="17">
        <f t="shared" si="30"/>
        <v>1985.1187734459959</v>
      </c>
    </row>
    <row r="39" spans="1:38" outlineLevel="1" x14ac:dyDescent="0.25">
      <c r="A39" s="37" t="s">
        <v>43</v>
      </c>
      <c r="B39" s="38">
        <v>-100.43701522760973</v>
      </c>
      <c r="C39" s="38">
        <v>-32.199129315638523</v>
      </c>
      <c r="D39" s="38">
        <v>-18.72224945035175</v>
      </c>
      <c r="E39" s="38">
        <v>28.388686635871132</v>
      </c>
      <c r="F39" s="38">
        <v>-40.552176331815609</v>
      </c>
      <c r="G39" s="38">
        <v>16.990673560282382</v>
      </c>
      <c r="H39" s="38">
        <v>-27.851996838346182</v>
      </c>
      <c r="I39" s="38">
        <v>5.9422539142777104</v>
      </c>
      <c r="J39" s="38">
        <v>-44.456755266444262</v>
      </c>
      <c r="K39" s="38">
        <v>-4.59797290418987</v>
      </c>
      <c r="L39" s="38">
        <v>16.493781386961391</v>
      </c>
      <c r="M39" s="38">
        <v>274.50280447110856</v>
      </c>
      <c r="N39" s="38">
        <v>190.92706782468989</v>
      </c>
      <c r="O39" s="38">
        <v>40.921502798840507</v>
      </c>
      <c r="P39" s="38">
        <v>62.147943559279661</v>
      </c>
      <c r="Q39" s="38">
        <v>-8.1284284505157505</v>
      </c>
      <c r="R39" s="38">
        <v>-101.62358263733641</v>
      </c>
      <c r="S39" s="38">
        <v>12.389589940934989</v>
      </c>
      <c r="T39" s="38">
        <v>178.01110553699829</v>
      </c>
      <c r="U39" s="38">
        <v>-100.98823175517666</v>
      </c>
      <c r="V39" s="38">
        <v>-209.91154932777957</v>
      </c>
      <c r="W39" s="38">
        <v>-17.556876901121079</v>
      </c>
      <c r="X39" s="38">
        <v>61.617745087511267</v>
      </c>
      <c r="Y39" s="38">
        <v>-33.471315607385357</v>
      </c>
      <c r="Z39" s="38">
        <v>-86.958400577990631</v>
      </c>
      <c r="AA39" s="38">
        <v>-93.530415724176876</v>
      </c>
      <c r="AB39" s="38">
        <v>-113.7207540004956</v>
      </c>
      <c r="AC39" s="38">
        <v>-92.816670042326635</v>
      </c>
      <c r="AD39" s="38">
        <v>-198.733089042535</v>
      </c>
      <c r="AE39" s="38">
        <v>-139.54961851389902</v>
      </c>
      <c r="AF39" s="38">
        <v>-110.80474715943012</v>
      </c>
      <c r="AG39" s="38">
        <v>-9.9406575431633808</v>
      </c>
      <c r="AH39" s="14">
        <f t="shared" ref="AH39:AH44" si="32">AG39/$AG$48</f>
        <v>-2.2333503666753827E-4</v>
      </c>
      <c r="AI39" s="14">
        <f>(AG39-B39)/B39</f>
        <v>-0.90102595621110482</v>
      </c>
      <c r="AJ39" s="42"/>
      <c r="AK39" s="16">
        <f t="shared" si="31"/>
        <v>-0.91028671787084736</v>
      </c>
      <c r="AL39" s="17">
        <f t="shared" si="30"/>
        <v>100.86408961626674</v>
      </c>
    </row>
    <row r="40" spans="1:38" outlineLevel="1" x14ac:dyDescent="0.25">
      <c r="A40" s="37" t="s">
        <v>44</v>
      </c>
      <c r="B40" s="38">
        <v>6964.3590246177046</v>
      </c>
      <c r="C40" s="38">
        <v>7048.0547723235513</v>
      </c>
      <c r="D40" s="38">
        <v>6507.0758702414232</v>
      </c>
      <c r="E40" s="38">
        <v>6122.0599084259684</v>
      </c>
      <c r="F40" s="38">
        <v>6001.0144143956759</v>
      </c>
      <c r="G40" s="38">
        <v>6205.082769733197</v>
      </c>
      <c r="H40" s="38">
        <v>5863.5516321029318</v>
      </c>
      <c r="I40" s="38">
        <v>6263.6316668405752</v>
      </c>
      <c r="J40" s="38">
        <v>5996.9201806774345</v>
      </c>
      <c r="K40" s="38">
        <v>5957.1799334316784</v>
      </c>
      <c r="L40" s="38">
        <v>6592.7702862040715</v>
      </c>
      <c r="M40" s="38">
        <v>6426.3627421954579</v>
      </c>
      <c r="N40" s="38">
        <v>6821.3190965479189</v>
      </c>
      <c r="O40" s="38">
        <v>6505.4236476508131</v>
      </c>
      <c r="P40" s="38">
        <v>6203.7170413129916</v>
      </c>
      <c r="Q40" s="38">
        <v>6485.7420412732481</v>
      </c>
      <c r="R40" s="38">
        <v>6347.3596367074515</v>
      </c>
      <c r="S40" s="38">
        <v>6346.839094138385</v>
      </c>
      <c r="T40" s="38">
        <v>6592.0165474455425</v>
      </c>
      <c r="U40" s="38">
        <v>6761.0306847936181</v>
      </c>
      <c r="V40" s="38">
        <v>6546.2358676943441</v>
      </c>
      <c r="W40" s="38">
        <v>6573.6990656412545</v>
      </c>
      <c r="X40" s="38">
        <v>6714.7369854085218</v>
      </c>
      <c r="Y40" s="38">
        <v>7070.0466839495275</v>
      </c>
      <c r="Z40" s="38">
        <v>6543.2452125980608</v>
      </c>
      <c r="AA40" s="38">
        <v>6573.5254750317472</v>
      </c>
      <c r="AB40" s="38">
        <v>6616.5626536732661</v>
      </c>
      <c r="AC40" s="38">
        <v>6596.1542804385017</v>
      </c>
      <c r="AD40" s="38">
        <v>6683.1110951689116</v>
      </c>
      <c r="AE40" s="38">
        <v>6683.8736273722552</v>
      </c>
      <c r="AF40" s="38">
        <v>6543.5169842674204</v>
      </c>
      <c r="AG40" s="38">
        <v>7171.3292699807589</v>
      </c>
      <c r="AH40" s="14">
        <f t="shared" si="32"/>
        <v>0.1611170165063818</v>
      </c>
      <c r="AI40" s="14">
        <f>(AG40-B40)/B40</f>
        <v>2.9718491627363453E-2</v>
      </c>
      <c r="AJ40" s="42"/>
      <c r="AK40" s="16">
        <f t="shared" si="31"/>
        <v>9.5944166909444531E-2</v>
      </c>
      <c r="AL40" s="17">
        <f t="shared" si="30"/>
        <v>627.8122857133385</v>
      </c>
    </row>
    <row r="41" spans="1:38" outlineLevel="1" x14ac:dyDescent="0.25">
      <c r="A41" s="37" t="s">
        <v>45</v>
      </c>
      <c r="B41" s="38">
        <v>1742.9747048633401</v>
      </c>
      <c r="C41" s="38">
        <v>1588.3021598369219</v>
      </c>
      <c r="D41" s="38">
        <v>1489.8712013938293</v>
      </c>
      <c r="E41" s="38">
        <v>2022.9060686587013</v>
      </c>
      <c r="F41" s="38">
        <v>1856.0890186531992</v>
      </c>
      <c r="G41" s="38">
        <v>2241.0261293950871</v>
      </c>
      <c r="H41" s="38">
        <v>2114.2087313005059</v>
      </c>
      <c r="I41" s="38">
        <v>1907.1089427972893</v>
      </c>
      <c r="J41" s="38">
        <v>1696.5845766469165</v>
      </c>
      <c r="K41" s="38">
        <v>1675.585449135008</v>
      </c>
      <c r="L41" s="38">
        <v>1660.5635968039635</v>
      </c>
      <c r="M41" s="38">
        <v>2869.5957201378069</v>
      </c>
      <c r="N41" s="38">
        <v>2218.7734099590498</v>
      </c>
      <c r="O41" s="38">
        <v>3061.1052672114515</v>
      </c>
      <c r="P41" s="38">
        <v>2579.2911966959682</v>
      </c>
      <c r="Q41" s="38">
        <v>2643.7002413770288</v>
      </c>
      <c r="R41" s="38">
        <v>2250.4731812167415</v>
      </c>
      <c r="S41" s="38">
        <v>2393.9625867154286</v>
      </c>
      <c r="T41" s="38">
        <v>2022.7736164912719</v>
      </c>
      <c r="U41" s="38">
        <v>1865.2159564329661</v>
      </c>
      <c r="V41" s="38">
        <v>3207.7225737101853</v>
      </c>
      <c r="W41" s="38">
        <v>2736.6776820122291</v>
      </c>
      <c r="X41" s="38">
        <v>2087.0020857024997</v>
      </c>
      <c r="Y41" s="38">
        <v>2877.8567412183465</v>
      </c>
      <c r="Z41" s="38">
        <v>2827.1592487687826</v>
      </c>
      <c r="AA41" s="38">
        <v>3969.2414372007056</v>
      </c>
      <c r="AB41" s="38">
        <v>2863.52927198</v>
      </c>
      <c r="AC41" s="38">
        <v>3444.4880052105955</v>
      </c>
      <c r="AD41" s="38">
        <v>2375.4652497095258</v>
      </c>
      <c r="AE41" s="38">
        <v>2311.461125865952</v>
      </c>
      <c r="AF41" s="38">
        <v>2529.3967469319218</v>
      </c>
      <c r="AG41" s="38">
        <v>1744.7719740447701</v>
      </c>
      <c r="AH41" s="14">
        <f t="shared" si="32"/>
        <v>3.9199490688397558E-2</v>
      </c>
      <c r="AI41" s="14">
        <f t="shared" si="26"/>
        <v>1.0311504673103833E-3</v>
      </c>
      <c r="AJ41" s="42"/>
      <c r="AK41" s="16">
        <f t="shared" si="31"/>
        <v>-0.31020233335829056</v>
      </c>
      <c r="AL41" s="17">
        <f t="shared" si="30"/>
        <v>-784.62477288715172</v>
      </c>
    </row>
    <row r="42" spans="1:38" outlineLevel="1" x14ac:dyDescent="0.25">
      <c r="A42" s="37" t="s">
        <v>46</v>
      </c>
      <c r="B42" s="38">
        <v>80.456230689129725</v>
      </c>
      <c r="C42" s="38">
        <v>70.460096028889197</v>
      </c>
      <c r="D42" s="38">
        <v>83.615213121575451</v>
      </c>
      <c r="E42" s="38">
        <v>71.367641980219148</v>
      </c>
      <c r="F42" s="38">
        <v>103.4260082619185</v>
      </c>
      <c r="G42" s="38">
        <v>109.1114552148351</v>
      </c>
      <c r="H42" s="38">
        <v>124.57845947087363</v>
      </c>
      <c r="I42" s="38">
        <v>138.29067623549085</v>
      </c>
      <c r="J42" s="38">
        <v>153.23570634651784</v>
      </c>
      <c r="K42" s="38">
        <v>168.17608148325735</v>
      </c>
      <c r="L42" s="38">
        <v>194.13048282060572</v>
      </c>
      <c r="M42" s="38">
        <v>247.80008355850396</v>
      </c>
      <c r="N42" s="38">
        <v>234.56349158116566</v>
      </c>
      <c r="O42" s="38">
        <v>287.78115854130311</v>
      </c>
      <c r="P42" s="38">
        <v>311.23593660474648</v>
      </c>
      <c r="Q42" s="38">
        <v>330.43854531629086</v>
      </c>
      <c r="R42" s="38">
        <v>416.57986446459557</v>
      </c>
      <c r="S42" s="38">
        <v>535.24764334929318</v>
      </c>
      <c r="T42" s="38">
        <v>429.56455532428907</v>
      </c>
      <c r="U42" s="38">
        <v>216.87175210048386</v>
      </c>
      <c r="V42" s="38">
        <v>229.04150691543401</v>
      </c>
      <c r="W42" s="38">
        <v>54.022021521090529</v>
      </c>
      <c r="X42" s="38">
        <v>251.35998189368462</v>
      </c>
      <c r="Y42" s="38">
        <v>61.973647531926552</v>
      </c>
      <c r="Z42" s="38">
        <v>52.833487621689883</v>
      </c>
      <c r="AA42" s="38">
        <v>66.957904975840805</v>
      </c>
      <c r="AB42" s="38">
        <v>72.091738862578126</v>
      </c>
      <c r="AC42" s="38">
        <v>101.28854261450043</v>
      </c>
      <c r="AD42" s="38">
        <v>88.760825115039253</v>
      </c>
      <c r="AE42" s="38">
        <v>119.58168230625343</v>
      </c>
      <c r="AF42" s="38">
        <v>162.4627916651784</v>
      </c>
      <c r="AG42" s="38">
        <v>135.91198166858157</v>
      </c>
      <c r="AH42" s="14">
        <f t="shared" si="32"/>
        <v>3.0535110255745755E-3</v>
      </c>
      <c r="AI42" s="14">
        <f t="shared" si="26"/>
        <v>0.68926608299267944</v>
      </c>
      <c r="AJ42" s="42"/>
      <c r="AK42" s="16">
        <f t="shared" si="31"/>
        <v>-0.16342702057783004</v>
      </c>
      <c r="AL42" s="17">
        <f t="shared" si="30"/>
        <v>-26.550809996596826</v>
      </c>
    </row>
    <row r="43" spans="1:38" outlineLevel="1" x14ac:dyDescent="0.25">
      <c r="A43" s="37" t="s">
        <v>47</v>
      </c>
      <c r="B43" s="38">
        <v>0.81165511631523002</v>
      </c>
      <c r="C43" s="38">
        <v>0.82052844964855998</v>
      </c>
      <c r="D43" s="38">
        <v>0.82940178298190004</v>
      </c>
      <c r="E43" s="38">
        <v>0.83827511631523</v>
      </c>
      <c r="F43" s="38">
        <v>0.84714844964855995</v>
      </c>
      <c r="G43" s="38">
        <v>20.744522509058349</v>
      </c>
      <c r="H43" s="38">
        <v>24.884000642391719</v>
      </c>
      <c r="I43" s="38">
        <v>25.152620642391721</v>
      </c>
      <c r="J43" s="38">
        <v>25.421240642391719</v>
      </c>
      <c r="K43" s="38">
        <v>25.689860642391722</v>
      </c>
      <c r="L43" s="38">
        <v>40.801880088513101</v>
      </c>
      <c r="M43" s="38">
        <v>44.11994637257105</v>
      </c>
      <c r="N43" s="38">
        <v>44.540879705904381</v>
      </c>
      <c r="O43" s="38">
        <v>44.961813039237711</v>
      </c>
      <c r="P43" s="38">
        <v>45.382746372571049</v>
      </c>
      <c r="Q43" s="38">
        <v>45.803679705904337</v>
      </c>
      <c r="R43" s="38">
        <v>1450.3397333333346</v>
      </c>
      <c r="S43" s="38">
        <v>9.4864000000000104</v>
      </c>
      <c r="T43" s="38">
        <v>19.620474222224789</v>
      </c>
      <c r="U43" s="38">
        <v>11.09973333333334</v>
      </c>
      <c r="V43" s="38">
        <v>11.09086000000001</v>
      </c>
      <c r="W43" s="38">
        <v>11.08198666666668</v>
      </c>
      <c r="X43" s="38">
        <v>11.073113333333341</v>
      </c>
      <c r="Y43" s="38">
        <v>11.064240000000011</v>
      </c>
      <c r="Z43" s="38">
        <v>11.064240000000011</v>
      </c>
      <c r="AA43" s="38">
        <v>10.78674666666668</v>
      </c>
      <c r="AB43" s="38">
        <v>10.51812666666668</v>
      </c>
      <c r="AC43" s="38">
        <v>10.249506666666679</v>
      </c>
      <c r="AD43" s="38">
        <v>9.9808866666666791</v>
      </c>
      <c r="AE43" s="38">
        <v>9.7139732776554002</v>
      </c>
      <c r="AF43" s="38">
        <v>9.4913332776554</v>
      </c>
      <c r="AG43" s="38">
        <v>9.4913332776554</v>
      </c>
      <c r="AH43" s="14">
        <f t="shared" si="32"/>
        <v>2.1324014597473351E-4</v>
      </c>
      <c r="AI43" s="14">
        <f t="shared" si="26"/>
        <v>10.693800835931851</v>
      </c>
      <c r="AJ43" s="42"/>
      <c r="AK43" s="16">
        <f>(AG43-AF43)/AF43</f>
        <v>0</v>
      </c>
      <c r="AL43" s="17">
        <f t="shared" si="30"/>
        <v>0</v>
      </c>
    </row>
    <row r="44" spans="1:38" outlineLevel="1" x14ac:dyDescent="0.25">
      <c r="A44" s="37" t="s">
        <v>48</v>
      </c>
      <c r="B44" s="38">
        <v>-413.04346724561293</v>
      </c>
      <c r="C44" s="38">
        <v>-409.63256329952986</v>
      </c>
      <c r="D44" s="38">
        <v>-560.58435398918311</v>
      </c>
      <c r="E44" s="38">
        <v>-586.39636072434257</v>
      </c>
      <c r="F44" s="38">
        <v>-645.75661766327653</v>
      </c>
      <c r="G44" s="38">
        <v>-679.6987194214139</v>
      </c>
      <c r="H44" s="38">
        <v>-789.71736236649281</v>
      </c>
      <c r="I44" s="38">
        <v>-793.8755872269578</v>
      </c>
      <c r="J44" s="38">
        <v>-903.22609308217091</v>
      </c>
      <c r="K44" s="38">
        <v>-887.08728427460323</v>
      </c>
      <c r="L44" s="38">
        <v>-1123.2520265120611</v>
      </c>
      <c r="M44" s="38">
        <v>-1115.954720834636</v>
      </c>
      <c r="N44" s="38">
        <v>-953.41024676874827</v>
      </c>
      <c r="O44" s="38">
        <v>-1181.8684799605053</v>
      </c>
      <c r="P44" s="38">
        <v>-1090.4073620610397</v>
      </c>
      <c r="Q44" s="38">
        <v>-1129.6709814516839</v>
      </c>
      <c r="R44" s="38">
        <v>-1273.9201060138962</v>
      </c>
      <c r="S44" s="38">
        <v>-1198.271990624979</v>
      </c>
      <c r="T44" s="38">
        <v>-688.15705012966407</v>
      </c>
      <c r="U44" s="38">
        <v>-708.48601724181174</v>
      </c>
      <c r="V44" s="38">
        <v>-818.73005337671043</v>
      </c>
      <c r="W44" s="38">
        <v>-741.72471574150427</v>
      </c>
      <c r="X44" s="38">
        <v>-668.59050040934176</v>
      </c>
      <c r="Y44" s="38">
        <v>-662.32814564099601</v>
      </c>
      <c r="Z44" s="38">
        <v>-763.17068152749141</v>
      </c>
      <c r="AA44" s="38">
        <v>-728.72017483065918</v>
      </c>
      <c r="AB44" s="38">
        <v>-803.69997277670166</v>
      </c>
      <c r="AC44" s="38">
        <v>-868.83218682149072</v>
      </c>
      <c r="AD44" s="38">
        <v>-825.65706507089385</v>
      </c>
      <c r="AE44" s="38">
        <v>-858.19044287436918</v>
      </c>
      <c r="AF44" s="38">
        <v>-818.97763647207842</v>
      </c>
      <c r="AG44" s="38">
        <v>-1609.4664582608066</v>
      </c>
      <c r="AH44" s="14">
        <f t="shared" si="32"/>
        <v>-3.6159605027140246E-2</v>
      </c>
      <c r="AI44" s="14">
        <f t="shared" si="26"/>
        <v>2.8966031081269965</v>
      </c>
      <c r="AJ44" s="42"/>
      <c r="AK44" s="16">
        <f t="shared" si="31"/>
        <v>0.96521417262860565</v>
      </c>
      <c r="AL44" s="17">
        <f>AG44-AF44</f>
        <v>-790.48882178872816</v>
      </c>
    </row>
    <row r="45" spans="1:38" outlineLevel="1" x14ac:dyDescent="0.25">
      <c r="A45" s="37" t="s">
        <v>49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7"/>
      <c r="AI45" s="37"/>
      <c r="AJ45" s="42"/>
      <c r="AK45" s="16"/>
      <c r="AL45" s="17"/>
    </row>
    <row r="46" spans="1:38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43"/>
      <c r="V46" s="43"/>
      <c r="W46" s="43"/>
      <c r="X46" s="43"/>
      <c r="Y46" s="43"/>
      <c r="Z46" s="23"/>
      <c r="AA46" s="23"/>
      <c r="AB46" s="23"/>
      <c r="AC46" s="23"/>
      <c r="AD46" s="23"/>
      <c r="AE46" s="23"/>
      <c r="AF46" s="23"/>
      <c r="AG46" s="23"/>
      <c r="AH46" s="44"/>
      <c r="AI46" s="6"/>
      <c r="AJ46" s="6"/>
      <c r="AK46" s="15"/>
      <c r="AL46" s="18"/>
    </row>
    <row r="47" spans="1:38" x14ac:dyDescent="0.25">
      <c r="A47" s="45" t="s">
        <v>50</v>
      </c>
      <c r="B47" s="46">
        <f t="shared" ref="B47:AA47" si="33">SUM(B2,B7,B8,B9,B10,B11,B17,B23,B24,B32)</f>
        <v>32944.420216477178</v>
      </c>
      <c r="C47" s="46">
        <f t="shared" si="33"/>
        <v>33674.307400130027</v>
      </c>
      <c r="D47" s="46">
        <f t="shared" si="33"/>
        <v>33495.315136672682</v>
      </c>
      <c r="E47" s="46">
        <f t="shared" si="33"/>
        <v>33716.364497589391</v>
      </c>
      <c r="F47" s="46">
        <f t="shared" si="33"/>
        <v>34838.446735631114</v>
      </c>
      <c r="G47" s="46">
        <f t="shared" si="33"/>
        <v>35852.98671095186</v>
      </c>
      <c r="H47" s="46">
        <f t="shared" si="33"/>
        <v>37469.270154016333</v>
      </c>
      <c r="I47" s="46">
        <f t="shared" si="33"/>
        <v>38804.985267028045</v>
      </c>
      <c r="J47" s="46">
        <f t="shared" si="33"/>
        <v>40708.97144999903</v>
      </c>
      <c r="K47" s="46">
        <f t="shared" si="33"/>
        <v>42440.182850045407</v>
      </c>
      <c r="L47" s="46">
        <f t="shared" si="33"/>
        <v>45249.110219087364</v>
      </c>
      <c r="M47" s="46">
        <f t="shared" si="33"/>
        <v>47607.619851099393</v>
      </c>
      <c r="N47" s="46">
        <f t="shared" si="33"/>
        <v>46081.585965861486</v>
      </c>
      <c r="O47" s="46">
        <f t="shared" si="33"/>
        <v>45684.108656030789</v>
      </c>
      <c r="P47" s="46">
        <f t="shared" si="33"/>
        <v>46166.784567918221</v>
      </c>
      <c r="Q47" s="46">
        <f t="shared" si="33"/>
        <v>48156.597194866728</v>
      </c>
      <c r="R47" s="46">
        <f t="shared" si="33"/>
        <v>47604.65882293514</v>
      </c>
      <c r="S47" s="46">
        <f t="shared" si="33"/>
        <v>47664.334234661539</v>
      </c>
      <c r="T47" s="46">
        <f t="shared" si="33"/>
        <v>47363.257817882433</v>
      </c>
      <c r="U47" s="46">
        <f t="shared" si="33"/>
        <v>42179.307603273133</v>
      </c>
      <c r="V47" s="46">
        <f t="shared" si="33"/>
        <v>41793.614255518944</v>
      </c>
      <c r="W47" s="46">
        <f t="shared" si="33"/>
        <v>38056.380730971832</v>
      </c>
      <c r="X47" s="46">
        <f t="shared" si="33"/>
        <v>38227.156800443787</v>
      </c>
      <c r="Y47" s="46">
        <f t="shared" si="33"/>
        <v>37281.749688048723</v>
      </c>
      <c r="Z47" s="46">
        <f t="shared" si="33"/>
        <v>36853.013487220276</v>
      </c>
      <c r="AA47" s="46">
        <f t="shared" si="33"/>
        <v>38718.039750418611</v>
      </c>
      <c r="AB47" s="46">
        <f>SUM(AB2,AB7,AB8,AB9,AB10,AB11,AB17,AB23,AB24,AB32)</f>
        <v>40369.542791424683</v>
      </c>
      <c r="AC47" s="46">
        <f>SUM(AC2,AC7,AC8,AC9,AC10,AC11,AC17,AC23,AC24,AC32)</f>
        <v>39078.033214359493</v>
      </c>
      <c r="AD47" s="46">
        <f t="shared" ref="AD47:AE47" si="34">SUM(AD2,AD7,AD8,AD9,AD10,AD11,AD17,AD23,AD24,AD32)</f>
        <v>39012.368469718334</v>
      </c>
      <c r="AE47" s="46">
        <f t="shared" si="34"/>
        <v>37325.663920109182</v>
      </c>
      <c r="AF47" s="46">
        <f>SUM(AF2,AF7,AF8,AF9,AF10,AF11,AF17,AF23,AF24,AF32)</f>
        <v>35154.570248340395</v>
      </c>
      <c r="AG47" s="46">
        <f t="shared" ref="AG47" si="35">SUM(AG2,AG7,AG8,AG9,AG10,AG11,AG17,AG23,AG24,AG32)</f>
        <v>37501.999083696406</v>
      </c>
      <c r="AH47" s="9">
        <f>AF47/$AF$47</f>
        <v>1</v>
      </c>
      <c r="AI47" s="9">
        <f>(AF47-B47)/B47</f>
        <v>6.70872341155304E-2</v>
      </c>
      <c r="AJ47" s="6"/>
      <c r="AK47" s="10">
        <f>(AF47-AE47)/AE47</f>
        <v>-5.8166243912385222E-2</v>
      </c>
      <c r="AL47" s="11">
        <f>AF47-AE47</f>
        <v>-2171.0936717687873</v>
      </c>
    </row>
    <row r="48" spans="1:38" ht="13.5" customHeight="1" x14ac:dyDescent="0.25">
      <c r="A48" s="45" t="s">
        <v>51</v>
      </c>
      <c r="B48" s="46">
        <f>SUM(B2,B7,B8,B9,B10,B11,B17,B23,B24,B32,B37)</f>
        <v>38464.81911480386</v>
      </c>
      <c r="C48" s="46">
        <f t="shared" ref="C48:AE48" si="36">SUM(C2,C7,C8,C9,C10,C11,C17,C23,C24,C32,C37)</f>
        <v>39123.091436383867</v>
      </c>
      <c r="D48" s="46">
        <f t="shared" si="36"/>
        <v>38732.638891987481</v>
      </c>
      <c r="E48" s="46">
        <f t="shared" si="36"/>
        <v>39082.745046588905</v>
      </c>
      <c r="F48" s="46">
        <f t="shared" si="36"/>
        <v>40178.53791487102</v>
      </c>
      <c r="G48" s="46">
        <f t="shared" si="36"/>
        <v>42204.751306358929</v>
      </c>
      <c r="H48" s="46">
        <f t="shared" si="36"/>
        <v>43428.498780691785</v>
      </c>
      <c r="I48" s="46">
        <f t="shared" si="36"/>
        <v>44172.346903833663</v>
      </c>
      <c r="J48" s="46">
        <f t="shared" si="36"/>
        <v>45877.250129582208</v>
      </c>
      <c r="K48" s="46">
        <f t="shared" si="36"/>
        <v>47809.677476875084</v>
      </c>
      <c r="L48" s="46">
        <f t="shared" si="36"/>
        <v>52128.831548263101</v>
      </c>
      <c r="M48" s="46">
        <f t="shared" si="36"/>
        <v>55480.58506158516</v>
      </c>
      <c r="N48" s="46">
        <f t="shared" si="36"/>
        <v>53804.647560097699</v>
      </c>
      <c r="O48" s="46">
        <f t="shared" si="36"/>
        <v>53493.71373030034</v>
      </c>
      <c r="P48" s="46">
        <f t="shared" si="36"/>
        <v>52678.571009058687</v>
      </c>
      <c r="Q48" s="46">
        <f t="shared" si="36"/>
        <v>55142.682132814138</v>
      </c>
      <c r="R48" s="46">
        <f t="shared" si="36"/>
        <v>54805.780552715762</v>
      </c>
      <c r="S48" s="46">
        <f t="shared" si="36"/>
        <v>53991.066348377608</v>
      </c>
      <c r="T48" s="46">
        <f t="shared" si="36"/>
        <v>53134.486195993231</v>
      </c>
      <c r="U48" s="46">
        <f t="shared" si="36"/>
        <v>47458.282918497498</v>
      </c>
      <c r="V48" s="46">
        <f t="shared" si="36"/>
        <v>48323.988901828481</v>
      </c>
      <c r="W48" s="46">
        <f t="shared" si="36"/>
        <v>44018.57602134646</v>
      </c>
      <c r="X48" s="46">
        <f t="shared" si="36"/>
        <v>43526.773034610036</v>
      </c>
      <c r="Y48" s="46">
        <f t="shared" si="36"/>
        <v>43121.277968152943</v>
      </c>
      <c r="Z48" s="46">
        <f t="shared" si="36"/>
        <v>42398.799587164351</v>
      </c>
      <c r="AA48" s="46">
        <f t="shared" si="36"/>
        <v>44960.980789806315</v>
      </c>
      <c r="AB48" s="46">
        <f t="shared" si="36"/>
        <v>45945.418427025194</v>
      </c>
      <c r="AC48" s="46">
        <f t="shared" si="36"/>
        <v>46027.218066762129</v>
      </c>
      <c r="AD48" s="46">
        <f t="shared" si="36"/>
        <v>44825.103698411665</v>
      </c>
      <c r="AE48" s="46">
        <f t="shared" si="36"/>
        <v>43199.791251534873</v>
      </c>
      <c r="AF48" s="46">
        <f>SUM(AF2,AF7,AF8,AF9,AF10,AF11,AF17,AF23,AF24,AF32,AF37)</f>
        <v>41050.507857748555</v>
      </c>
      <c r="AG48" s="46">
        <f>SUM(AG2,AG7,AG8,AG9,AG10,AG11,AG17,AG23,AG24,AG32,AG37)</f>
        <v>44510.06743720769</v>
      </c>
      <c r="AH48" s="9">
        <f>AF48/$AF$48</f>
        <v>1</v>
      </c>
      <c r="AI48" s="9">
        <f>(AF48-B48)/B48</f>
        <v>6.7222173467846799E-2</v>
      </c>
      <c r="AJ48" s="6"/>
      <c r="AK48" s="10">
        <f>(AF48-AE48)/AE48</f>
        <v>-4.9752170821194756E-2</v>
      </c>
      <c r="AL48" s="11">
        <f t="shared" ref="AL48" si="37">AF48-AE48</f>
        <v>-2149.2833937863179</v>
      </c>
    </row>
    <row r="49" spans="2:38" x14ac:dyDescent="0.25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I49" s="6"/>
      <c r="AJ49" s="6"/>
      <c r="AK49" s="6"/>
      <c r="AL49" s="28"/>
    </row>
    <row r="50" spans="2:38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I50" s="49"/>
    </row>
    <row r="51" spans="2:38" x14ac:dyDescent="0.25">
      <c r="T51" s="23"/>
      <c r="Z51" s="23"/>
      <c r="AA51" s="21"/>
      <c r="AB51" s="21"/>
      <c r="AC51" s="21"/>
      <c r="AD51" s="21"/>
      <c r="AE51" s="21"/>
      <c r="AF51" s="21"/>
      <c r="AG51" s="21"/>
    </row>
    <row r="52" spans="2:38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4" spans="2:38" x14ac:dyDescent="0.25">
      <c r="Z54" s="51"/>
      <c r="AA54" s="51"/>
      <c r="AB54" s="51"/>
      <c r="AC54" s="51"/>
      <c r="AD54" s="51"/>
      <c r="AE54" s="51"/>
      <c r="AF54" s="51"/>
      <c r="AG54" s="51"/>
    </row>
    <row r="55" spans="2:38" x14ac:dyDescent="0.25">
      <c r="Z55" s="51"/>
      <c r="AA55" s="51"/>
      <c r="AB55" s="51"/>
      <c r="AC55" s="51"/>
      <c r="AD55" s="51"/>
      <c r="AE55" s="51"/>
      <c r="AF55" s="51"/>
      <c r="AG55" s="51"/>
      <c r="AH55" s="21"/>
      <c r="AJ55" s="21"/>
    </row>
    <row r="56" spans="2:38" x14ac:dyDescent="0.25">
      <c r="Z56" s="51"/>
      <c r="AA56" s="51"/>
      <c r="AB56" s="51"/>
      <c r="AC56" s="51"/>
      <c r="AD56" s="51"/>
      <c r="AE56" s="51"/>
      <c r="AF56" s="51"/>
      <c r="AG56" s="51"/>
      <c r="AH56" s="21"/>
    </row>
    <row r="57" spans="2:38" x14ac:dyDescent="0.25">
      <c r="Z57" s="51"/>
      <c r="AA57" s="51"/>
      <c r="AB57" s="51"/>
      <c r="AC57" s="51"/>
      <c r="AD57" s="51"/>
      <c r="AE57" s="51"/>
      <c r="AF57" s="51"/>
      <c r="AG57" s="51"/>
      <c r="AH57" s="21"/>
      <c r="AL57" s="40"/>
    </row>
    <row r="58" spans="2:38" x14ac:dyDescent="0.25">
      <c r="Z58" s="51"/>
      <c r="AA58" s="51"/>
      <c r="AB58" s="51"/>
      <c r="AC58" s="51"/>
      <c r="AD58" s="51"/>
      <c r="AE58" s="51"/>
      <c r="AF58" s="51"/>
      <c r="AG58" s="51"/>
      <c r="AH58" s="21"/>
      <c r="AL58" s="40"/>
    </row>
    <row r="59" spans="2:38" x14ac:dyDescent="0.25">
      <c r="Z59" s="51"/>
      <c r="AA59" s="51"/>
      <c r="AB59" s="51"/>
      <c r="AC59" s="51"/>
      <c r="AD59" s="51"/>
      <c r="AE59" s="51"/>
      <c r="AF59" s="51"/>
      <c r="AG59" s="51"/>
      <c r="AH59" s="21"/>
      <c r="AL59" s="40"/>
    </row>
    <row r="60" spans="2:38" x14ac:dyDescent="0.25">
      <c r="Z60" s="51"/>
      <c r="AA60" s="51"/>
      <c r="AB60" s="51"/>
      <c r="AC60" s="51"/>
      <c r="AD60" s="51"/>
      <c r="AE60" s="51"/>
      <c r="AF60" s="51"/>
      <c r="AG60" s="51"/>
      <c r="AH60" s="21"/>
      <c r="AL60" s="40"/>
    </row>
    <row r="61" spans="2:38" x14ac:dyDescent="0.25">
      <c r="Z61" s="51"/>
      <c r="AA61" s="51"/>
      <c r="AB61" s="51"/>
      <c r="AC61" s="51"/>
      <c r="AD61" s="51"/>
      <c r="AE61" s="51"/>
      <c r="AF61" s="51"/>
      <c r="AG61" s="51"/>
      <c r="AH61" s="21"/>
      <c r="AL61" s="40"/>
    </row>
    <row r="62" spans="2:38" x14ac:dyDescent="0.25">
      <c r="Z62" s="51"/>
      <c r="AA62" s="51"/>
      <c r="AB62" s="51"/>
      <c r="AC62" s="51"/>
      <c r="AD62" s="51"/>
      <c r="AE62" s="51"/>
      <c r="AF62" s="51"/>
      <c r="AG62" s="51"/>
      <c r="AH62" s="21"/>
      <c r="AL62" s="40"/>
    </row>
    <row r="63" spans="2:38" x14ac:dyDescent="0.25">
      <c r="Z63" s="51"/>
      <c r="AA63" s="51"/>
      <c r="AB63" s="51"/>
      <c r="AC63" s="51"/>
      <c r="AD63" s="51"/>
      <c r="AE63" s="51"/>
      <c r="AF63" s="51"/>
      <c r="AG63" s="51"/>
      <c r="AH63" s="21"/>
      <c r="AK63" s="51"/>
      <c r="AL63" s="40"/>
    </row>
    <row r="64" spans="2:38" x14ac:dyDescent="0.25">
      <c r="Z64" s="51"/>
      <c r="AA64" s="51"/>
      <c r="AB64" s="51"/>
      <c r="AC64" s="51"/>
      <c r="AD64" s="51"/>
      <c r="AE64" s="51"/>
      <c r="AF64" s="51"/>
      <c r="AG64" s="51"/>
      <c r="AH64" s="21"/>
      <c r="AL64" s="40"/>
    </row>
    <row r="65" spans="26:38" x14ac:dyDescent="0.25">
      <c r="Z65" s="51"/>
      <c r="AA65" s="51"/>
      <c r="AB65" s="51"/>
      <c r="AC65" s="51"/>
      <c r="AD65" s="51"/>
      <c r="AE65" s="51"/>
      <c r="AF65" s="51"/>
      <c r="AG65" s="51"/>
      <c r="AH65" s="21"/>
      <c r="AI65" s="21"/>
      <c r="AL65" s="40"/>
    </row>
    <row r="66" spans="26:38" x14ac:dyDescent="0.25">
      <c r="Z66" s="51"/>
      <c r="AA66" s="51"/>
      <c r="AB66" s="51"/>
      <c r="AC66" s="51"/>
      <c r="AD66" s="51"/>
      <c r="AE66" s="51"/>
      <c r="AF66" s="51"/>
      <c r="AG66" s="51"/>
      <c r="AL66" s="40"/>
    </row>
    <row r="67" spans="26:38" x14ac:dyDescent="0.25">
      <c r="AA67" s="40"/>
      <c r="AB67" s="40"/>
      <c r="AC67" s="40"/>
      <c r="AD67" s="40"/>
      <c r="AE67" s="40"/>
      <c r="AF67" s="40"/>
      <c r="AG67" s="40"/>
      <c r="AL67" s="40"/>
    </row>
    <row r="68" spans="26:38" x14ac:dyDescent="0.25">
      <c r="AL68" s="40"/>
    </row>
    <row r="69" spans="26:38" x14ac:dyDescent="0.25">
      <c r="AL69" s="4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8208-0A9F-4C15-9FE3-24F3F5C1F852}">
  <dimension ref="A1:AL64"/>
  <sheetViews>
    <sheetView zoomScale="75" zoomScaleNormal="75" workbookViewId="0">
      <selection activeCell="A84" sqref="A84"/>
    </sheetView>
  </sheetViews>
  <sheetFormatPr defaultColWidth="9.28515625" defaultRowHeight="15" outlineLevelRow="1" x14ac:dyDescent="0.25"/>
  <cols>
    <col min="1" max="1" width="41" style="34" customWidth="1"/>
    <col min="2" max="2" width="11.7109375" style="34" bestFit="1" customWidth="1"/>
    <col min="3" max="12" width="12.140625" style="34" bestFit="1" customWidth="1"/>
    <col min="13" max="13" width="11.7109375" style="34" bestFit="1" customWidth="1"/>
    <col min="14" max="17" width="12.140625" style="34" bestFit="1" customWidth="1"/>
    <col min="18" max="19" width="11.7109375" style="34" bestFit="1" customWidth="1"/>
    <col min="20" max="33" width="12.140625" style="34" bestFit="1" customWidth="1"/>
    <col min="34" max="34" width="11.28515625" style="34" bestFit="1" customWidth="1"/>
    <col min="35" max="35" width="13" style="34" customWidth="1"/>
    <col min="36" max="36" width="9.7109375" style="34" customWidth="1"/>
    <col min="37" max="37" width="10.28515625" style="34" bestFit="1" customWidth="1"/>
    <col min="38" max="38" width="13.7109375" style="34" bestFit="1" customWidth="1"/>
    <col min="39" max="39" width="13.5703125" style="34" customWidth="1"/>
    <col min="40" max="16384" width="9.28515625" style="34"/>
  </cols>
  <sheetData>
    <row r="1" spans="1:38" ht="30" x14ac:dyDescent="0.25">
      <c r="A1" s="29" t="s">
        <v>56</v>
      </c>
      <c r="B1" s="30">
        <v>1990</v>
      </c>
      <c r="C1" s="30">
        <v>1991</v>
      </c>
      <c r="D1" s="30">
        <v>1992</v>
      </c>
      <c r="E1" s="30">
        <v>1993</v>
      </c>
      <c r="F1" s="30">
        <v>1994</v>
      </c>
      <c r="G1" s="30">
        <v>1995</v>
      </c>
      <c r="H1" s="30">
        <v>1996</v>
      </c>
      <c r="I1" s="30">
        <v>1997</v>
      </c>
      <c r="J1" s="30">
        <v>1998</v>
      </c>
      <c r="K1" s="30">
        <v>1999</v>
      </c>
      <c r="L1" s="30">
        <v>2000</v>
      </c>
      <c r="M1" s="30">
        <v>2001</v>
      </c>
      <c r="N1" s="30">
        <v>2002</v>
      </c>
      <c r="O1" s="30">
        <v>2003</v>
      </c>
      <c r="P1" s="30">
        <v>2004</v>
      </c>
      <c r="Q1" s="30">
        <v>2005</v>
      </c>
      <c r="R1" s="30">
        <v>2006</v>
      </c>
      <c r="S1" s="30">
        <v>2007</v>
      </c>
      <c r="T1" s="30">
        <v>2008</v>
      </c>
      <c r="U1" s="30">
        <v>2009</v>
      </c>
      <c r="V1" s="30">
        <v>2010</v>
      </c>
      <c r="W1" s="30">
        <v>2011</v>
      </c>
      <c r="X1" s="30">
        <v>2012</v>
      </c>
      <c r="Y1" s="30">
        <v>2013</v>
      </c>
      <c r="Z1" s="30">
        <v>2014</v>
      </c>
      <c r="AA1" s="30">
        <v>2015</v>
      </c>
      <c r="AB1" s="30">
        <v>2016</v>
      </c>
      <c r="AC1" s="30">
        <v>2017</v>
      </c>
      <c r="AD1" s="30">
        <v>2018</v>
      </c>
      <c r="AE1" s="30">
        <v>2019</v>
      </c>
      <c r="AF1" s="30">
        <v>2020</v>
      </c>
      <c r="AG1" s="30">
        <v>2021</v>
      </c>
      <c r="AH1" s="29" t="s">
        <v>0</v>
      </c>
      <c r="AI1" s="31" t="s">
        <v>2</v>
      </c>
      <c r="AJ1" s="32"/>
      <c r="AK1" s="31" t="s">
        <v>3</v>
      </c>
      <c r="AL1" s="33" t="s">
        <v>52</v>
      </c>
    </row>
    <row r="2" spans="1:38" collapsed="1" x14ac:dyDescent="0.25">
      <c r="A2" s="35" t="s">
        <v>5</v>
      </c>
      <c r="B2" s="36">
        <f t="shared" ref="B2:AA2" si="0">SUM(B3:B6)</f>
        <v>125.95361973620008</v>
      </c>
      <c r="C2" s="36">
        <f t="shared" si="0"/>
        <v>115.45432047493077</v>
      </c>
      <c r="D2" s="36">
        <f t="shared" si="0"/>
        <v>110.21806304134131</v>
      </c>
      <c r="E2" s="36">
        <f t="shared" si="0"/>
        <v>115.09404735045308</v>
      </c>
      <c r="F2" s="36">
        <f t="shared" si="0"/>
        <v>113.68457173649607</v>
      </c>
      <c r="G2" s="36">
        <f t="shared" si="0"/>
        <v>114.75248086154393</v>
      </c>
      <c r="H2" s="36">
        <f t="shared" si="0"/>
        <v>116.33888966688707</v>
      </c>
      <c r="I2" s="36">
        <f t="shared" si="0"/>
        <v>114.29426914034686</v>
      </c>
      <c r="J2" s="36">
        <f t="shared" si="0"/>
        <v>99.226400055988265</v>
      </c>
      <c r="K2" s="36">
        <f t="shared" si="0"/>
        <v>101.23982333277881</v>
      </c>
      <c r="L2" s="36">
        <f t="shared" si="0"/>
        <v>105.36349601159587</v>
      </c>
      <c r="M2" s="36">
        <f t="shared" si="0"/>
        <v>120.84317638267069</v>
      </c>
      <c r="N2" s="36">
        <f t="shared" si="0"/>
        <v>95.149022904008419</v>
      </c>
      <c r="O2" s="36">
        <f t="shared" si="0"/>
        <v>842.0158582544459</v>
      </c>
      <c r="P2" s="36">
        <f t="shared" si="0"/>
        <v>102.53105768594786</v>
      </c>
      <c r="Q2" s="36">
        <f t="shared" si="0"/>
        <v>92.805516028201083</v>
      </c>
      <c r="R2" s="36">
        <f t="shared" si="0"/>
        <v>105.50403590756918</v>
      </c>
      <c r="S2" s="36">
        <f t="shared" si="0"/>
        <v>115.29698947417209</v>
      </c>
      <c r="T2" s="36">
        <f t="shared" si="0"/>
        <v>107.39014170462939</v>
      </c>
      <c r="U2" s="36">
        <f t="shared" si="0"/>
        <v>101.79176232727393</v>
      </c>
      <c r="V2" s="36">
        <f t="shared" si="0"/>
        <v>105.10248982598318</v>
      </c>
      <c r="W2" s="36">
        <f t="shared" si="0"/>
        <v>95.632082467757456</v>
      </c>
      <c r="X2" s="36">
        <f t="shared" si="0"/>
        <v>95.17006515532016</v>
      </c>
      <c r="Y2" s="36">
        <f t="shared" si="0"/>
        <v>92.744123586869151</v>
      </c>
      <c r="Z2" s="36">
        <f t="shared" si="0"/>
        <v>105.80334262188114</v>
      </c>
      <c r="AA2" s="36">
        <f t="shared" si="0"/>
        <v>106.24846603675408</v>
      </c>
      <c r="AB2" s="36">
        <f>SUM(AB3:AB6)</f>
        <v>107.41074692886926</v>
      </c>
      <c r="AC2" s="36">
        <f>SUM(AC3:AC6)</f>
        <v>111.17642224767465</v>
      </c>
      <c r="AD2" s="36">
        <f t="shared" ref="AD2:AG2" si="1">SUM(AD3:AD6)</f>
        <v>118.99454748686605</v>
      </c>
      <c r="AE2" s="36">
        <f t="shared" si="1"/>
        <v>113.45399653688048</v>
      </c>
      <c r="AF2" s="36">
        <f t="shared" si="1"/>
        <v>114.06006698472464</v>
      </c>
      <c r="AG2" s="36">
        <f t="shared" si="1"/>
        <v>112.82317998493768</v>
      </c>
      <c r="AH2" s="9">
        <f t="shared" ref="AH2:AH16" si="2">AG2/$AG$47</f>
        <v>6.5662480283559003E-3</v>
      </c>
      <c r="AI2" s="9">
        <f>(AG2-B2)/B2</f>
        <v>-0.1042482127846986</v>
      </c>
      <c r="AJ2" s="6"/>
      <c r="AK2" s="10">
        <f>(AG2-AF2)/AF2</f>
        <v>-1.0844172132150418E-2</v>
      </c>
      <c r="AL2" s="11">
        <f>AG2-AF2</f>
        <v>-1.2368869997869609</v>
      </c>
    </row>
    <row r="3" spans="1:38" outlineLevel="1" x14ac:dyDescent="0.25">
      <c r="A3" s="37" t="s">
        <v>6</v>
      </c>
      <c r="B3" s="38">
        <v>7.2597156311857169</v>
      </c>
      <c r="C3" s="38">
        <v>7.2657337613778452</v>
      </c>
      <c r="D3" s="38">
        <v>7.3495394340298557</v>
      </c>
      <c r="E3" s="38">
        <v>8.0008593270056156</v>
      </c>
      <c r="F3" s="38">
        <v>8.0736077007219933</v>
      </c>
      <c r="G3" s="38">
        <v>8.6252733575252059</v>
      </c>
      <c r="H3" s="38">
        <v>9.8586341898308643</v>
      </c>
      <c r="I3" s="38">
        <v>10.231663993645814</v>
      </c>
      <c r="J3" s="38">
        <v>10.124230730009636</v>
      </c>
      <c r="K3" s="38">
        <v>10.977262553722809</v>
      </c>
      <c r="L3" s="38">
        <v>12.018775787093226</v>
      </c>
      <c r="M3" s="38">
        <v>12.580629783736816</v>
      </c>
      <c r="N3" s="38">
        <v>11.877204767800828</v>
      </c>
      <c r="O3" s="38">
        <v>11.12781605228299</v>
      </c>
      <c r="P3" s="38">
        <v>9.82684139084032</v>
      </c>
      <c r="Q3" s="38">
        <v>9.9756613081348089</v>
      </c>
      <c r="R3" s="38">
        <v>9.4540302485424395</v>
      </c>
      <c r="S3" s="38">
        <v>9.7557379777736557</v>
      </c>
      <c r="T3" s="38">
        <v>7.800403359552881</v>
      </c>
      <c r="U3" s="38">
        <v>7.5776226573585737</v>
      </c>
      <c r="V3" s="38">
        <v>7.5185274581424757</v>
      </c>
      <c r="W3" s="38">
        <v>6.3232059881238367</v>
      </c>
      <c r="X3" s="38">
        <v>7.5596780021670646</v>
      </c>
      <c r="Y3" s="38">
        <v>7.2513171472122302</v>
      </c>
      <c r="Z3" s="38">
        <v>7.4330416437918814</v>
      </c>
      <c r="AA3" s="38">
        <v>7.2071343995120909</v>
      </c>
      <c r="AB3" s="38">
        <v>8.183233656715629</v>
      </c>
      <c r="AC3" s="38">
        <v>10.003519189022597</v>
      </c>
      <c r="AD3" s="38">
        <v>12.346267548046441</v>
      </c>
      <c r="AE3" s="38">
        <v>11.915990373614415</v>
      </c>
      <c r="AF3" s="38">
        <v>11.818067724935105</v>
      </c>
      <c r="AG3" s="38">
        <v>11.455358348949733</v>
      </c>
      <c r="AH3" s="14">
        <f t="shared" si="2"/>
        <v>6.6669565760283896E-4</v>
      </c>
      <c r="AI3" s="14">
        <f>(AG3-B3)/B3</f>
        <v>0.57793485735731898</v>
      </c>
      <c r="AJ3" s="15"/>
      <c r="AK3" s="16">
        <f>(AG3-AF3)/AF3</f>
        <v>-3.069108964573675E-2</v>
      </c>
      <c r="AL3" s="17">
        <f>AG3-AF3</f>
        <v>-0.36270937598537145</v>
      </c>
    </row>
    <row r="4" spans="1:38" outlineLevel="1" x14ac:dyDescent="0.25">
      <c r="A4" s="37" t="s">
        <v>7</v>
      </c>
      <c r="B4" s="38">
        <v>0.11503643306399999</v>
      </c>
      <c r="C4" s="38">
        <v>0.12194165531520001</v>
      </c>
      <c r="D4" s="38">
        <v>0.1062636133104</v>
      </c>
      <c r="E4" s="38">
        <v>0.10892931537600001</v>
      </c>
      <c r="F4" s="38">
        <v>0.113887575144</v>
      </c>
      <c r="G4" s="38">
        <v>0.11520794113920001</v>
      </c>
      <c r="H4" s="38">
        <v>0.11817445641120002</v>
      </c>
      <c r="I4" s="38">
        <v>0.14308990224480003</v>
      </c>
      <c r="J4" s="38">
        <v>0.1549482261264</v>
      </c>
      <c r="K4" s="38">
        <v>0.14555654709119997</v>
      </c>
      <c r="L4" s="38">
        <v>0.1917547031232</v>
      </c>
      <c r="M4" s="38">
        <v>0.21651845281920004</v>
      </c>
      <c r="N4" s="38">
        <v>0.2218223078064</v>
      </c>
      <c r="O4" s="38">
        <v>0.21093101749440002</v>
      </c>
      <c r="P4" s="38">
        <v>0.21424570705439999</v>
      </c>
      <c r="Q4" s="38">
        <v>0.26227500014567912</v>
      </c>
      <c r="R4" s="38">
        <v>0.24872261580567187</v>
      </c>
      <c r="S4" s="38">
        <v>0.24188109852871123</v>
      </c>
      <c r="T4" s="38">
        <v>0.2405529621760589</v>
      </c>
      <c r="U4" s="38">
        <v>0.20041675041264775</v>
      </c>
      <c r="V4" s="38">
        <v>0.16547631796107662</v>
      </c>
      <c r="W4" s="38">
        <v>0.16035476775184287</v>
      </c>
      <c r="X4" s="38">
        <v>0.17727780970330853</v>
      </c>
      <c r="Y4" s="38">
        <v>0.1543994003165039</v>
      </c>
      <c r="Z4" s="38">
        <v>0.14657845712820017</v>
      </c>
      <c r="AA4" s="38">
        <v>0.17907846901840485</v>
      </c>
      <c r="AB4" s="38">
        <v>0.16254169662039886</v>
      </c>
      <c r="AC4" s="38">
        <v>0.16569204256001505</v>
      </c>
      <c r="AD4" s="38">
        <v>0.17002022806889877</v>
      </c>
      <c r="AE4" s="38">
        <v>0.15067273220008034</v>
      </c>
      <c r="AF4" s="38">
        <v>0.17293688987828709</v>
      </c>
      <c r="AG4" s="38">
        <v>0.15718678155071406</v>
      </c>
      <c r="AH4" s="14">
        <f t="shared" si="2"/>
        <v>9.1481856350687736E-6</v>
      </c>
      <c r="AI4" s="14">
        <f t="shared" ref="AI4:AI6" si="3">(AG4-B4)/B4</f>
        <v>0.36640868778731961</v>
      </c>
      <c r="AJ4" s="21"/>
      <c r="AK4" s="16">
        <f t="shared" ref="AK4:AK6" si="4">(AG4-AF4)/AF4</f>
        <v>-9.107431236133573E-2</v>
      </c>
      <c r="AL4" s="17">
        <f t="shared" ref="AL4:AL11" si="5">AG4-AF4</f>
        <v>-1.5750108327573037E-2</v>
      </c>
    </row>
    <row r="5" spans="1:38" outlineLevel="1" x14ac:dyDescent="0.25">
      <c r="A5" s="37" t="s">
        <v>8</v>
      </c>
      <c r="B5" s="38">
        <v>4.5354097152000006E-2</v>
      </c>
      <c r="C5" s="38">
        <v>3.6196058304000002E-2</v>
      </c>
      <c r="D5" s="38">
        <v>3.1398990336E-2</v>
      </c>
      <c r="E5" s="38">
        <v>3.1398990336E-2</v>
      </c>
      <c r="F5" s="38">
        <v>3.6196058304000002E-2</v>
      </c>
      <c r="G5" s="38">
        <v>3.2707281599999999E-2</v>
      </c>
      <c r="H5" s="38">
        <v>3.2707281599999999E-2</v>
      </c>
      <c r="I5" s="38">
        <v>2.3113145664000002E-2</v>
      </c>
      <c r="J5" s="38">
        <v>3.9248737920000006E-2</v>
      </c>
      <c r="K5" s="38">
        <v>3.7940446656E-2</v>
      </c>
      <c r="L5" s="38">
        <v>4.186532044800001E-2</v>
      </c>
      <c r="M5" s="38">
        <v>5.5820427264000008E-2</v>
      </c>
      <c r="N5" s="38">
        <v>7.0647728255999992E-2</v>
      </c>
      <c r="O5" s="38">
        <v>7.9805767103999989E-2</v>
      </c>
      <c r="P5" s="38">
        <v>7.3625900210045336E-2</v>
      </c>
      <c r="Q5" s="38">
        <v>8.60338556146613E-2</v>
      </c>
      <c r="R5" s="38">
        <v>8.8359883976092651E-2</v>
      </c>
      <c r="S5" s="38">
        <v>8.4435146083108453E-2</v>
      </c>
      <c r="T5" s="38">
        <v>9.3227185101699042E-2</v>
      </c>
      <c r="U5" s="38">
        <v>9.6881011125690489E-2</v>
      </c>
      <c r="V5" s="38">
        <v>0.10103666751520439</v>
      </c>
      <c r="W5" s="38">
        <v>6.8005732542723352E-2</v>
      </c>
      <c r="X5" s="38">
        <v>7.2179283452838805E-2</v>
      </c>
      <c r="Y5" s="38">
        <v>8.0325453332496632E-2</v>
      </c>
      <c r="Z5" s="38">
        <v>6.8036863411938223E-2</v>
      </c>
      <c r="AA5" s="38">
        <v>5.8028314685922837E-2</v>
      </c>
      <c r="AB5" s="38">
        <v>6.3511035722045014E-2</v>
      </c>
      <c r="AC5" s="38">
        <v>6.5033435291406483E-2</v>
      </c>
      <c r="AD5" s="38">
        <v>5.9627097047327174E-2</v>
      </c>
      <c r="AE5" s="38">
        <v>5.392346563847765E-2</v>
      </c>
      <c r="AF5" s="38">
        <v>4.5675117988777637E-2</v>
      </c>
      <c r="AG5" s="38">
        <v>3.9961598397145574E-2</v>
      </c>
      <c r="AH5" s="14">
        <f t="shared" si="2"/>
        <v>2.3257434041500916E-6</v>
      </c>
      <c r="AI5" s="14">
        <f t="shared" si="3"/>
        <v>-0.11889772023863637</v>
      </c>
      <c r="AJ5" s="21"/>
      <c r="AK5" s="16">
        <f t="shared" si="4"/>
        <v>-0.12509041778580349</v>
      </c>
      <c r="AL5" s="17">
        <f t="shared" si="5"/>
        <v>-5.713519591632063E-3</v>
      </c>
    </row>
    <row r="6" spans="1:38" outlineLevel="1" x14ac:dyDescent="0.25">
      <c r="A6" s="37" t="s">
        <v>9</v>
      </c>
      <c r="B6" s="38">
        <v>118.53351357479836</v>
      </c>
      <c r="C6" s="38">
        <v>108.03044899993372</v>
      </c>
      <c r="D6" s="38">
        <v>102.73086100366505</v>
      </c>
      <c r="E6" s="38">
        <v>106.95285971773546</v>
      </c>
      <c r="F6" s="38">
        <v>105.46088040232607</v>
      </c>
      <c r="G6" s="38">
        <v>105.97929228127953</v>
      </c>
      <c r="H6" s="38">
        <v>106.32937373904501</v>
      </c>
      <c r="I6" s="38">
        <v>103.89640209879224</v>
      </c>
      <c r="J6" s="38">
        <v>88.907972361932224</v>
      </c>
      <c r="K6" s="38">
        <v>90.079063785308804</v>
      </c>
      <c r="L6" s="38">
        <v>93.111100200931446</v>
      </c>
      <c r="M6" s="38">
        <v>107.99020771885067</v>
      </c>
      <c r="N6" s="38">
        <v>82.979348100145188</v>
      </c>
      <c r="O6" s="38">
        <v>830.59730541756448</v>
      </c>
      <c r="P6" s="38">
        <v>92.416344687843093</v>
      </c>
      <c r="Q6" s="38">
        <v>82.481545864305929</v>
      </c>
      <c r="R6" s="38">
        <v>95.712923159244966</v>
      </c>
      <c r="S6" s="38">
        <v>105.21493525178661</v>
      </c>
      <c r="T6" s="38">
        <v>99.255958197798748</v>
      </c>
      <c r="U6" s="38">
        <v>93.916841908377023</v>
      </c>
      <c r="V6" s="38">
        <v>97.31744938236443</v>
      </c>
      <c r="W6" s="38">
        <v>89.080515979339054</v>
      </c>
      <c r="X6" s="38">
        <v>87.360930059996946</v>
      </c>
      <c r="Y6" s="38">
        <v>85.258081586007918</v>
      </c>
      <c r="Z6" s="38">
        <v>98.155685657549128</v>
      </c>
      <c r="AA6" s="38">
        <v>98.804224853537661</v>
      </c>
      <c r="AB6" s="38">
        <v>99.001460539811191</v>
      </c>
      <c r="AC6" s="38">
        <v>100.94217758080063</v>
      </c>
      <c r="AD6" s="38">
        <v>106.41863261370339</v>
      </c>
      <c r="AE6" s="38">
        <v>101.33340996542751</v>
      </c>
      <c r="AF6" s="38">
        <v>102.02338725192247</v>
      </c>
      <c r="AG6" s="38">
        <v>101.17067325604009</v>
      </c>
      <c r="AH6" s="14">
        <f t="shared" si="2"/>
        <v>5.8880784417138423E-3</v>
      </c>
      <c r="AI6" s="14">
        <f t="shared" si="3"/>
        <v>-0.14648043236988648</v>
      </c>
      <c r="AJ6" s="6"/>
      <c r="AK6" s="16">
        <f t="shared" si="4"/>
        <v>-8.3580247514896573E-3</v>
      </c>
      <c r="AL6" s="17">
        <f t="shared" si="5"/>
        <v>-0.85271399588238239</v>
      </c>
    </row>
    <row r="7" spans="1:38" x14ac:dyDescent="0.25">
      <c r="A7" s="39" t="s">
        <v>10</v>
      </c>
      <c r="B7" s="36">
        <v>495.66229932893646</v>
      </c>
      <c r="C7" s="36">
        <v>484.33550613312656</v>
      </c>
      <c r="D7" s="36">
        <v>411.57539483077676</v>
      </c>
      <c r="E7" s="36">
        <v>400.71391167305404</v>
      </c>
      <c r="F7" s="36">
        <v>353.49684237902176</v>
      </c>
      <c r="G7" s="36">
        <v>319.48579113460175</v>
      </c>
      <c r="H7" s="36">
        <v>319.70196448517493</v>
      </c>
      <c r="I7" s="36">
        <v>280.48676605997173</v>
      </c>
      <c r="J7" s="36">
        <v>297.54045778580462</v>
      </c>
      <c r="K7" s="36">
        <v>227.98063085893878</v>
      </c>
      <c r="L7" s="36">
        <v>227.52018430841429</v>
      </c>
      <c r="M7" s="36">
        <v>217.1276106463873</v>
      </c>
      <c r="N7" s="36">
        <v>214.2122324285711</v>
      </c>
      <c r="O7" s="36">
        <v>203.36950718306139</v>
      </c>
      <c r="P7" s="36">
        <v>199.90703214488667</v>
      </c>
      <c r="Q7" s="36">
        <v>209.1937550034668</v>
      </c>
      <c r="R7" s="36">
        <v>203.39903702055403</v>
      </c>
      <c r="S7" s="36">
        <v>197.43866621783761</v>
      </c>
      <c r="T7" s="36">
        <v>209.44611791890625</v>
      </c>
      <c r="U7" s="36">
        <v>220.7360351480925</v>
      </c>
      <c r="V7" s="36">
        <v>210.22118380143496</v>
      </c>
      <c r="W7" s="36">
        <v>188.21622303979336</v>
      </c>
      <c r="X7" s="36">
        <v>187.80864428761049</v>
      </c>
      <c r="Y7" s="36">
        <v>197.55181769835087</v>
      </c>
      <c r="Z7" s="36">
        <v>177.20689996244542</v>
      </c>
      <c r="AA7" s="36">
        <v>185.36980215604575</v>
      </c>
      <c r="AB7" s="36">
        <v>188.81845894701473</v>
      </c>
      <c r="AC7" s="36">
        <v>161.89952664346387</v>
      </c>
      <c r="AD7" s="36">
        <v>174.02381109003829</v>
      </c>
      <c r="AE7" s="36">
        <v>157.20456599571054</v>
      </c>
      <c r="AF7" s="36">
        <v>164.68870855052688</v>
      </c>
      <c r="AG7" s="36">
        <v>157.65263703261314</v>
      </c>
      <c r="AH7" s="9">
        <f t="shared" si="2"/>
        <v>9.1752981720485596E-3</v>
      </c>
      <c r="AI7" s="9">
        <f>(AG7-B7)/B7</f>
        <v>-0.68193538777095875</v>
      </c>
      <c r="AJ7" s="6"/>
      <c r="AK7" s="10">
        <f>(AG7-AF7)/AF7</f>
        <v>-4.2723460398956595E-2</v>
      </c>
      <c r="AL7" s="11">
        <f t="shared" si="5"/>
        <v>-7.0360715179137401</v>
      </c>
    </row>
    <row r="8" spans="1:38" x14ac:dyDescent="0.25">
      <c r="A8" s="39" t="s">
        <v>11</v>
      </c>
      <c r="B8" s="36">
        <v>7.5860424420705046</v>
      </c>
      <c r="C8" s="36">
        <v>7.6380510438911227</v>
      </c>
      <c r="D8" s="36">
        <v>6.4014740981178466</v>
      </c>
      <c r="E8" s="36">
        <v>6.7544190537522706</v>
      </c>
      <c r="F8" s="36">
        <v>6.5241243073363764</v>
      </c>
      <c r="G8" s="36">
        <v>6.6727850253167631</v>
      </c>
      <c r="H8" s="36">
        <v>7.2084399846683684</v>
      </c>
      <c r="I8" s="36">
        <v>7.292609772630164</v>
      </c>
      <c r="J8" s="36">
        <v>7.8195146930109036</v>
      </c>
      <c r="K8" s="36">
        <v>7.869150521337831</v>
      </c>
      <c r="L8" s="36">
        <v>9.203945261235674</v>
      </c>
      <c r="M8" s="36">
        <v>9.6884076896368398</v>
      </c>
      <c r="N8" s="36">
        <v>9.3075021086783476</v>
      </c>
      <c r="O8" s="36">
        <v>9.6415881481241996</v>
      </c>
      <c r="P8" s="36">
        <v>10.547533501626148</v>
      </c>
      <c r="Q8" s="36">
        <v>12.103901592751313</v>
      </c>
      <c r="R8" s="36">
        <v>11.535876680917973</v>
      </c>
      <c r="S8" s="36">
        <v>11.171635939789693</v>
      </c>
      <c r="T8" s="36">
        <v>10.336363418662685</v>
      </c>
      <c r="U8" s="36">
        <v>8.7549424404900869</v>
      </c>
      <c r="V8" s="36">
        <v>9.2361473885131176</v>
      </c>
      <c r="W8" s="36">
        <v>8.0505369796717954</v>
      </c>
      <c r="X8" s="36">
        <v>7.4259756566495234</v>
      </c>
      <c r="Y8" s="36">
        <v>7.591183777295428</v>
      </c>
      <c r="Z8" s="36">
        <v>8.865368252998973</v>
      </c>
      <c r="AA8" s="36">
        <v>8.8710207575761348</v>
      </c>
      <c r="AB8" s="36">
        <v>8.5789399979477245</v>
      </c>
      <c r="AC8" s="36">
        <v>9.1835481370957037</v>
      </c>
      <c r="AD8" s="36">
        <v>9.5208403199911462</v>
      </c>
      <c r="AE8" s="36">
        <v>8.9223939704117683</v>
      </c>
      <c r="AF8" s="36">
        <v>8.5749591337715927</v>
      </c>
      <c r="AG8" s="36">
        <v>9.7023225608237222</v>
      </c>
      <c r="AH8" s="9">
        <f t="shared" si="2"/>
        <v>5.6466992327274391E-4</v>
      </c>
      <c r="AI8" s="9">
        <f t="shared" ref="AI8:AI11" si="6">(AG8-B8)/B8</f>
        <v>0.2789702450142908</v>
      </c>
      <c r="AJ8" s="6"/>
      <c r="AK8" s="10">
        <f t="shared" ref="AK8:AK11" si="7">(AG8-AF8)/AF8</f>
        <v>0.1314715801515747</v>
      </c>
      <c r="AL8" s="11">
        <f t="shared" si="5"/>
        <v>1.1273634270521296</v>
      </c>
    </row>
    <row r="9" spans="1:38" x14ac:dyDescent="0.25">
      <c r="A9" s="39" t="s">
        <v>12</v>
      </c>
      <c r="B9" s="36">
        <v>3.689839842000993</v>
      </c>
      <c r="C9" s="36">
        <v>3.7277741689500181</v>
      </c>
      <c r="D9" s="36">
        <v>3.6737567027511671</v>
      </c>
      <c r="E9" s="36">
        <v>3.5829538020602811</v>
      </c>
      <c r="F9" s="36">
        <v>3.8985914286435288</v>
      </c>
      <c r="G9" s="36">
        <v>3.8042225400037109</v>
      </c>
      <c r="H9" s="36">
        <v>3.3694972656048123</v>
      </c>
      <c r="I9" s="36">
        <v>3.3678126880864028</v>
      </c>
      <c r="J9" s="36">
        <v>3.2596460426533982</v>
      </c>
      <c r="K9" s="36">
        <v>3.3392745727605799</v>
      </c>
      <c r="L9" s="36">
        <v>3.3389501654139493</v>
      </c>
      <c r="M9" s="36">
        <v>3.2465879102458981</v>
      </c>
      <c r="N9" s="36">
        <v>3.1012097474651217</v>
      </c>
      <c r="O9" s="36">
        <v>3.3171725346918257</v>
      </c>
      <c r="P9" s="36">
        <v>3.1330629013849478</v>
      </c>
      <c r="Q9" s="36">
        <v>3.2450442182334553</v>
      </c>
      <c r="R9" s="36">
        <v>3.5424705923612807</v>
      </c>
      <c r="S9" s="36">
        <v>5.0004410485291348</v>
      </c>
      <c r="T9" s="36">
        <v>6.9884156028066959</v>
      </c>
      <c r="U9" s="36">
        <v>5.4267590700000659</v>
      </c>
      <c r="V9" s="36">
        <v>5.3223307438806655</v>
      </c>
      <c r="W9" s="36">
        <v>5.7702353813530891</v>
      </c>
      <c r="X9" s="36">
        <v>6.3439510535482668</v>
      </c>
      <c r="Y9" s="36">
        <v>7.1756581176257441</v>
      </c>
      <c r="Z9" s="36">
        <v>7.5706541573749755</v>
      </c>
      <c r="AA9" s="36">
        <v>5.3889745823705812</v>
      </c>
      <c r="AB9" s="36">
        <v>4.6185106723412037</v>
      </c>
      <c r="AC9" s="36">
        <v>3.975548271230922</v>
      </c>
      <c r="AD9" s="36">
        <v>3.7147228777547161</v>
      </c>
      <c r="AE9" s="36">
        <v>3.3920047490274254</v>
      </c>
      <c r="AF9" s="36">
        <v>3.6245169829483768</v>
      </c>
      <c r="AG9" s="36">
        <v>3.5879723669614938</v>
      </c>
      <c r="AH9" s="9">
        <f t="shared" si="2"/>
        <v>2.0881805036431029E-4</v>
      </c>
      <c r="AI9" s="9">
        <f t="shared" si="6"/>
        <v>-2.7607560057202017E-2</v>
      </c>
      <c r="AJ9" s="21"/>
      <c r="AK9" s="10">
        <f t="shared" si="7"/>
        <v>-1.0082616844894907E-2</v>
      </c>
      <c r="AL9" s="11">
        <f t="shared" si="5"/>
        <v>-3.6544615986882967E-2</v>
      </c>
    </row>
    <row r="10" spans="1:38" x14ac:dyDescent="0.25">
      <c r="A10" s="39" t="s">
        <v>13</v>
      </c>
      <c r="B10" s="36">
        <v>3.9112065914305889</v>
      </c>
      <c r="C10" s="36">
        <v>3.7982469993479713</v>
      </c>
      <c r="D10" s="36">
        <v>3.4874443541393552</v>
      </c>
      <c r="E10" s="36">
        <v>3.3472789034692445</v>
      </c>
      <c r="F10" s="36">
        <v>3.370013719987599</v>
      </c>
      <c r="G10" s="36">
        <v>3.1334314226864173</v>
      </c>
      <c r="H10" s="36">
        <v>2.9088747986676622</v>
      </c>
      <c r="I10" s="36">
        <v>2.7393965411057604</v>
      </c>
      <c r="J10" s="36">
        <v>2.5317375516320371</v>
      </c>
      <c r="K10" s="36">
        <v>2.6115969230253548</v>
      </c>
      <c r="L10" s="36">
        <v>2.6984075139297414</v>
      </c>
      <c r="M10" s="36">
        <v>2.6068897212999143</v>
      </c>
      <c r="N10" s="36">
        <v>2.4551124085227678</v>
      </c>
      <c r="O10" s="36">
        <v>2.3499015659503808</v>
      </c>
      <c r="P10" s="36">
        <v>2.1905950230509141</v>
      </c>
      <c r="Q10" s="36">
        <v>2.1993365465840218</v>
      </c>
      <c r="R10" s="36">
        <v>2.113214728022931</v>
      </c>
      <c r="S10" s="36">
        <v>1.993380536902613</v>
      </c>
      <c r="T10" s="36">
        <v>2.0301448787628975</v>
      </c>
      <c r="U10" s="36">
        <v>3.6964167577354998</v>
      </c>
      <c r="V10" s="36">
        <v>3.1660585389334841</v>
      </c>
      <c r="W10" s="36">
        <v>3.7545671116936186</v>
      </c>
      <c r="X10" s="36">
        <v>4.4227889253035455</v>
      </c>
      <c r="Y10" s="36">
        <v>6.1156453507305262</v>
      </c>
      <c r="Z10" s="36">
        <v>6.3362547881617379</v>
      </c>
      <c r="AA10" s="36">
        <v>4.95911491961518</v>
      </c>
      <c r="AB10" s="36">
        <v>8.4430337579998227</v>
      </c>
      <c r="AC10" s="36">
        <v>7.624639499829736</v>
      </c>
      <c r="AD10" s="36">
        <v>7.1273087868334208</v>
      </c>
      <c r="AE10" s="36">
        <v>5.9084397212373858</v>
      </c>
      <c r="AF10" s="36">
        <v>6.4192371371334964</v>
      </c>
      <c r="AG10" s="36">
        <v>6.361445594198921</v>
      </c>
      <c r="AH10" s="9">
        <f t="shared" si="2"/>
        <v>3.702326915087711E-4</v>
      </c>
      <c r="AI10" s="9">
        <f t="shared" si="6"/>
        <v>0.62646626954883411</v>
      </c>
      <c r="AJ10" s="6"/>
      <c r="AK10" s="10">
        <f t="shared" si="7"/>
        <v>-9.0028677395741444E-3</v>
      </c>
      <c r="AL10" s="11">
        <f t="shared" si="5"/>
        <v>-5.7791542934575446E-2</v>
      </c>
    </row>
    <row r="11" spans="1:38" collapsed="1" x14ac:dyDescent="0.25">
      <c r="A11" s="39" t="s">
        <v>14</v>
      </c>
      <c r="B11" s="36">
        <f t="shared" ref="B11" si="8">SUM(B12:B16)</f>
        <v>54.517224133998369</v>
      </c>
      <c r="C11" s="36">
        <f t="shared" ref="C11:AG11" si="9">SUM(C12:C16)</f>
        <v>56.03721860598128</v>
      </c>
      <c r="D11" s="36">
        <f t="shared" si="9"/>
        <v>57.390643945970375</v>
      </c>
      <c r="E11" s="36">
        <f t="shared" si="9"/>
        <v>54.194022585841317</v>
      </c>
      <c r="F11" s="36">
        <f t="shared" si="9"/>
        <v>52.844734141444725</v>
      </c>
      <c r="G11" s="36">
        <f t="shared" si="9"/>
        <v>52.311807216791976</v>
      </c>
      <c r="H11" s="36">
        <f t="shared" si="9"/>
        <v>52.285835282858528</v>
      </c>
      <c r="I11" s="36">
        <f t="shared" si="9"/>
        <v>49.368576329622385</v>
      </c>
      <c r="J11" s="36">
        <f t="shared" si="9"/>
        <v>51.459468877348222</v>
      </c>
      <c r="K11" s="36">
        <f t="shared" si="9"/>
        <v>50.559687399322286</v>
      </c>
      <c r="L11" s="36">
        <f t="shared" si="9"/>
        <v>47.429090491641688</v>
      </c>
      <c r="M11" s="36">
        <f t="shared" si="9"/>
        <v>46.35601961625391</v>
      </c>
      <c r="N11" s="36">
        <f t="shared" si="9"/>
        <v>42.921488342232138</v>
      </c>
      <c r="O11" s="36">
        <f t="shared" si="9"/>
        <v>40.558428097766622</v>
      </c>
      <c r="P11" s="36">
        <f t="shared" si="9"/>
        <v>39.959194180506692</v>
      </c>
      <c r="Q11" s="36">
        <f t="shared" si="9"/>
        <v>39.857342440903309</v>
      </c>
      <c r="R11" s="36">
        <f t="shared" si="9"/>
        <v>37.7305860013238</v>
      </c>
      <c r="S11" s="36">
        <f t="shared" si="9"/>
        <v>35.608328528628313</v>
      </c>
      <c r="T11" s="36">
        <f t="shared" si="9"/>
        <v>32.088916237882515</v>
      </c>
      <c r="U11" s="36">
        <f t="shared" si="9"/>
        <v>27.735472749241069</v>
      </c>
      <c r="V11" s="36">
        <f t="shared" si="9"/>
        <v>24.063080040074382</v>
      </c>
      <c r="W11" s="36">
        <f t="shared" si="9"/>
        <v>21.849276794448759</v>
      </c>
      <c r="X11" s="36">
        <f t="shared" si="9"/>
        <v>19.417478371100056</v>
      </c>
      <c r="Y11" s="36">
        <f t="shared" si="9"/>
        <v>18.282037623057036</v>
      </c>
      <c r="Z11" s="36">
        <f t="shared" si="9"/>
        <v>17.262077145880919</v>
      </c>
      <c r="AA11" s="36">
        <f t="shared" si="9"/>
        <v>16.008222865647515</v>
      </c>
      <c r="AB11" s="36">
        <f t="shared" si="9"/>
        <v>14.627970892375526</v>
      </c>
      <c r="AC11" s="36">
        <f t="shared" si="9"/>
        <v>12.504751374964396</v>
      </c>
      <c r="AD11" s="36">
        <f t="shared" si="9"/>
        <v>11.191924540336952</v>
      </c>
      <c r="AE11" s="36">
        <f t="shared" si="9"/>
        <v>10.324615090749434</v>
      </c>
      <c r="AF11" s="36">
        <f t="shared" si="9"/>
        <v>7.834056481202067</v>
      </c>
      <c r="AG11" s="36">
        <f t="shared" si="9"/>
        <v>8.253686996809277</v>
      </c>
      <c r="AH11" s="9">
        <f t="shared" si="2"/>
        <v>4.8036011727998611E-4</v>
      </c>
      <c r="AI11" s="9">
        <f t="shared" si="6"/>
        <v>-0.84860404894199182</v>
      </c>
      <c r="AJ11" s="6"/>
      <c r="AK11" s="10">
        <f t="shared" si="7"/>
        <v>5.3564908118050918E-2</v>
      </c>
      <c r="AL11" s="11">
        <f t="shared" si="5"/>
        <v>0.41963051560720999</v>
      </c>
    </row>
    <row r="12" spans="1:38" outlineLevel="1" x14ac:dyDescent="0.25">
      <c r="A12" s="37" t="s">
        <v>15</v>
      </c>
      <c r="B12" s="38">
        <v>3.5013627977110919E-2</v>
      </c>
      <c r="C12" s="38">
        <v>3.1754317864245318E-2</v>
      </c>
      <c r="D12" s="38">
        <v>3.1477390810221641E-2</v>
      </c>
      <c r="E12" s="38">
        <v>2.7073401669846543E-2</v>
      </c>
      <c r="F12" s="38">
        <v>2.8135116543269389E-2</v>
      </c>
      <c r="G12" s="38">
        <v>3.3084495179188121E-2</v>
      </c>
      <c r="H12" s="38">
        <v>3.5398509434898251E-2</v>
      </c>
      <c r="I12" s="38">
        <v>3.7191076931976624E-2</v>
      </c>
      <c r="J12" s="38">
        <v>4.1108870306551561E-2</v>
      </c>
      <c r="K12" s="38">
        <v>4.6561943545338609E-2</v>
      </c>
      <c r="L12" s="38">
        <v>5.0381752636023722E-2</v>
      </c>
      <c r="M12" s="38">
        <v>5.0057391134493326E-2</v>
      </c>
      <c r="N12" s="38">
        <v>4.9607975094225501E-2</v>
      </c>
      <c r="O12" s="38">
        <v>5.1491711457548869E-2</v>
      </c>
      <c r="P12" s="38">
        <v>4.903230471138266E-2</v>
      </c>
      <c r="Q12" s="38">
        <v>5.5965750524316613E-2</v>
      </c>
      <c r="R12" s="38">
        <v>6.7615261206055891E-2</v>
      </c>
      <c r="S12" s="38">
        <v>6.3361255078760295E-2</v>
      </c>
      <c r="T12" s="38">
        <v>5.8285812970859059E-2</v>
      </c>
      <c r="U12" s="38">
        <v>4.7628004777055366E-2</v>
      </c>
      <c r="V12" s="38">
        <v>3.5869907653618638E-2</v>
      </c>
      <c r="W12" s="38">
        <v>1.7069656011540726E-2</v>
      </c>
      <c r="X12" s="38">
        <v>1.0029187902411441E-2</v>
      </c>
      <c r="Y12" s="38">
        <v>9.6645132331798361E-3</v>
      </c>
      <c r="Z12" s="38">
        <v>9.1971161588364804E-3</v>
      </c>
      <c r="AA12" s="38">
        <v>9.6786998842906414E-3</v>
      </c>
      <c r="AB12" s="38">
        <v>1.0442419901956563E-2</v>
      </c>
      <c r="AC12" s="38">
        <v>1.0421161417126321E-2</v>
      </c>
      <c r="AD12" s="38">
        <v>1.0695251473424004E-2</v>
      </c>
      <c r="AE12" s="38">
        <v>1.1604830594266554E-2</v>
      </c>
      <c r="AF12" s="38">
        <v>9.003783720441999E-3</v>
      </c>
      <c r="AG12" s="38">
        <v>1.1968995922212044E-2</v>
      </c>
      <c r="AH12" s="14">
        <f t="shared" si="2"/>
        <v>6.9658908644586061E-7</v>
      </c>
      <c r="AI12" s="14">
        <f>(AG12-B12)/B12</f>
        <v>-0.65816178974551254</v>
      </c>
      <c r="AJ12" s="6"/>
      <c r="AK12" s="16">
        <f>(AG12-AF12)/AF12</f>
        <v>0.32932956786133039</v>
      </c>
      <c r="AL12" s="17">
        <f>AG12-AF12</f>
        <v>2.9652122017700452E-3</v>
      </c>
    </row>
    <row r="13" spans="1:38" outlineLevel="1" x14ac:dyDescent="0.25">
      <c r="A13" s="37" t="s">
        <v>16</v>
      </c>
      <c r="B13" s="38">
        <v>54.012729581289037</v>
      </c>
      <c r="C13" s="38">
        <v>55.54967763125434</v>
      </c>
      <c r="D13" s="38">
        <v>56.899848696839868</v>
      </c>
      <c r="E13" s="38">
        <v>53.70104019942427</v>
      </c>
      <c r="F13" s="38">
        <v>52.333777676142908</v>
      </c>
      <c r="G13" s="38">
        <v>51.801383185446511</v>
      </c>
      <c r="H13" s="38">
        <v>51.704587316138372</v>
      </c>
      <c r="I13" s="38">
        <v>48.799942742746424</v>
      </c>
      <c r="J13" s="38">
        <v>50.873671687099772</v>
      </c>
      <c r="K13" s="38">
        <v>49.929392686251482</v>
      </c>
      <c r="L13" s="38">
        <v>46.756566888820373</v>
      </c>
      <c r="M13" s="38">
        <v>45.642839369945705</v>
      </c>
      <c r="N13" s="38">
        <v>42.20948909938226</v>
      </c>
      <c r="O13" s="38">
        <v>39.789977684974488</v>
      </c>
      <c r="P13" s="38">
        <v>39.038281244529919</v>
      </c>
      <c r="Q13" s="38">
        <v>38.978955865669434</v>
      </c>
      <c r="R13" s="38">
        <v>36.732898492397752</v>
      </c>
      <c r="S13" s="38">
        <v>34.749358239564543</v>
      </c>
      <c r="T13" s="38">
        <v>31.196314958786211</v>
      </c>
      <c r="U13" s="38">
        <v>26.89240973432668</v>
      </c>
      <c r="V13" s="38">
        <v>23.225370547518487</v>
      </c>
      <c r="W13" s="38">
        <v>21.103317682393179</v>
      </c>
      <c r="X13" s="38">
        <v>18.666303811654284</v>
      </c>
      <c r="Y13" s="38">
        <v>17.538398521353116</v>
      </c>
      <c r="Z13" s="38">
        <v>16.41519447314257</v>
      </c>
      <c r="AA13" s="38">
        <v>15.170159098489227</v>
      </c>
      <c r="AB13" s="38">
        <v>13.667175849921158</v>
      </c>
      <c r="AC13" s="38">
        <v>11.624844375346841</v>
      </c>
      <c r="AD13" s="38">
        <v>10.237314536992782</v>
      </c>
      <c r="AE13" s="38">
        <v>9.315017323808032</v>
      </c>
      <c r="AF13" s="38">
        <v>6.7433991085671758</v>
      </c>
      <c r="AG13" s="38">
        <v>7.145597802728882</v>
      </c>
      <c r="AH13" s="14">
        <f t="shared" si="2"/>
        <v>4.1586992575334906E-4</v>
      </c>
      <c r="AI13" s="14">
        <f t="shared" ref="AI13:AI16" si="10">(AG13-B13)/B13</f>
        <v>-0.86770530098882026</v>
      </c>
      <c r="AJ13" s="6"/>
      <c r="AK13" s="16">
        <f t="shared" ref="AK13:AK24" si="11">(AG13-AF13)/AF13</f>
        <v>5.9643317514861516E-2</v>
      </c>
      <c r="AL13" s="17">
        <f t="shared" ref="AL13:AL16" si="12">AG13-AF13</f>
        <v>0.40219869416170617</v>
      </c>
    </row>
    <row r="14" spans="1:38" outlineLevel="1" x14ac:dyDescent="0.25">
      <c r="A14" s="37" t="s">
        <v>17</v>
      </c>
      <c r="B14" s="38">
        <v>0.21114367344000001</v>
      </c>
      <c r="C14" s="38">
        <v>0.20506234644000002</v>
      </c>
      <c r="D14" s="38">
        <v>0.18389932848000004</v>
      </c>
      <c r="E14" s="38">
        <v>0.20190005640000003</v>
      </c>
      <c r="F14" s="38">
        <v>0.19022390856000002</v>
      </c>
      <c r="G14" s="38">
        <v>0.17660173607999999</v>
      </c>
      <c r="H14" s="38">
        <v>0.20579210568</v>
      </c>
      <c r="I14" s="38">
        <v>0.19849451328000003</v>
      </c>
      <c r="J14" s="38">
        <v>0.20433258720000003</v>
      </c>
      <c r="K14" s="38">
        <v>0.19654848864000002</v>
      </c>
      <c r="L14" s="38">
        <v>0.19523492200800005</v>
      </c>
      <c r="M14" s="38">
        <v>0.21308969808000003</v>
      </c>
      <c r="N14" s="38">
        <v>0.18633185928000001</v>
      </c>
      <c r="O14" s="38">
        <v>0.20579210568</v>
      </c>
      <c r="P14" s="38">
        <v>0.21698174736000006</v>
      </c>
      <c r="Q14" s="38">
        <v>0.19371835635898482</v>
      </c>
      <c r="R14" s="38">
        <v>0.19371835635898482</v>
      </c>
      <c r="S14" s="38">
        <v>0.20949682292308147</v>
      </c>
      <c r="T14" s="38">
        <v>0.22202335008284557</v>
      </c>
      <c r="U14" s="38">
        <v>0.19481925990694607</v>
      </c>
      <c r="V14" s="38">
        <v>0.19333059181520224</v>
      </c>
      <c r="W14" s="38">
        <v>0.19542399522915496</v>
      </c>
      <c r="X14" s="38">
        <v>0.18712198958016418</v>
      </c>
      <c r="Y14" s="38">
        <v>0.1863482858894801</v>
      </c>
      <c r="Z14" s="38">
        <v>0.17094915812027006</v>
      </c>
      <c r="AA14" s="38">
        <v>0.17421956306791161</v>
      </c>
      <c r="AB14" s="38">
        <v>0.17743256524996673</v>
      </c>
      <c r="AC14" s="38">
        <v>0.18316176027575243</v>
      </c>
      <c r="AD14" s="38">
        <v>0.18508261744132581</v>
      </c>
      <c r="AE14" s="38">
        <v>0.19367872625433827</v>
      </c>
      <c r="AF14" s="38">
        <v>0.15430579328967203</v>
      </c>
      <c r="AG14" s="38">
        <v>0.16687628854388833</v>
      </c>
      <c r="AH14" s="14">
        <f t="shared" si="2"/>
        <v>9.7121096992386129E-6</v>
      </c>
      <c r="AI14" s="14">
        <f t="shared" si="10"/>
        <v>-0.20965527488888266</v>
      </c>
      <c r="AJ14" s="6"/>
      <c r="AK14" s="16">
        <f t="shared" si="11"/>
        <v>8.1464830232382907E-2</v>
      </c>
      <c r="AL14" s="17">
        <f t="shared" si="12"/>
        <v>1.2570495254216302E-2</v>
      </c>
    </row>
    <row r="15" spans="1:38" outlineLevel="1" x14ac:dyDescent="0.25">
      <c r="A15" s="37" t="s">
        <v>18</v>
      </c>
      <c r="B15" s="38">
        <v>0.22106324096640001</v>
      </c>
      <c r="C15" s="38">
        <v>0.21298102549920001</v>
      </c>
      <c r="D15" s="38">
        <v>0.23763387523679999</v>
      </c>
      <c r="E15" s="38">
        <v>0.23763387523679999</v>
      </c>
      <c r="F15" s="38">
        <v>0.26996273710559998</v>
      </c>
      <c r="G15" s="38">
        <v>0.23722767190079999</v>
      </c>
      <c r="H15" s="38">
        <v>0.27158755044960003</v>
      </c>
      <c r="I15" s="38">
        <v>0.27966976591680004</v>
      </c>
      <c r="J15" s="38">
        <v>0.30513502232640005</v>
      </c>
      <c r="K15" s="38">
        <v>0.33868249420320001</v>
      </c>
      <c r="L15" s="38">
        <v>0.39657135443346442</v>
      </c>
      <c r="M15" s="38">
        <v>0.39788470639332896</v>
      </c>
      <c r="N15" s="38">
        <v>0.42344470475479351</v>
      </c>
      <c r="O15" s="38">
        <v>0.45708691858345796</v>
      </c>
      <c r="P15" s="38">
        <v>0.5956683237564947</v>
      </c>
      <c r="Q15" s="38">
        <v>0.55353151318665939</v>
      </c>
      <c r="R15" s="38">
        <v>0.66186981102956433</v>
      </c>
      <c r="S15" s="38">
        <v>0.52268235710257205</v>
      </c>
      <c r="T15" s="38">
        <v>0.54175086790965166</v>
      </c>
      <c r="U15" s="38">
        <v>0.52795575440973042</v>
      </c>
      <c r="V15" s="38">
        <v>0.52953406123784363</v>
      </c>
      <c r="W15" s="38">
        <v>0.45970684184045141</v>
      </c>
      <c r="X15" s="38">
        <v>0.48581834639105737</v>
      </c>
      <c r="Y15" s="38">
        <v>0.47520260340643389</v>
      </c>
      <c r="Z15" s="38">
        <v>0.5948784358116489</v>
      </c>
      <c r="AA15" s="38">
        <v>0.58673424707931132</v>
      </c>
      <c r="AB15" s="38">
        <v>0.70507902857586824</v>
      </c>
      <c r="AC15" s="38">
        <v>0.62258359080101755</v>
      </c>
      <c r="AD15" s="38">
        <v>0.68860676251063224</v>
      </c>
      <c r="AE15" s="38">
        <v>0.733395094269359</v>
      </c>
      <c r="AF15" s="38">
        <v>0.85376437860582466</v>
      </c>
      <c r="AG15" s="38">
        <v>0.85376437860582466</v>
      </c>
      <c r="AH15" s="14">
        <f t="shared" si="2"/>
        <v>4.9688624876992675E-5</v>
      </c>
      <c r="AI15" s="14">
        <f t="shared" si="10"/>
        <v>2.8620820669845815</v>
      </c>
      <c r="AJ15" s="6"/>
      <c r="AK15" s="16">
        <f t="shared" si="11"/>
        <v>0</v>
      </c>
      <c r="AL15" s="17">
        <f t="shared" si="12"/>
        <v>0</v>
      </c>
    </row>
    <row r="16" spans="1:38" outlineLevel="1" x14ac:dyDescent="0.25">
      <c r="A16" s="37" t="s">
        <v>19</v>
      </c>
      <c r="B16" s="38">
        <v>3.7274010325823614E-2</v>
      </c>
      <c r="C16" s="38">
        <v>3.7743284923490251E-2</v>
      </c>
      <c r="D16" s="38">
        <v>3.7784654603475014E-2</v>
      </c>
      <c r="E16" s="38">
        <v>2.6375053110402634E-2</v>
      </c>
      <c r="F16" s="38">
        <v>2.2634703092944238E-2</v>
      </c>
      <c r="G16" s="38">
        <v>6.3510128185477244E-2</v>
      </c>
      <c r="H16" s="38">
        <v>6.8469801155655277E-2</v>
      </c>
      <c r="I16" s="38">
        <v>5.327823074718073E-2</v>
      </c>
      <c r="J16" s="38">
        <v>3.5220710415498527E-2</v>
      </c>
      <c r="K16" s="38">
        <v>4.8501786682264472E-2</v>
      </c>
      <c r="L16" s="38">
        <v>3.0335573743834016E-2</v>
      </c>
      <c r="M16" s="38">
        <v>5.2148450700387365E-2</v>
      </c>
      <c r="N16" s="38">
        <v>5.2614703720855791E-2</v>
      </c>
      <c r="O16" s="38">
        <v>5.4079677071129297E-2</v>
      </c>
      <c r="P16" s="38">
        <v>5.9230560148898749E-2</v>
      </c>
      <c r="Q16" s="38">
        <v>7.5170955163909065E-2</v>
      </c>
      <c r="R16" s="38">
        <v>7.4484080331447697E-2</v>
      </c>
      <c r="S16" s="38">
        <v>6.3429853959353535E-2</v>
      </c>
      <c r="T16" s="38">
        <v>7.0541248132950679E-2</v>
      </c>
      <c r="U16" s="38">
        <v>7.265999582065584E-2</v>
      </c>
      <c r="V16" s="38">
        <v>7.8974931849231031E-2</v>
      </c>
      <c r="W16" s="38">
        <v>7.3758618974435503E-2</v>
      </c>
      <c r="X16" s="38">
        <v>6.8205035572141817E-2</v>
      </c>
      <c r="Y16" s="38">
        <v>7.2423699174827952E-2</v>
      </c>
      <c r="Z16" s="38">
        <v>7.1857962647594392E-2</v>
      </c>
      <c r="AA16" s="38">
        <v>6.7431257126772434E-2</v>
      </c>
      <c r="AB16" s="38">
        <v>6.784102872657706E-2</v>
      </c>
      <c r="AC16" s="38">
        <v>6.3740487123659789E-2</v>
      </c>
      <c r="AD16" s="38">
        <v>7.022537191878879E-2</v>
      </c>
      <c r="AE16" s="38">
        <v>7.0919115823437726E-2</v>
      </c>
      <c r="AF16" s="38">
        <v>7.3583417018952005E-2</v>
      </c>
      <c r="AG16" s="38">
        <v>7.5479531008470158E-2</v>
      </c>
      <c r="AH16" s="14">
        <f t="shared" si="2"/>
        <v>4.3928678639598881E-6</v>
      </c>
      <c r="AI16" s="14">
        <f t="shared" si="10"/>
        <v>1.0249908810101276</v>
      </c>
      <c r="AJ16" s="6"/>
      <c r="AK16" s="16">
        <f t="shared" si="11"/>
        <v>2.5768224232231473E-2</v>
      </c>
      <c r="AL16" s="17">
        <f t="shared" si="12"/>
        <v>1.8961139895181528E-3</v>
      </c>
    </row>
    <row r="17" spans="1:38" x14ac:dyDescent="0.25">
      <c r="A17" s="39" t="s">
        <v>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9"/>
      <c r="AI17" s="9"/>
      <c r="AJ17" s="6"/>
      <c r="AK17" s="10"/>
      <c r="AL17" s="11"/>
    </row>
    <row r="18" spans="1:38" outlineLevel="1" x14ac:dyDescent="0.25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4"/>
      <c r="AI18" s="14"/>
      <c r="AJ18" s="6"/>
      <c r="AK18" s="16"/>
      <c r="AL18" s="17"/>
    </row>
    <row r="19" spans="1:38" outlineLevel="1" x14ac:dyDescent="0.25">
      <c r="A19" s="37" t="s">
        <v>22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14"/>
      <c r="AI19" s="14"/>
      <c r="AJ19" s="6"/>
      <c r="AK19" s="16"/>
      <c r="AL19" s="17"/>
    </row>
    <row r="20" spans="1:38" outlineLevel="1" x14ac:dyDescent="0.25">
      <c r="A20" s="37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4"/>
      <c r="AI20" s="14"/>
      <c r="AJ20" s="6"/>
      <c r="AK20" s="16"/>
      <c r="AL20" s="17"/>
    </row>
    <row r="21" spans="1:38" outlineLevel="1" x14ac:dyDescent="0.25">
      <c r="A21" s="37" t="s">
        <v>25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14"/>
      <c r="AI21" s="14"/>
      <c r="AJ21" s="6"/>
      <c r="AK21" s="16"/>
      <c r="AL21" s="17"/>
    </row>
    <row r="22" spans="1:38" outlineLevel="1" x14ac:dyDescent="0.25">
      <c r="A22" s="37" t="s">
        <v>26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14"/>
      <c r="AI22" s="14"/>
      <c r="AJ22" s="6"/>
      <c r="AK22" s="16"/>
      <c r="AL22" s="17"/>
    </row>
    <row r="23" spans="1:38" x14ac:dyDescent="0.25">
      <c r="A23" s="39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9"/>
      <c r="AI23" s="9"/>
      <c r="AJ23" s="6"/>
      <c r="AK23" s="10"/>
      <c r="AL23" s="11"/>
    </row>
    <row r="24" spans="1:38" collapsed="1" x14ac:dyDescent="0.25">
      <c r="A24" s="39" t="s">
        <v>28</v>
      </c>
      <c r="B24" s="36">
        <f t="shared" ref="B24:AA24" si="13">SUM(B25:B31)</f>
        <v>13482.065424945817</v>
      </c>
      <c r="C24" s="36">
        <f t="shared" si="13"/>
        <v>13745.712672411282</v>
      </c>
      <c r="D24" s="36">
        <f t="shared" si="13"/>
        <v>13996.612128634546</v>
      </c>
      <c r="E24" s="36">
        <f t="shared" si="13"/>
        <v>14116.858849963912</v>
      </c>
      <c r="F24" s="36">
        <f t="shared" si="13"/>
        <v>14149.782343708719</v>
      </c>
      <c r="G24" s="36">
        <f t="shared" si="13"/>
        <v>14272.764328596399</v>
      </c>
      <c r="H24" s="36">
        <f t="shared" si="13"/>
        <v>14766.91491278086</v>
      </c>
      <c r="I24" s="36">
        <f t="shared" si="13"/>
        <v>15201.129856751286</v>
      </c>
      <c r="J24" s="36">
        <f t="shared" si="13"/>
        <v>15546.229995491674</v>
      </c>
      <c r="K24" s="36">
        <f t="shared" si="13"/>
        <v>15150.653607205066</v>
      </c>
      <c r="L24" s="36">
        <f t="shared" si="13"/>
        <v>14580.734806025208</v>
      </c>
      <c r="M24" s="36">
        <f t="shared" si="13"/>
        <v>14611.616665885847</v>
      </c>
      <c r="N24" s="36">
        <f t="shared" si="13"/>
        <v>14560.854318637863</v>
      </c>
      <c r="O24" s="36">
        <f t="shared" si="13"/>
        <v>14580.75150780174</v>
      </c>
      <c r="P24" s="36">
        <f t="shared" si="13"/>
        <v>14480.14520731005</v>
      </c>
      <c r="Q24" s="36">
        <f t="shared" si="13"/>
        <v>14425.15286266403</v>
      </c>
      <c r="R24" s="36">
        <f t="shared" si="13"/>
        <v>14512.91094043958</v>
      </c>
      <c r="S24" s="36">
        <f t="shared" si="13"/>
        <v>14040.805629804581</v>
      </c>
      <c r="T24" s="36">
        <f t="shared" si="13"/>
        <v>14046.4967264231</v>
      </c>
      <c r="U24" s="36">
        <f t="shared" si="13"/>
        <v>13826.753646467027</v>
      </c>
      <c r="V24" s="36">
        <f t="shared" si="13"/>
        <v>13548.077776853022</v>
      </c>
      <c r="W24" s="36">
        <f t="shared" si="13"/>
        <v>13411.497997766881</v>
      </c>
      <c r="X24" s="36">
        <f t="shared" si="13"/>
        <v>14231.122681386396</v>
      </c>
      <c r="Y24" s="36">
        <f t="shared" si="13"/>
        <v>14348.472626757113</v>
      </c>
      <c r="Z24" s="36">
        <f t="shared" si="13"/>
        <v>14228.178096820466</v>
      </c>
      <c r="AA24" s="36">
        <f t="shared" si="13"/>
        <v>14741.478773418232</v>
      </c>
      <c r="AB24" s="36">
        <f>SUM(AB25:AB31)</f>
        <v>15160.965197222993</v>
      </c>
      <c r="AC24" s="36">
        <f>SUM(AC25:AC31)</f>
        <v>15653.248696036577</v>
      </c>
      <c r="AD24" s="36">
        <f t="shared" ref="AD24:AG24" si="14">SUM(AD25:AD31)</f>
        <v>16014.245270115296</v>
      </c>
      <c r="AE24" s="36">
        <f t="shared" si="14"/>
        <v>15585.805128255888</v>
      </c>
      <c r="AF24" s="36">
        <f t="shared" si="14"/>
        <v>15796.872372995449</v>
      </c>
      <c r="AG24" s="36">
        <f t="shared" si="14"/>
        <v>16086.100353941501</v>
      </c>
      <c r="AH24" s="9">
        <f>AG24/$AG$47</f>
        <v>0.93620233667500696</v>
      </c>
      <c r="AI24" s="9">
        <f>(AG24-B24)/B24</f>
        <v>0.19314807093113853</v>
      </c>
      <c r="AJ24" s="6"/>
      <c r="AK24" s="10">
        <f t="shared" si="11"/>
        <v>1.8309192738714782E-2</v>
      </c>
      <c r="AL24" s="11">
        <f>AG24-AF24</f>
        <v>289.22798094605241</v>
      </c>
    </row>
    <row r="25" spans="1:38" outlineLevel="1" x14ac:dyDescent="0.25">
      <c r="A25" s="37" t="s">
        <v>29</v>
      </c>
      <c r="B25" s="38">
        <v>11900.525710894046</v>
      </c>
      <c r="C25" s="38">
        <v>12126.765465813238</v>
      </c>
      <c r="D25" s="38">
        <v>12344.93337061415</v>
      </c>
      <c r="E25" s="38">
        <v>12442.526503380377</v>
      </c>
      <c r="F25" s="38">
        <v>12471.351138787095</v>
      </c>
      <c r="G25" s="38">
        <v>12582.552577269393</v>
      </c>
      <c r="H25" s="38">
        <v>12998.699248467845</v>
      </c>
      <c r="I25" s="38">
        <v>13377.226076359471</v>
      </c>
      <c r="J25" s="38">
        <v>13684.173515019462</v>
      </c>
      <c r="K25" s="38">
        <v>13340.817876075656</v>
      </c>
      <c r="L25" s="38">
        <v>12833.339976032807</v>
      </c>
      <c r="M25" s="38">
        <v>12834.807762353135</v>
      </c>
      <c r="N25" s="38">
        <v>12777.283571619073</v>
      </c>
      <c r="O25" s="38">
        <v>12810.768064274518</v>
      </c>
      <c r="P25" s="38">
        <v>12732.183055928934</v>
      </c>
      <c r="Q25" s="38">
        <v>12642.522480609185</v>
      </c>
      <c r="R25" s="38">
        <v>12716.003966812144</v>
      </c>
      <c r="S25" s="38">
        <v>12301.218221622332</v>
      </c>
      <c r="T25" s="38">
        <v>12300.215260607618</v>
      </c>
      <c r="U25" s="38">
        <v>12091.538074289185</v>
      </c>
      <c r="V25" s="38">
        <v>11829.93838080531</v>
      </c>
      <c r="W25" s="38">
        <v>11690.089024033967</v>
      </c>
      <c r="X25" s="38">
        <v>12389.710111890119</v>
      </c>
      <c r="Y25" s="38">
        <v>12496.387570446301</v>
      </c>
      <c r="Z25" s="38">
        <v>12396.572545397757</v>
      </c>
      <c r="AA25" s="38">
        <v>12837.084648569326</v>
      </c>
      <c r="AB25" s="38">
        <v>13197.723708414705</v>
      </c>
      <c r="AC25" s="38">
        <v>13642.594940962883</v>
      </c>
      <c r="AD25" s="38">
        <v>13954.572454411627</v>
      </c>
      <c r="AE25" s="38">
        <v>13590.246177168992</v>
      </c>
      <c r="AF25" s="38">
        <v>13771.818072986507</v>
      </c>
      <c r="AG25" s="38">
        <v>14012.843917712162</v>
      </c>
      <c r="AH25" s="14">
        <f t="shared" ref="AH25:AH26" si="15">AG25/$AG$47</f>
        <v>0.81553993389142521</v>
      </c>
      <c r="AI25" s="14">
        <f t="shared" ref="AI25:AI26" si="16">(AG25-B25)/B25</f>
        <v>0.17749789027256549</v>
      </c>
      <c r="AJ25" s="6"/>
      <c r="AK25" s="16">
        <f>(AG25-AF25)/AF25</f>
        <v>1.7501381694725412E-2</v>
      </c>
      <c r="AL25" s="17">
        <f t="shared" ref="AL25:AL31" si="17">AG25-AF25</f>
        <v>241.02584472565468</v>
      </c>
    </row>
    <row r="26" spans="1:38" outlineLevel="1" x14ac:dyDescent="0.25">
      <c r="A26" s="37" t="s">
        <v>30</v>
      </c>
      <c r="B26" s="38">
        <v>1580.1129667840114</v>
      </c>
      <c r="C26" s="38">
        <v>1617.4557771707837</v>
      </c>
      <c r="D26" s="38">
        <v>1650.1537723374872</v>
      </c>
      <c r="E26" s="38">
        <v>1672.7697468334354</v>
      </c>
      <c r="F26" s="38">
        <v>1676.6837183533676</v>
      </c>
      <c r="G26" s="38">
        <v>1688.1442995081725</v>
      </c>
      <c r="H26" s="38">
        <v>1766.5313031365608</v>
      </c>
      <c r="I26" s="38">
        <v>1822.2158365446351</v>
      </c>
      <c r="J26" s="38">
        <v>1860.3468362847411</v>
      </c>
      <c r="K26" s="38">
        <v>1808.0924856888114</v>
      </c>
      <c r="L26" s="38">
        <v>1745.6080542204427</v>
      </c>
      <c r="M26" s="38">
        <v>1774.9998025994112</v>
      </c>
      <c r="N26" s="38">
        <v>1781.7990162799256</v>
      </c>
      <c r="O26" s="38">
        <v>1768.0913157050131</v>
      </c>
      <c r="P26" s="38">
        <v>1746.0815861361211</v>
      </c>
      <c r="Q26" s="38">
        <v>1780.6880107531276</v>
      </c>
      <c r="R26" s="38">
        <v>1795.0700052161967</v>
      </c>
      <c r="S26" s="38">
        <v>1737.8490199348998</v>
      </c>
      <c r="T26" s="38">
        <v>1744.4719562867326</v>
      </c>
      <c r="U26" s="38">
        <v>1733.6569126265661</v>
      </c>
      <c r="V26" s="38">
        <v>1716.7061257922364</v>
      </c>
      <c r="W26" s="38">
        <v>1720.0619161607465</v>
      </c>
      <c r="X26" s="38">
        <v>1840.103238487339</v>
      </c>
      <c r="Y26" s="38">
        <v>1850.9042347776262</v>
      </c>
      <c r="Z26" s="38">
        <v>1830.5358383842492</v>
      </c>
      <c r="AA26" s="38">
        <v>1903.3800922485034</v>
      </c>
      <c r="AB26" s="38">
        <v>1962.1994288484486</v>
      </c>
      <c r="AC26" s="38">
        <v>2009.550457263241</v>
      </c>
      <c r="AD26" s="38">
        <v>2058.4752155371111</v>
      </c>
      <c r="AE26" s="38">
        <v>1994.3918937672497</v>
      </c>
      <c r="AF26" s="38">
        <v>2023.9305034580279</v>
      </c>
      <c r="AG26" s="38">
        <v>2072.1326396784261</v>
      </c>
      <c r="AH26" s="14">
        <f t="shared" si="15"/>
        <v>0.12059699843238635</v>
      </c>
      <c r="AI26" s="14">
        <f t="shared" si="16"/>
        <v>0.31138259304068466</v>
      </c>
      <c r="AJ26" s="6"/>
      <c r="AK26" s="16">
        <f t="shared" ref="AK26:AK31" si="18">(AG26-AF26)/AF26</f>
        <v>2.3816102449190545E-2</v>
      </c>
      <c r="AL26" s="17">
        <f t="shared" si="17"/>
        <v>48.202136220398188</v>
      </c>
    </row>
    <row r="27" spans="1:38" outlineLevel="1" x14ac:dyDescent="0.25">
      <c r="A27" s="37" t="s">
        <v>31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14"/>
      <c r="AI27" s="14"/>
      <c r="AJ27" s="6"/>
      <c r="AK27" s="16"/>
      <c r="AL27" s="17"/>
    </row>
    <row r="28" spans="1:38" outlineLevel="1" x14ac:dyDescent="0.25">
      <c r="A28" s="37" t="s">
        <v>32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14"/>
      <c r="AI28" s="14"/>
      <c r="AJ28" s="6"/>
      <c r="AK28" s="16"/>
      <c r="AL28" s="17"/>
    </row>
    <row r="29" spans="1:38" outlineLevel="1" x14ac:dyDescent="0.25">
      <c r="A29" s="37" t="s">
        <v>33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14"/>
      <c r="AI29" s="14"/>
      <c r="AJ29" s="6"/>
      <c r="AK29" s="16"/>
      <c r="AL29" s="17"/>
    </row>
    <row r="30" spans="1:38" outlineLevel="1" x14ac:dyDescent="0.25">
      <c r="A30" s="37" t="s">
        <v>34</v>
      </c>
      <c r="B30" s="38">
        <v>1.1942962729850881</v>
      </c>
      <c r="C30" s="38">
        <v>1.2402307450229759</v>
      </c>
      <c r="D30" s="38">
        <v>1.2574561720371842</v>
      </c>
      <c r="E30" s="38">
        <v>1.26319798104192</v>
      </c>
      <c r="F30" s="38">
        <v>1.4354522511840004</v>
      </c>
      <c r="G30" s="38">
        <v>1.6478991843592323</v>
      </c>
      <c r="H30" s="38">
        <v>1.3263578800940161</v>
      </c>
      <c r="I30" s="38">
        <v>1.3722923521319041</v>
      </c>
      <c r="J30" s="38">
        <v>1.3608087341224322</v>
      </c>
      <c r="K30" s="38">
        <v>1.4354522511840004</v>
      </c>
      <c r="L30" s="38">
        <v>1.4871285322266246</v>
      </c>
      <c r="M30" s="38">
        <v>1.5043539592408317</v>
      </c>
      <c r="N30" s="38">
        <v>1.5100957682455682</v>
      </c>
      <c r="O30" s="38">
        <v>1.5158375772503041</v>
      </c>
      <c r="P30" s="38">
        <v>1.4526776781982078</v>
      </c>
      <c r="Q30" s="38">
        <v>1.5588331887713374</v>
      </c>
      <c r="R30" s="38">
        <v>1.4943742918600025</v>
      </c>
      <c r="S30" s="38">
        <v>1.4188954016444404</v>
      </c>
      <c r="T30" s="38">
        <v>1.535235293209303</v>
      </c>
      <c r="U30" s="38">
        <v>1.3022028824810103</v>
      </c>
      <c r="V30" s="38">
        <v>1.2316887916571064</v>
      </c>
      <c r="W30" s="38">
        <v>1.1800862709133131</v>
      </c>
      <c r="X30" s="38">
        <v>1.1244916909042133</v>
      </c>
      <c r="Y30" s="38">
        <v>0.97514562992536613</v>
      </c>
      <c r="Z30" s="38">
        <v>0.87374463450025286</v>
      </c>
      <c r="AA30" s="38">
        <v>0.84174160375290374</v>
      </c>
      <c r="AB30" s="38">
        <v>0.88385303952656535</v>
      </c>
      <c r="AC30" s="38">
        <v>0.91595595676820241</v>
      </c>
      <c r="AD30" s="38">
        <v>0.97398428036400442</v>
      </c>
      <c r="AE30" s="38">
        <v>0.97398428036400442</v>
      </c>
      <c r="AF30" s="38">
        <v>0.97398428036400442</v>
      </c>
      <c r="AG30" s="38">
        <v>0.97398428036400442</v>
      </c>
      <c r="AH30" s="14">
        <f>AG30/$AG$47</f>
        <v>5.6685358110306739E-5</v>
      </c>
      <c r="AI30" s="14">
        <f t="shared" ref="AI30:AI31" si="19">(AG30-B30)/B30</f>
        <v>-0.18447013325296921</v>
      </c>
      <c r="AJ30" s="6"/>
      <c r="AK30" s="16">
        <f t="shared" si="18"/>
        <v>0</v>
      </c>
      <c r="AL30" s="17">
        <f t="shared" si="17"/>
        <v>0</v>
      </c>
    </row>
    <row r="31" spans="1:38" outlineLevel="1" x14ac:dyDescent="0.25">
      <c r="A31" s="37" t="s">
        <v>35</v>
      </c>
      <c r="B31" s="38">
        <v>0.23245099477638104</v>
      </c>
      <c r="C31" s="38">
        <v>0.25119868223655095</v>
      </c>
      <c r="D31" s="38">
        <v>0.26752951087031024</v>
      </c>
      <c r="E31" s="38">
        <v>0.29940176905806171</v>
      </c>
      <c r="F31" s="38">
        <v>0.31203431707154183</v>
      </c>
      <c r="G31" s="38">
        <v>0.41955263447303986</v>
      </c>
      <c r="H31" s="38">
        <v>0.3580032963604512</v>
      </c>
      <c r="I31" s="38">
        <v>0.31565149504663947</v>
      </c>
      <c r="J31" s="38">
        <v>0.34883545334912736</v>
      </c>
      <c r="K31" s="38">
        <v>0.30779318941284733</v>
      </c>
      <c r="L31" s="38">
        <v>0.29964723973081125</v>
      </c>
      <c r="M31" s="38">
        <v>0.30474697405982781</v>
      </c>
      <c r="N31" s="38">
        <v>0.26163497061851432</v>
      </c>
      <c r="O31" s="38">
        <v>0.37629024495971908</v>
      </c>
      <c r="P31" s="38">
        <v>0.427887566796959</v>
      </c>
      <c r="Q31" s="38">
        <v>0.38353811294568896</v>
      </c>
      <c r="R31" s="38">
        <v>0.34259411937781581</v>
      </c>
      <c r="S31" s="38">
        <v>0.31949284570530023</v>
      </c>
      <c r="T31" s="38">
        <v>0.27427423553950336</v>
      </c>
      <c r="U31" s="38">
        <v>0.25645666879442186</v>
      </c>
      <c r="V31" s="38">
        <v>0.20158146382025358</v>
      </c>
      <c r="W31" s="38">
        <v>0.16697130125419568</v>
      </c>
      <c r="X31" s="38">
        <v>0.18483931803424603</v>
      </c>
      <c r="Y31" s="38">
        <v>0.20567590326082344</v>
      </c>
      <c r="Z31" s="38">
        <v>0.19596840395919296</v>
      </c>
      <c r="AA31" s="38">
        <v>0.17229099664990233</v>
      </c>
      <c r="AB31" s="38">
        <v>0.15820692031277997</v>
      </c>
      <c r="AC31" s="38">
        <v>0.1873418536841088</v>
      </c>
      <c r="AD31" s="38">
        <v>0.22361588619326617</v>
      </c>
      <c r="AE31" s="38">
        <v>0.19307303928159145</v>
      </c>
      <c r="AF31" s="38">
        <v>0.14981227054947949</v>
      </c>
      <c r="AG31" s="38">
        <v>0.14981227054947949</v>
      </c>
      <c r="AH31" s="14">
        <f>AG31/$AG$47</f>
        <v>8.7189930850235612E-6</v>
      </c>
      <c r="AI31" s="14">
        <f t="shared" si="19"/>
        <v>-0.35551030575885639</v>
      </c>
      <c r="AJ31" s="6"/>
      <c r="AK31" s="16">
        <f t="shared" si="18"/>
        <v>0</v>
      </c>
      <c r="AL31" s="17">
        <f t="shared" si="17"/>
        <v>0</v>
      </c>
    </row>
    <row r="32" spans="1:38" x14ac:dyDescent="0.25">
      <c r="A32" s="39" t="s">
        <v>36</v>
      </c>
      <c r="B32" s="36">
        <f t="shared" ref="B32:AA32" si="20">SUM(B33:B36)</f>
        <v>1545.8533528449464</v>
      </c>
      <c r="C32" s="36">
        <f t="shared" si="20"/>
        <v>1636.4310230730002</v>
      </c>
      <c r="D32" s="36">
        <f t="shared" si="20"/>
        <v>1707.4564657481867</v>
      </c>
      <c r="E32" s="36">
        <f t="shared" si="20"/>
        <v>1762.9557530360016</v>
      </c>
      <c r="F32" s="36">
        <f t="shared" si="20"/>
        <v>1814.1734518897417</v>
      </c>
      <c r="G32" s="36">
        <f t="shared" si="20"/>
        <v>1855.5442917242906</v>
      </c>
      <c r="H32" s="36">
        <f t="shared" si="20"/>
        <v>1719.7749698026582</v>
      </c>
      <c r="I32" s="36">
        <f t="shared" si="20"/>
        <v>1426.8877649365813</v>
      </c>
      <c r="J32" s="36">
        <f t="shared" si="20"/>
        <v>1491.8827066197821</v>
      </c>
      <c r="K32" s="36">
        <f t="shared" si="20"/>
        <v>1486.0762385516082</v>
      </c>
      <c r="L32" s="36">
        <f t="shared" si="20"/>
        <v>1492.2224155978661</v>
      </c>
      <c r="M32" s="36">
        <f t="shared" si="20"/>
        <v>1603.7445766192591</v>
      </c>
      <c r="N32" s="36">
        <f t="shared" si="20"/>
        <v>1692.1246573240251</v>
      </c>
      <c r="O32" s="36">
        <f t="shared" si="20"/>
        <v>1700.3052738968463</v>
      </c>
      <c r="P32" s="36">
        <f t="shared" si="20"/>
        <v>1414.1415897546729</v>
      </c>
      <c r="Q32" s="36">
        <f t="shared" si="20"/>
        <v>1216.0931186203529</v>
      </c>
      <c r="R32" s="36">
        <f t="shared" si="20"/>
        <v>1251.9501560246192</v>
      </c>
      <c r="S32" s="36">
        <f t="shared" si="20"/>
        <v>763.59124516194049</v>
      </c>
      <c r="T32" s="36">
        <f t="shared" si="20"/>
        <v>608.60355344185666</v>
      </c>
      <c r="U32" s="36">
        <f t="shared" si="20"/>
        <v>408.32923304534131</v>
      </c>
      <c r="V32" s="36">
        <f t="shared" si="20"/>
        <v>400.77263100416906</v>
      </c>
      <c r="W32" s="36">
        <f t="shared" si="20"/>
        <v>515.97104988104388</v>
      </c>
      <c r="X32" s="36">
        <f t="shared" si="20"/>
        <v>425.06294209968399</v>
      </c>
      <c r="Y32" s="36">
        <f t="shared" si="20"/>
        <v>602.2615471232391</v>
      </c>
      <c r="Z32" s="36">
        <f t="shared" si="20"/>
        <v>811.89042621604301</v>
      </c>
      <c r="AA32" s="36">
        <f t="shared" si="20"/>
        <v>899.6310710849483</v>
      </c>
      <c r="AB32" s="36">
        <f>SUM(AB33:AB36)</f>
        <v>922.59885329855069</v>
      </c>
      <c r="AC32" s="36">
        <f>SUM(AC33:AC36)</f>
        <v>891.99302487066734</v>
      </c>
      <c r="AD32" s="36">
        <f t="shared" ref="AD32:AG32" si="21">SUM(AD33:AD36)</f>
        <v>862.55664423325709</v>
      </c>
      <c r="AE32" s="36">
        <f t="shared" si="21"/>
        <v>848.52609618406416</v>
      </c>
      <c r="AF32" s="36">
        <f t="shared" si="21"/>
        <v>840.6576255171999</v>
      </c>
      <c r="AG32" s="36">
        <f t="shared" si="21"/>
        <v>797.80872892349043</v>
      </c>
      <c r="AH32" s="9">
        <f>AG32/$AG$47</f>
        <v>4.6432036342162752E-2</v>
      </c>
      <c r="AI32" s="9">
        <f>(AG32-B32)/B32</f>
        <v>-0.48390400198361311</v>
      </c>
      <c r="AJ32" s="6"/>
      <c r="AK32" s="10">
        <f>(AG32-AF32)/AF32</f>
        <v>-5.0970686868328154E-2</v>
      </c>
      <c r="AL32" s="11">
        <f>AG32-AF32</f>
        <v>-42.848896593709469</v>
      </c>
    </row>
    <row r="33" spans="1:38" outlineLevel="1" x14ac:dyDescent="0.25">
      <c r="A33" s="37" t="s">
        <v>37</v>
      </c>
      <c r="B33" s="38">
        <v>1476.2440052032955</v>
      </c>
      <c r="C33" s="38">
        <v>1566.4053883747692</v>
      </c>
      <c r="D33" s="38">
        <v>1636.804891871742</v>
      </c>
      <c r="E33" s="38">
        <v>1691.858702032943</v>
      </c>
      <c r="F33" s="38">
        <v>1742.7939278700369</v>
      </c>
      <c r="G33" s="38">
        <v>1783.8901811031583</v>
      </c>
      <c r="H33" s="38">
        <v>1648.4939639728798</v>
      </c>
      <c r="I33" s="38">
        <v>1358.2515075538263</v>
      </c>
      <c r="J33" s="38">
        <v>1415.0371160350153</v>
      </c>
      <c r="K33" s="38">
        <v>1412.6418846823149</v>
      </c>
      <c r="L33" s="38">
        <v>1420.3433841632723</v>
      </c>
      <c r="M33" s="38">
        <v>1528.2075427926054</v>
      </c>
      <c r="N33" s="38">
        <v>1610.1605965103295</v>
      </c>
      <c r="O33" s="38">
        <v>1631.9913947418349</v>
      </c>
      <c r="P33" s="38">
        <v>1333.7545583090021</v>
      </c>
      <c r="Q33" s="38">
        <v>1127.8383820335271</v>
      </c>
      <c r="R33" s="38">
        <v>1175.2110126969387</v>
      </c>
      <c r="S33" s="38">
        <v>689.91193570459279</v>
      </c>
      <c r="T33" s="38">
        <v>519.50308849338364</v>
      </c>
      <c r="U33" s="38">
        <v>318.98149710157963</v>
      </c>
      <c r="V33" s="38">
        <v>312.08408821280602</v>
      </c>
      <c r="W33" s="38">
        <v>427.3484695940308</v>
      </c>
      <c r="X33" s="38">
        <v>339.12653336994782</v>
      </c>
      <c r="Y33" s="38">
        <v>516.28633635452331</v>
      </c>
      <c r="Z33" s="38">
        <v>725.87319921131211</v>
      </c>
      <c r="AA33" s="38">
        <v>814.15791003128629</v>
      </c>
      <c r="AB33" s="38">
        <v>839.50816237353752</v>
      </c>
      <c r="AC33" s="38">
        <v>804.05386674717329</v>
      </c>
      <c r="AD33" s="38">
        <v>775.83446627642377</v>
      </c>
      <c r="AE33" s="38">
        <v>758.10261068458965</v>
      </c>
      <c r="AF33" s="38">
        <v>748.08844128995838</v>
      </c>
      <c r="AG33" s="38">
        <v>707.49698929729072</v>
      </c>
      <c r="AH33" s="14">
        <f t="shared" ref="AH33:AH36" si="22">AG33/$AG$47</f>
        <v>4.1175941962115194E-2</v>
      </c>
      <c r="AI33" s="14">
        <f t="shared" ref="AI33" si="23">(AG33-B33)/B33</f>
        <v>-0.52074522449975313</v>
      </c>
      <c r="AJ33" s="6"/>
      <c r="AK33" s="16">
        <f>(AG33-AF33)/AF33</f>
        <v>-5.4260231481018766E-2</v>
      </c>
      <c r="AL33" s="17">
        <f t="shared" ref="AL33:AL36" si="24">AG33-AF33</f>
        <v>-40.591451992667658</v>
      </c>
    </row>
    <row r="34" spans="1:38" outlineLevel="1" x14ac:dyDescent="0.25">
      <c r="A34" s="37" t="s">
        <v>38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2.4900959999999999</v>
      </c>
      <c r="N34" s="38">
        <v>3.809456</v>
      </c>
      <c r="O34" s="38">
        <v>5.2984960000000001</v>
      </c>
      <c r="P34" s="38">
        <v>22.298192</v>
      </c>
      <c r="Q34" s="38">
        <v>30.391311999999999</v>
      </c>
      <c r="R34" s="38">
        <v>24.359216</v>
      </c>
      <c r="S34" s="38">
        <v>24.078208</v>
      </c>
      <c r="T34" s="38">
        <v>31.763984000000001</v>
      </c>
      <c r="U34" s="38">
        <v>31.332112000000002</v>
      </c>
      <c r="V34" s="38">
        <v>31.929632000000002</v>
      </c>
      <c r="W34" s="38">
        <v>31.837680000000013</v>
      </c>
      <c r="X34" s="38">
        <v>28.954822400000001</v>
      </c>
      <c r="Y34" s="38">
        <v>29.267369599999999</v>
      </c>
      <c r="Z34" s="38">
        <v>27.261673600000002</v>
      </c>
      <c r="AA34" s="38">
        <v>26.8945376</v>
      </c>
      <c r="AB34" s="38">
        <v>26.4636064</v>
      </c>
      <c r="AC34" s="38">
        <v>30.662008703648009</v>
      </c>
      <c r="AD34" s="38">
        <v>30.254681222505177</v>
      </c>
      <c r="AE34" s="38">
        <v>32.89197525156942</v>
      </c>
      <c r="AF34" s="38">
        <v>32.89197525156942</v>
      </c>
      <c r="AG34" s="38">
        <v>33.630551537748218</v>
      </c>
      <c r="AH34" s="14">
        <f t="shared" si="22"/>
        <v>1.9572799025585159E-3</v>
      </c>
      <c r="AI34" s="14"/>
      <c r="AJ34" s="6"/>
      <c r="AK34" s="16">
        <f t="shared" ref="AK34:AK35" si="25">(AG34-AF34)/AF34</f>
        <v>2.2454604216679185E-2</v>
      </c>
      <c r="AL34" s="17">
        <f t="shared" si="24"/>
        <v>0.73857628617879811</v>
      </c>
    </row>
    <row r="35" spans="1:38" outlineLevel="1" x14ac:dyDescent="0.25">
      <c r="A35" s="37" t="s">
        <v>39</v>
      </c>
      <c r="B35" s="38">
        <v>1.1779349611935386</v>
      </c>
      <c r="C35" s="38">
        <v>1.2057842539705816</v>
      </c>
      <c r="D35" s="38">
        <v>1.2695622463787344</v>
      </c>
      <c r="E35" s="38">
        <v>1.3324574548748893</v>
      </c>
      <c r="F35" s="38">
        <v>1.3846005412257598</v>
      </c>
      <c r="G35" s="38">
        <v>1.4277152328069249</v>
      </c>
      <c r="H35" s="38">
        <v>1.4207752519495596</v>
      </c>
      <c r="I35" s="38">
        <v>1.3347369822182993</v>
      </c>
      <c r="J35" s="38">
        <v>1.2470279094229331</v>
      </c>
      <c r="K35" s="38">
        <v>1.7551463147289148</v>
      </c>
      <c r="L35" s="38">
        <v>1.9370612898135577</v>
      </c>
      <c r="M35" s="38">
        <v>2.4531643983209555</v>
      </c>
      <c r="N35" s="38">
        <v>5.1662822081664492</v>
      </c>
      <c r="O35" s="38">
        <v>6.7155622153360222</v>
      </c>
      <c r="P35" s="38">
        <v>4.0344038128801643</v>
      </c>
      <c r="Q35" s="38">
        <v>2.5988953145014158</v>
      </c>
      <c r="R35" s="38">
        <v>2.6893045184890765</v>
      </c>
      <c r="S35" s="38">
        <v>0.10223215731509611</v>
      </c>
      <c r="T35" s="38">
        <v>0.37857766303444418</v>
      </c>
      <c r="U35" s="38">
        <v>0.3845294244172312</v>
      </c>
      <c r="V35" s="38">
        <v>0.47333342247502797</v>
      </c>
      <c r="W35" s="38">
        <v>0.71233430442835366</v>
      </c>
      <c r="X35" s="38">
        <v>0.24030637516196035</v>
      </c>
      <c r="Y35" s="38">
        <v>0.15701558181070208</v>
      </c>
      <c r="Z35" s="38">
        <v>0.14752146077944381</v>
      </c>
      <c r="AA35" s="38">
        <v>0.15852450002021107</v>
      </c>
      <c r="AB35" s="38">
        <v>0.15024223644577753</v>
      </c>
      <c r="AC35" s="38">
        <v>0.159117169382678</v>
      </c>
      <c r="AD35" s="38">
        <v>0.18693369275639657</v>
      </c>
      <c r="AE35" s="38">
        <v>0.24937412962223801</v>
      </c>
      <c r="AF35" s="38">
        <v>0.15700640232706023</v>
      </c>
      <c r="AG35" s="38">
        <v>0.15700640232706023</v>
      </c>
      <c r="AH35" s="14">
        <f>AG35/$AG$47</f>
        <v>9.137687661852353E-6</v>
      </c>
      <c r="AI35" s="14">
        <f t="shared" ref="AI35:AI36" si="26">(AG35-B35)/B35</f>
        <v>-0.86671046577310673</v>
      </c>
      <c r="AJ35" s="6"/>
      <c r="AK35" s="16">
        <f t="shared" si="25"/>
        <v>0</v>
      </c>
      <c r="AL35" s="17">
        <f t="shared" si="24"/>
        <v>0</v>
      </c>
    </row>
    <row r="36" spans="1:38" outlineLevel="1" x14ac:dyDescent="0.25">
      <c r="A36" s="37" t="s">
        <v>40</v>
      </c>
      <c r="B36" s="38">
        <v>68.431412680457285</v>
      </c>
      <c r="C36" s="38">
        <v>68.81985044426041</v>
      </c>
      <c r="D36" s="38">
        <v>69.382011630065975</v>
      </c>
      <c r="E36" s="38">
        <v>69.764593548183669</v>
      </c>
      <c r="F36" s="38">
        <v>69.994923478478995</v>
      </c>
      <c r="G36" s="38">
        <v>70.226395388325329</v>
      </c>
      <c r="H36" s="38">
        <v>69.860230577828744</v>
      </c>
      <c r="I36" s="38">
        <v>67.30152040053656</v>
      </c>
      <c r="J36" s="38">
        <v>75.598562675343885</v>
      </c>
      <c r="K36" s="38">
        <v>71.679207554564357</v>
      </c>
      <c r="L36" s="38">
        <v>69.941970144780214</v>
      </c>
      <c r="M36" s="38">
        <v>70.59377342833281</v>
      </c>
      <c r="N36" s="38">
        <v>72.988322605529277</v>
      </c>
      <c r="O36" s="38">
        <v>56.299820939675442</v>
      </c>
      <c r="P36" s="38">
        <v>54.054435632790678</v>
      </c>
      <c r="Q36" s="38">
        <v>55.264529272324481</v>
      </c>
      <c r="R36" s="38">
        <v>49.690622809191481</v>
      </c>
      <c r="S36" s="38">
        <v>49.498869300032538</v>
      </c>
      <c r="T36" s="38">
        <v>56.957903285438583</v>
      </c>
      <c r="U36" s="38">
        <v>57.631094519344487</v>
      </c>
      <c r="V36" s="38">
        <v>56.285577368887949</v>
      </c>
      <c r="W36" s="38">
        <v>56.072565982584713</v>
      </c>
      <c r="X36" s="38">
        <v>56.74127995457421</v>
      </c>
      <c r="Y36" s="38">
        <v>56.550825586905034</v>
      </c>
      <c r="Z36" s="38">
        <v>58.608031943951488</v>
      </c>
      <c r="AA36" s="38">
        <v>58.420098953641713</v>
      </c>
      <c r="AB36" s="38">
        <v>56.476842288567326</v>
      </c>
      <c r="AC36" s="38">
        <v>57.118032250463457</v>
      </c>
      <c r="AD36" s="38">
        <v>56.280563041571739</v>
      </c>
      <c r="AE36" s="38">
        <v>57.282136118282899</v>
      </c>
      <c r="AF36" s="38">
        <v>59.520202573345102</v>
      </c>
      <c r="AG36" s="38">
        <v>56.524181686124351</v>
      </c>
      <c r="AH36" s="14">
        <f t="shared" si="22"/>
        <v>3.2896767898271868E-3</v>
      </c>
      <c r="AI36" s="14">
        <f t="shared" si="26"/>
        <v>-0.17400241391967367</v>
      </c>
      <c r="AJ36" s="6"/>
      <c r="AK36" s="16">
        <f>(AG36-AF36)/AF36</f>
        <v>-5.0336201116399727E-2</v>
      </c>
      <c r="AL36" s="17">
        <f t="shared" si="24"/>
        <v>-2.9960208872207517</v>
      </c>
    </row>
    <row r="37" spans="1:38" x14ac:dyDescent="0.25">
      <c r="A37" s="39" t="s">
        <v>41</v>
      </c>
      <c r="B37" s="36">
        <f>SUM(B38:B45)</f>
        <v>511.07570621923253</v>
      </c>
      <c r="C37" s="36">
        <f t="shared" ref="C37:AG37" si="27">SUM(C38:C45)</f>
        <v>481.5022406336243</v>
      </c>
      <c r="D37" s="36">
        <f t="shared" si="27"/>
        <v>447.77040182799794</v>
      </c>
      <c r="E37" s="36">
        <f t="shared" si="27"/>
        <v>520.90065456728064</v>
      </c>
      <c r="F37" s="36">
        <f t="shared" si="27"/>
        <v>497.39505678389014</v>
      </c>
      <c r="G37" s="36">
        <f t="shared" si="27"/>
        <v>513.46979634478134</v>
      </c>
      <c r="H37" s="36">
        <f t="shared" si="27"/>
        <v>559.69723676551166</v>
      </c>
      <c r="I37" s="36">
        <f t="shared" si="27"/>
        <v>467.02295366575487</v>
      </c>
      <c r="J37" s="36">
        <f t="shared" si="27"/>
        <v>441.43988663029302</v>
      </c>
      <c r="K37" s="36">
        <f t="shared" si="27"/>
        <v>418.12542541169375</v>
      </c>
      <c r="L37" s="36">
        <f t="shared" si="27"/>
        <v>496.15067316522288</v>
      </c>
      <c r="M37" s="36">
        <f t="shared" si="27"/>
        <v>735.27811971094377</v>
      </c>
      <c r="N37" s="36">
        <f t="shared" si="27"/>
        <v>438.96218431773485</v>
      </c>
      <c r="O37" s="36">
        <f t="shared" si="27"/>
        <v>671.06041360929134</v>
      </c>
      <c r="P37" s="36">
        <f t="shared" si="27"/>
        <v>550.17311792863052</v>
      </c>
      <c r="Q37" s="36">
        <f t="shared" si="27"/>
        <v>543.60406042773889</v>
      </c>
      <c r="R37" s="36">
        <f t="shared" si="27"/>
        <v>522.98379336884011</v>
      </c>
      <c r="S37" s="36">
        <f t="shared" si="27"/>
        <v>502.90221264658982</v>
      </c>
      <c r="T37" s="36">
        <f t="shared" si="27"/>
        <v>475.21555866220189</v>
      </c>
      <c r="U37" s="36">
        <f t="shared" si="27"/>
        <v>483.84575780763038</v>
      </c>
      <c r="V37" s="36">
        <f t="shared" si="27"/>
        <v>847.49074760709607</v>
      </c>
      <c r="W37" s="36">
        <f t="shared" si="27"/>
        <v>635.14333696164761</v>
      </c>
      <c r="X37" s="36">
        <f t="shared" si="27"/>
        <v>504.18143054306836</v>
      </c>
      <c r="Y37" s="36">
        <f t="shared" si="27"/>
        <v>610.43049121331137</v>
      </c>
      <c r="Z37" s="36">
        <f t="shared" si="27"/>
        <v>634.95929824040593</v>
      </c>
      <c r="AA37" s="36">
        <f t="shared" si="27"/>
        <v>580.75464107568655</v>
      </c>
      <c r="AB37" s="36">
        <f t="shared" si="27"/>
        <v>547.7360543461516</v>
      </c>
      <c r="AC37" s="36">
        <f t="shared" si="27"/>
        <v>836.25642047504448</v>
      </c>
      <c r="AD37" s="36">
        <f t="shared" si="27"/>
        <v>619.46432282573755</v>
      </c>
      <c r="AE37" s="36">
        <f t="shared" si="27"/>
        <v>604.33605164115011</v>
      </c>
      <c r="AF37" s="36">
        <f t="shared" si="27"/>
        <v>636.29539261115019</v>
      </c>
      <c r="AG37" s="36">
        <f t="shared" si="27"/>
        <v>541.08804554040694</v>
      </c>
      <c r="AH37" s="9">
        <f>AG37/$AG$47</f>
        <v>3.1491031476607666E-2</v>
      </c>
      <c r="AI37" s="9">
        <f>(AG37-B37)/B37</f>
        <v>5.8723862151843761E-2</v>
      </c>
      <c r="AJ37" s="41"/>
      <c r="AK37" s="10">
        <f>(AG37-AF37)/AF37</f>
        <v>-0.14962759148709712</v>
      </c>
      <c r="AL37" s="11">
        <f>AG37-AF37</f>
        <v>-95.207347070743253</v>
      </c>
    </row>
    <row r="38" spans="1:38" outlineLevel="1" x14ac:dyDescent="0.25">
      <c r="A38" s="37" t="s">
        <v>42</v>
      </c>
      <c r="B38" s="38">
        <v>59.960175348156724</v>
      </c>
      <c r="C38" s="38">
        <v>55.837855281231519</v>
      </c>
      <c r="D38" s="38">
        <v>53.706865802499841</v>
      </c>
      <c r="E38" s="38">
        <v>62.346100740901313</v>
      </c>
      <c r="F38" s="38">
        <v>66.528643058324164</v>
      </c>
      <c r="G38" s="38">
        <v>75.890831502666032</v>
      </c>
      <c r="H38" s="38">
        <v>90.487714479057558</v>
      </c>
      <c r="I38" s="38">
        <v>69.449428016710272</v>
      </c>
      <c r="J38" s="38">
        <v>64.088657740082084</v>
      </c>
      <c r="K38" s="38">
        <v>63.700263829961642</v>
      </c>
      <c r="L38" s="38">
        <v>73.164054089596959</v>
      </c>
      <c r="M38" s="38">
        <v>90.786245493339194</v>
      </c>
      <c r="N38" s="38">
        <v>67.684377262077803</v>
      </c>
      <c r="O38" s="38">
        <v>92.268178726594925</v>
      </c>
      <c r="P38" s="38">
        <v>86.301822905253204</v>
      </c>
      <c r="Q38" s="38">
        <v>72.12054034950603</v>
      </c>
      <c r="R38" s="38">
        <v>82.962384816750884</v>
      </c>
      <c r="S38" s="38">
        <v>86.931290188073234</v>
      </c>
      <c r="T38" s="38">
        <v>81.170315593997003</v>
      </c>
      <c r="U38" s="38">
        <v>72.72646186370153</v>
      </c>
      <c r="V38" s="38">
        <v>109.9219528859844</v>
      </c>
      <c r="W38" s="38">
        <v>112.0927515837696</v>
      </c>
      <c r="X38" s="38">
        <v>72.068981650725632</v>
      </c>
      <c r="Y38" s="38">
        <v>81.411375309160675</v>
      </c>
      <c r="Z38" s="38">
        <v>80.123399890471276</v>
      </c>
      <c r="AA38" s="38">
        <v>76.799162605064765</v>
      </c>
      <c r="AB38" s="38">
        <v>73.416662489008445</v>
      </c>
      <c r="AC38" s="38">
        <v>124.39968237369568</v>
      </c>
      <c r="AD38" s="38">
        <v>86.411712944588075</v>
      </c>
      <c r="AE38" s="38">
        <v>75.159266341867124</v>
      </c>
      <c r="AF38" s="38">
        <v>81.661865422327111</v>
      </c>
      <c r="AG38" s="55"/>
      <c r="AH38" s="14">
        <f>AG38/$AG$48</f>
        <v>0</v>
      </c>
      <c r="AI38" s="14">
        <f>(AG38-B38)/B38</f>
        <v>-1</v>
      </c>
      <c r="AJ38" s="42"/>
      <c r="AK38" s="16">
        <f>(AG38-AF38)/AF38</f>
        <v>-1</v>
      </c>
      <c r="AL38" s="17">
        <f>AG38-AF38</f>
        <v>-81.661865422327111</v>
      </c>
    </row>
    <row r="39" spans="1:38" outlineLevel="1" x14ac:dyDescent="0.25">
      <c r="A39" s="37" t="s">
        <v>43</v>
      </c>
      <c r="B39" s="38">
        <v>5.4365095910159998E-2</v>
      </c>
      <c r="C39" s="38">
        <v>3.4939007654319995E-2</v>
      </c>
      <c r="D39" s="38">
        <v>2.2458794120280002E-2</v>
      </c>
      <c r="E39" s="38">
        <v>4.5280953919880004E-2</v>
      </c>
      <c r="F39" s="38">
        <v>5.1989243389720004E-2</v>
      </c>
      <c r="G39" s="38">
        <v>7.0996063553520006E-2</v>
      </c>
      <c r="H39" s="38">
        <v>7.8962157298920005E-2</v>
      </c>
      <c r="I39" s="38">
        <v>4.3184613460799999E-2</v>
      </c>
      <c r="J39" s="38">
        <v>2.2780232990760003E-2</v>
      </c>
      <c r="K39" s="38">
        <v>1.8587552072040003E-2</v>
      </c>
      <c r="L39" s="38">
        <v>4.6678514226120002E-2</v>
      </c>
      <c r="M39" s="38">
        <v>0.40279680000000001</v>
      </c>
      <c r="N39" s="38">
        <v>4.04838E-2</v>
      </c>
      <c r="O39" s="38">
        <v>0.20390400000011999</v>
      </c>
      <c r="P39" s="38">
        <v>0.44352000000000003</v>
      </c>
      <c r="Q39" s="38">
        <v>9.3420000000039999E-2</v>
      </c>
      <c r="R39" s="38">
        <v>1.7279999999920002E-2</v>
      </c>
      <c r="S39" s="38" t="s">
        <v>54</v>
      </c>
      <c r="T39" s="38">
        <v>1.6544303999720001E-2</v>
      </c>
      <c r="U39" s="38">
        <v>9.3429503997199993E-3</v>
      </c>
      <c r="V39" s="38">
        <v>1.6124127157600001E-2</v>
      </c>
      <c r="W39" s="38" t="s">
        <v>54</v>
      </c>
      <c r="X39" s="38">
        <v>2.8728E-3</v>
      </c>
      <c r="Y39" s="38" t="s">
        <v>54</v>
      </c>
      <c r="Z39" s="38" t="s">
        <v>54</v>
      </c>
      <c r="AA39" s="38" t="s">
        <v>54</v>
      </c>
      <c r="AB39" s="38" t="s">
        <v>54</v>
      </c>
      <c r="AC39" s="38" t="s">
        <v>54</v>
      </c>
      <c r="AD39" s="38">
        <v>2.160000000004E-2</v>
      </c>
      <c r="AE39" s="38">
        <v>1.2095999999999999E-2</v>
      </c>
      <c r="AF39" s="38">
        <v>4.3200000001199996E-3</v>
      </c>
      <c r="AG39" s="38">
        <v>4.3200000000000009E-3</v>
      </c>
      <c r="AH39" s="14">
        <f t="shared" ref="AH39:AH41" si="28">AG39/$AG$48</f>
        <v>2.437458541535929E-7</v>
      </c>
      <c r="AI39" s="14">
        <f>(AG39-B39)/B39</f>
        <v>-0.92053725046049895</v>
      </c>
      <c r="AJ39" s="42"/>
      <c r="AK39" s="16">
        <f t="shared" ref="AK39:AK41" si="29">(AG39-AF39)/AF39</f>
        <v>-2.7777460436487119E-11</v>
      </c>
      <c r="AL39" s="17">
        <f t="shared" ref="AL39:AL41" si="30">AG39-AF39</f>
        <v>-1.1999862908895764E-13</v>
      </c>
    </row>
    <row r="40" spans="1:38" outlineLevel="1" x14ac:dyDescent="0.25">
      <c r="A40" s="37" t="s">
        <v>44</v>
      </c>
      <c r="B40" s="38">
        <v>302.44158084859316</v>
      </c>
      <c r="C40" s="38">
        <v>304.48122208779381</v>
      </c>
      <c r="D40" s="38">
        <v>290.23845118378824</v>
      </c>
      <c r="E40" s="38">
        <v>321.02121218721987</v>
      </c>
      <c r="F40" s="38">
        <v>284.71064272306461</v>
      </c>
      <c r="G40" s="38">
        <v>261.99944809827713</v>
      </c>
      <c r="H40" s="38">
        <v>280.71575174659239</v>
      </c>
      <c r="I40" s="38">
        <v>255.92327094731684</v>
      </c>
      <c r="J40" s="38">
        <v>262.5507933162761</v>
      </c>
      <c r="K40" s="38">
        <v>246.06107116315172</v>
      </c>
      <c r="L40" s="38">
        <v>272.43580315333003</v>
      </c>
      <c r="M40" s="38">
        <v>315.41013484730541</v>
      </c>
      <c r="N40" s="38">
        <v>256.43300140538582</v>
      </c>
      <c r="O40" s="38">
        <v>284.15771705698239</v>
      </c>
      <c r="P40" s="38">
        <v>277.29828604884364</v>
      </c>
      <c r="Q40" s="38">
        <v>274.18425531697596</v>
      </c>
      <c r="R40" s="38">
        <v>269.43931252486078</v>
      </c>
      <c r="S40" s="38">
        <v>271.13318390643406</v>
      </c>
      <c r="T40" s="38">
        <v>264.33393134971988</v>
      </c>
      <c r="U40" s="38">
        <v>266.77755359775909</v>
      </c>
      <c r="V40" s="38">
        <v>346.06288582346292</v>
      </c>
      <c r="W40" s="38">
        <v>282.06653452935382</v>
      </c>
      <c r="X40" s="38">
        <v>271.61297309658767</v>
      </c>
      <c r="Y40" s="38">
        <v>284.06359353320283</v>
      </c>
      <c r="Z40" s="38">
        <v>288.04755421133694</v>
      </c>
      <c r="AA40" s="38">
        <v>273.87729676572582</v>
      </c>
      <c r="AB40" s="38">
        <v>272.75549713682364</v>
      </c>
      <c r="AC40" s="38">
        <v>311.79442303198476</v>
      </c>
      <c r="AD40" s="38">
        <v>286.84335718732683</v>
      </c>
      <c r="AE40" s="38">
        <v>282.87907908645923</v>
      </c>
      <c r="AF40" s="38">
        <v>314.62390186925097</v>
      </c>
      <c r="AG40" s="38">
        <v>295.47545588110648</v>
      </c>
      <c r="AH40" s="14">
        <f t="shared" si="28"/>
        <v>1.6671508651657993E-2</v>
      </c>
      <c r="AI40" s="14">
        <f>(AG40-B40)/B40</f>
        <v>-2.3032960441289406E-2</v>
      </c>
      <c r="AJ40" s="42"/>
      <c r="AK40" s="16">
        <f t="shared" si="29"/>
        <v>-6.0861383621458154E-2</v>
      </c>
      <c r="AL40" s="17">
        <f t="shared" si="30"/>
        <v>-19.148445988144488</v>
      </c>
    </row>
    <row r="41" spans="1:38" outlineLevel="1" x14ac:dyDescent="0.25">
      <c r="A41" s="37" t="s">
        <v>45</v>
      </c>
      <c r="B41" s="38">
        <v>148.61958492657249</v>
      </c>
      <c r="C41" s="38">
        <v>121.14822425694464</v>
      </c>
      <c r="D41" s="38">
        <v>103.80262604758957</v>
      </c>
      <c r="E41" s="38">
        <v>137.48806068523959</v>
      </c>
      <c r="F41" s="38">
        <v>146.10378175911165</v>
      </c>
      <c r="G41" s="38">
        <v>175.50852068028468</v>
      </c>
      <c r="H41" s="38">
        <v>188.41480838256274</v>
      </c>
      <c r="I41" s="38">
        <v>141.60707008826699</v>
      </c>
      <c r="J41" s="38">
        <v>114.77765534094411</v>
      </c>
      <c r="K41" s="38">
        <v>108.34550286650833</v>
      </c>
      <c r="L41" s="38">
        <v>150.50413740806977</v>
      </c>
      <c r="M41" s="38">
        <v>328.67894257029917</v>
      </c>
      <c r="N41" s="38">
        <v>114.80432185027119</v>
      </c>
      <c r="O41" s="38">
        <v>294.43061382571398</v>
      </c>
      <c r="P41" s="38">
        <v>186.12948897453373</v>
      </c>
      <c r="Q41" s="38">
        <v>197.2058447612568</v>
      </c>
      <c r="R41" s="38">
        <v>170.56481602722855</v>
      </c>
      <c r="S41" s="38">
        <v>144.8377385520825</v>
      </c>
      <c r="T41" s="38">
        <v>129.69476741448528</v>
      </c>
      <c r="U41" s="38">
        <v>144.33239939577004</v>
      </c>
      <c r="V41" s="38">
        <v>391.48978477049116</v>
      </c>
      <c r="W41" s="38">
        <v>240.98405084852419</v>
      </c>
      <c r="X41" s="38">
        <v>160.49660299575504</v>
      </c>
      <c r="Y41" s="38">
        <v>244.9555223709479</v>
      </c>
      <c r="Z41" s="38">
        <v>266.78834413859772</v>
      </c>
      <c r="AA41" s="38">
        <v>230.078181704896</v>
      </c>
      <c r="AB41" s="38">
        <v>201.56389472031958</v>
      </c>
      <c r="AC41" s="38">
        <v>400.0623150693641</v>
      </c>
      <c r="AD41" s="38">
        <v>246.18765269382254</v>
      </c>
      <c r="AE41" s="38">
        <v>246.28561021282371</v>
      </c>
      <c r="AF41" s="38">
        <v>240.00530531957196</v>
      </c>
      <c r="AG41" s="38">
        <v>245.60826965930045</v>
      </c>
      <c r="AH41" s="14">
        <f t="shared" si="28"/>
        <v>1.3857869785947257E-2</v>
      </c>
      <c r="AI41" s="14">
        <f>(AG41-B41)/B41</f>
        <v>0.65259692913720979</v>
      </c>
      <c r="AJ41" s="42"/>
      <c r="AK41" s="16">
        <f t="shared" si="29"/>
        <v>2.3345168692283806E-2</v>
      </c>
      <c r="AL41" s="17">
        <f t="shared" si="30"/>
        <v>5.6029643397284872</v>
      </c>
    </row>
    <row r="42" spans="1:38" outlineLevel="1" x14ac:dyDescent="0.25">
      <c r="A42" s="37" t="s">
        <v>46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14"/>
      <c r="AI42" s="14"/>
      <c r="AJ42" s="42"/>
      <c r="AK42" s="16"/>
      <c r="AL42" s="17"/>
    </row>
    <row r="43" spans="1:38" outlineLevel="1" x14ac:dyDescent="0.25">
      <c r="A43" s="37" t="s">
        <v>47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14"/>
      <c r="AI43" s="14"/>
      <c r="AJ43" s="42"/>
      <c r="AK43" s="16"/>
      <c r="AL43" s="17"/>
    </row>
    <row r="44" spans="1:38" outlineLevel="1" x14ac:dyDescent="0.25">
      <c r="A44" s="37" t="s">
        <v>48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14"/>
      <c r="AI44" s="14"/>
      <c r="AJ44" s="42"/>
      <c r="AK44" s="16"/>
      <c r="AL44" s="17"/>
    </row>
    <row r="45" spans="1:38" outlineLevel="1" x14ac:dyDescent="0.25">
      <c r="A45" s="37" t="s">
        <v>49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7"/>
      <c r="AI45" s="37"/>
      <c r="AJ45" s="42"/>
      <c r="AK45" s="16"/>
      <c r="AL45" s="17"/>
    </row>
    <row r="46" spans="1:38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43"/>
      <c r="V46" s="43"/>
      <c r="W46" s="43"/>
      <c r="X46" s="43"/>
      <c r="Y46" s="43"/>
      <c r="Z46" s="23"/>
      <c r="AA46" s="23"/>
      <c r="AB46" s="23"/>
      <c r="AC46" s="23"/>
      <c r="AD46" s="23"/>
      <c r="AE46" s="23"/>
      <c r="AF46" s="23"/>
      <c r="AG46" s="23"/>
      <c r="AH46" s="25"/>
      <c r="AI46" s="6"/>
      <c r="AJ46" s="6"/>
      <c r="AK46" s="15"/>
      <c r="AL46" s="18"/>
    </row>
    <row r="47" spans="1:38" x14ac:dyDescent="0.25">
      <c r="A47" s="45" t="s">
        <v>50</v>
      </c>
      <c r="B47" s="46">
        <f t="shared" ref="B47:AA47" si="31">SUM(B2,B7,B8,B9,B10,B11,B17,B23,B24,B32)</f>
        <v>15719.2390098654</v>
      </c>
      <c r="C47" s="46">
        <f t="shared" si="31"/>
        <v>16053.13481291051</v>
      </c>
      <c r="D47" s="46">
        <f t="shared" si="31"/>
        <v>16296.815371355829</v>
      </c>
      <c r="E47" s="46">
        <f t="shared" si="31"/>
        <v>16463.501236368546</v>
      </c>
      <c r="F47" s="46">
        <f t="shared" si="31"/>
        <v>16497.774673311393</v>
      </c>
      <c r="G47" s="46">
        <f t="shared" si="31"/>
        <v>16628.469138521632</v>
      </c>
      <c r="H47" s="46">
        <f t="shared" si="31"/>
        <v>16988.503384067379</v>
      </c>
      <c r="I47" s="46">
        <f t="shared" si="31"/>
        <v>17085.567052219631</v>
      </c>
      <c r="J47" s="46">
        <f t="shared" si="31"/>
        <v>17499.949927117894</v>
      </c>
      <c r="K47" s="46">
        <f t="shared" si="31"/>
        <v>17030.330009364836</v>
      </c>
      <c r="L47" s="46">
        <f t="shared" si="31"/>
        <v>16468.511295375305</v>
      </c>
      <c r="M47" s="46">
        <f t="shared" si="31"/>
        <v>16615.229934471601</v>
      </c>
      <c r="N47" s="46">
        <f t="shared" si="31"/>
        <v>16620.125543901366</v>
      </c>
      <c r="O47" s="46">
        <f t="shared" si="31"/>
        <v>17382.309237482626</v>
      </c>
      <c r="P47" s="46">
        <f t="shared" si="31"/>
        <v>16252.555272502126</v>
      </c>
      <c r="Q47" s="46">
        <f t="shared" si="31"/>
        <v>16000.650877114522</v>
      </c>
      <c r="R47" s="46">
        <f t="shared" si="31"/>
        <v>16128.686317394948</v>
      </c>
      <c r="S47" s="46">
        <f t="shared" si="31"/>
        <v>15170.90631671238</v>
      </c>
      <c r="T47" s="46">
        <f t="shared" si="31"/>
        <v>15023.380379626607</v>
      </c>
      <c r="U47" s="46">
        <f t="shared" si="31"/>
        <v>14603.2242680052</v>
      </c>
      <c r="V47" s="46">
        <f t="shared" si="31"/>
        <v>14305.961698196012</v>
      </c>
      <c r="W47" s="46">
        <f t="shared" si="31"/>
        <v>14250.741969422643</v>
      </c>
      <c r="X47" s="46">
        <f t="shared" si="31"/>
        <v>14976.774526935613</v>
      </c>
      <c r="Y47" s="46">
        <f t="shared" si="31"/>
        <v>15280.19464003428</v>
      </c>
      <c r="Z47" s="46">
        <f t="shared" si="31"/>
        <v>15363.113119965252</v>
      </c>
      <c r="AA47" s="46">
        <f t="shared" si="31"/>
        <v>15967.95544582119</v>
      </c>
      <c r="AB47" s="46">
        <f>SUM(AB2,AB7,AB8,AB9,AB10,AB11,AB17,AB23,AB24,AB32)</f>
        <v>16416.061711718092</v>
      </c>
      <c r="AC47" s="46">
        <f>SUM(AC2,AC7,AC8,AC9,AC10,AC11,AC17,AC23,AC24,AC32)</f>
        <v>16851.606157081504</v>
      </c>
      <c r="AD47" s="46">
        <f t="shared" ref="AD47:AG47" si="32">SUM(AD2,AD7,AD8,AD9,AD10,AD11,AD17,AD23,AD24,AD32)</f>
        <v>17201.375069450372</v>
      </c>
      <c r="AE47" s="46">
        <f t="shared" si="32"/>
        <v>16733.537240503971</v>
      </c>
      <c r="AF47" s="46">
        <f t="shared" si="32"/>
        <v>16942.731543782957</v>
      </c>
      <c r="AG47" s="46">
        <f t="shared" si="32"/>
        <v>17182.290327401337</v>
      </c>
      <c r="AH47" s="9">
        <f>AF47/$AF$47</f>
        <v>1</v>
      </c>
      <c r="AI47" s="9">
        <f>(AF47-B47)/B47</f>
        <v>7.7834081735743868E-2</v>
      </c>
      <c r="AJ47" s="6"/>
      <c r="AK47" s="10">
        <f>(AF47-AE47)/AE47</f>
        <v>1.2501499251014635E-2</v>
      </c>
      <c r="AL47" s="11">
        <f t="shared" ref="AL47" si="33">AF47-AE47</f>
        <v>209.1943032789859</v>
      </c>
    </row>
    <row r="48" spans="1:38" x14ac:dyDescent="0.25">
      <c r="A48" s="45" t="s">
        <v>51</v>
      </c>
      <c r="B48" s="46">
        <f>SUM(B2,B7,B8,B9,B10,B11,B17,B23,B24,B32,B37)</f>
        <v>16230.314716084633</v>
      </c>
      <c r="C48" s="46">
        <f t="shared" ref="C48:AG48" si="34">SUM(C2,C7,C8,C9,C10,C11,C17,C23,C24,C32,C37)</f>
        <v>16534.637053544135</v>
      </c>
      <c r="D48" s="46">
        <f t="shared" si="34"/>
        <v>16744.585773183826</v>
      </c>
      <c r="E48" s="46">
        <f t="shared" si="34"/>
        <v>16984.401890935827</v>
      </c>
      <c r="F48" s="46">
        <f t="shared" si="34"/>
        <v>16995.169730095284</v>
      </c>
      <c r="G48" s="46">
        <f t="shared" si="34"/>
        <v>17141.938934866412</v>
      </c>
      <c r="H48" s="46">
        <f t="shared" si="34"/>
        <v>17548.200620832889</v>
      </c>
      <c r="I48" s="46">
        <f t="shared" si="34"/>
        <v>17552.590005885384</v>
      </c>
      <c r="J48" s="46">
        <f t="shared" si="34"/>
        <v>17941.389813748188</v>
      </c>
      <c r="K48" s="46">
        <f t="shared" si="34"/>
        <v>17448.45543477653</v>
      </c>
      <c r="L48" s="46">
        <f t="shared" si="34"/>
        <v>16964.661968540528</v>
      </c>
      <c r="M48" s="46">
        <f t="shared" si="34"/>
        <v>17350.508054182545</v>
      </c>
      <c r="N48" s="46">
        <f t="shared" si="34"/>
        <v>17059.0877282191</v>
      </c>
      <c r="O48" s="46">
        <f t="shared" si="34"/>
        <v>18053.369651091918</v>
      </c>
      <c r="P48" s="46">
        <f t="shared" si="34"/>
        <v>16802.728390430755</v>
      </c>
      <c r="Q48" s="46">
        <f t="shared" si="34"/>
        <v>16544.25493754226</v>
      </c>
      <c r="R48" s="46">
        <f t="shared" si="34"/>
        <v>16651.670110763789</v>
      </c>
      <c r="S48" s="46">
        <f t="shared" si="34"/>
        <v>15673.80852935897</v>
      </c>
      <c r="T48" s="46">
        <f t="shared" si="34"/>
        <v>15498.595938288809</v>
      </c>
      <c r="U48" s="46">
        <f t="shared" si="34"/>
        <v>15087.070025812831</v>
      </c>
      <c r="V48" s="46">
        <f t="shared" si="34"/>
        <v>15153.452445803108</v>
      </c>
      <c r="W48" s="46">
        <f t="shared" si="34"/>
        <v>14885.885306384291</v>
      </c>
      <c r="X48" s="46">
        <f t="shared" si="34"/>
        <v>15480.955957478682</v>
      </c>
      <c r="Y48" s="46">
        <f t="shared" si="34"/>
        <v>15890.625131247592</v>
      </c>
      <c r="Z48" s="46">
        <f t="shared" si="34"/>
        <v>15998.072418205658</v>
      </c>
      <c r="AA48" s="46">
        <f t="shared" si="34"/>
        <v>16548.710086896877</v>
      </c>
      <c r="AB48" s="46">
        <f t="shared" si="34"/>
        <v>16963.797766064243</v>
      </c>
      <c r="AC48" s="46">
        <f t="shared" si="34"/>
        <v>17687.862577556549</v>
      </c>
      <c r="AD48" s="46">
        <f t="shared" si="34"/>
        <v>17820.83939227611</v>
      </c>
      <c r="AE48" s="46">
        <f t="shared" si="34"/>
        <v>17337.873292145119</v>
      </c>
      <c r="AF48" s="46">
        <f t="shared" si="34"/>
        <v>17579.026936394108</v>
      </c>
      <c r="AG48" s="46">
        <f t="shared" si="34"/>
        <v>17723.378372941745</v>
      </c>
      <c r="AH48" s="9">
        <f>AF48/$AF$48</f>
        <v>1</v>
      </c>
      <c r="AI48" s="9">
        <f>(AF48-B48)/B48</f>
        <v>8.3098340599204082E-2</v>
      </c>
      <c r="AJ48" s="6"/>
      <c r="AK48" s="6"/>
      <c r="AL48" s="6"/>
    </row>
    <row r="49" spans="26:38" x14ac:dyDescent="0.25">
      <c r="Z49" s="51"/>
      <c r="AA49" s="51"/>
      <c r="AB49" s="51"/>
      <c r="AC49" s="51"/>
      <c r="AD49" s="51"/>
      <c r="AE49" s="51"/>
      <c r="AF49" s="51"/>
      <c r="AG49" s="51"/>
      <c r="AI49" s="6"/>
      <c r="AJ49" s="6"/>
      <c r="AK49" s="6"/>
      <c r="AL49" s="28"/>
    </row>
    <row r="50" spans="26:38" x14ac:dyDescent="0.25">
      <c r="Z50" s="51"/>
      <c r="AA50" s="51"/>
      <c r="AB50" s="51"/>
      <c r="AC50" s="51"/>
      <c r="AD50" s="51"/>
      <c r="AE50" s="51"/>
      <c r="AF50" s="51"/>
      <c r="AG50" s="51"/>
      <c r="AH50" s="21"/>
      <c r="AJ50" s="21"/>
    </row>
    <row r="51" spans="26:38" x14ac:dyDescent="0.25">
      <c r="Z51" s="51"/>
      <c r="AA51" s="51"/>
      <c r="AB51" s="51"/>
      <c r="AC51" s="51"/>
      <c r="AD51" s="51"/>
      <c r="AE51" s="51"/>
      <c r="AF51" s="51"/>
      <c r="AG51" s="51"/>
      <c r="AH51" s="21"/>
    </row>
    <row r="52" spans="26:38" x14ac:dyDescent="0.25">
      <c r="Z52" s="51"/>
      <c r="AA52" s="51"/>
      <c r="AB52" s="51"/>
      <c r="AC52" s="51"/>
      <c r="AD52" s="51"/>
      <c r="AE52" s="51"/>
      <c r="AF52" s="51"/>
      <c r="AG52" s="51"/>
      <c r="AH52" s="56"/>
      <c r="AI52" s="56"/>
      <c r="AL52" s="40"/>
    </row>
    <row r="53" spans="26:38" x14ac:dyDescent="0.25">
      <c r="Z53" s="51"/>
      <c r="AA53" s="51"/>
      <c r="AB53" s="51"/>
      <c r="AC53" s="51"/>
      <c r="AD53" s="51"/>
      <c r="AE53" s="51"/>
      <c r="AF53" s="51"/>
      <c r="AG53" s="51"/>
      <c r="AH53" s="21"/>
      <c r="AL53" s="40"/>
    </row>
    <row r="54" spans="26:38" x14ac:dyDescent="0.25">
      <c r="Z54" s="51"/>
      <c r="AA54" s="51"/>
      <c r="AB54" s="51"/>
      <c r="AC54" s="51"/>
      <c r="AD54" s="51"/>
      <c r="AE54" s="51"/>
      <c r="AF54" s="51"/>
      <c r="AG54" s="51"/>
      <c r="AH54" s="21"/>
      <c r="AL54" s="40"/>
    </row>
    <row r="55" spans="26:38" x14ac:dyDescent="0.25">
      <c r="Z55" s="51"/>
      <c r="AA55" s="51"/>
      <c r="AB55" s="51"/>
      <c r="AC55" s="51"/>
      <c r="AD55" s="51"/>
      <c r="AE55" s="51"/>
      <c r="AF55" s="51"/>
      <c r="AG55" s="51"/>
      <c r="AH55" s="21"/>
      <c r="AL55" s="40"/>
    </row>
    <row r="56" spans="26:38" x14ac:dyDescent="0.25">
      <c r="Z56" s="51"/>
      <c r="AA56" s="51"/>
      <c r="AB56" s="51"/>
      <c r="AC56" s="51"/>
      <c r="AD56" s="51"/>
      <c r="AE56" s="51"/>
      <c r="AF56" s="51"/>
      <c r="AG56" s="51"/>
      <c r="AH56" s="21"/>
      <c r="AL56" s="40"/>
    </row>
    <row r="57" spans="26:38" x14ac:dyDescent="0.25">
      <c r="Z57" s="51"/>
      <c r="AA57" s="51"/>
      <c r="AB57" s="51"/>
      <c r="AC57" s="51"/>
      <c r="AD57" s="51"/>
      <c r="AE57" s="51"/>
      <c r="AF57" s="51"/>
      <c r="AG57" s="51"/>
      <c r="AH57" s="21"/>
      <c r="AL57" s="40"/>
    </row>
    <row r="58" spans="26:38" x14ac:dyDescent="0.25">
      <c r="Z58" s="51"/>
      <c r="AA58" s="51"/>
      <c r="AB58" s="51"/>
      <c r="AC58" s="51"/>
      <c r="AD58" s="51"/>
      <c r="AE58" s="51"/>
      <c r="AF58" s="51"/>
      <c r="AG58" s="51"/>
      <c r="AH58" s="21"/>
      <c r="AK58" s="51"/>
      <c r="AL58" s="40"/>
    </row>
    <row r="59" spans="26:38" x14ac:dyDescent="0.25">
      <c r="Z59" s="51"/>
      <c r="AA59" s="51"/>
      <c r="AB59" s="51"/>
      <c r="AC59" s="51"/>
      <c r="AD59" s="51"/>
      <c r="AE59" s="51"/>
      <c r="AF59" s="51"/>
      <c r="AG59" s="51"/>
      <c r="AH59" s="21"/>
      <c r="AL59" s="40"/>
    </row>
    <row r="60" spans="26:38" x14ac:dyDescent="0.25">
      <c r="Z60" s="51"/>
      <c r="AA60" s="51"/>
      <c r="AB60" s="51"/>
      <c r="AC60" s="51"/>
      <c r="AD60" s="51"/>
      <c r="AE60" s="51"/>
      <c r="AF60" s="51"/>
      <c r="AG60" s="51"/>
      <c r="AH60" s="21"/>
      <c r="AI60" s="21"/>
      <c r="AL60" s="40"/>
    </row>
    <row r="61" spans="26:38" x14ac:dyDescent="0.25">
      <c r="Z61" s="51"/>
      <c r="AA61" s="51"/>
      <c r="AB61" s="51"/>
      <c r="AC61" s="51"/>
      <c r="AD61" s="51"/>
      <c r="AE61" s="51"/>
      <c r="AF61" s="51"/>
      <c r="AG61" s="51"/>
      <c r="AL61" s="40"/>
    </row>
    <row r="62" spans="26:38" x14ac:dyDescent="0.25">
      <c r="AA62" s="40"/>
      <c r="AB62" s="40"/>
      <c r="AC62" s="40"/>
      <c r="AD62" s="40"/>
      <c r="AE62" s="40"/>
      <c r="AF62" s="40"/>
      <c r="AG62" s="40"/>
      <c r="AL62" s="40"/>
    </row>
    <row r="63" spans="26:38" x14ac:dyDescent="0.25">
      <c r="AL63" s="40"/>
    </row>
    <row r="64" spans="26:38" x14ac:dyDescent="0.25">
      <c r="AL64" s="4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BDB2-DC52-405A-BB6F-235F5CA5B605}">
  <dimension ref="A1:AL64"/>
  <sheetViews>
    <sheetView zoomScale="75" zoomScaleNormal="75" workbookViewId="0">
      <selection activeCell="X31" sqref="X31"/>
    </sheetView>
  </sheetViews>
  <sheetFormatPr defaultColWidth="9.28515625" defaultRowHeight="15" outlineLevelRow="1" x14ac:dyDescent="0.25"/>
  <cols>
    <col min="1" max="1" width="41" style="34" customWidth="1"/>
    <col min="2" max="33" width="8.7109375" style="34" bestFit="1" customWidth="1"/>
    <col min="34" max="34" width="11.28515625" style="34" bestFit="1" customWidth="1"/>
    <col min="35" max="35" width="13" style="34" customWidth="1"/>
    <col min="36" max="36" width="9.7109375" style="34" customWidth="1"/>
    <col min="37" max="37" width="10.28515625" style="34" bestFit="1" customWidth="1"/>
    <col min="38" max="38" width="13.7109375" style="34" bestFit="1" customWidth="1"/>
    <col min="39" max="39" width="13.5703125" style="34" customWidth="1"/>
    <col min="40" max="16384" width="9.28515625" style="34"/>
  </cols>
  <sheetData>
    <row r="1" spans="1:38" ht="30" x14ac:dyDescent="0.25">
      <c r="A1" s="29" t="s">
        <v>56</v>
      </c>
      <c r="B1" s="30">
        <v>1990</v>
      </c>
      <c r="C1" s="30">
        <v>1991</v>
      </c>
      <c r="D1" s="30">
        <v>1992</v>
      </c>
      <c r="E1" s="30">
        <v>1993</v>
      </c>
      <c r="F1" s="30">
        <v>1994</v>
      </c>
      <c r="G1" s="30">
        <v>1995</v>
      </c>
      <c r="H1" s="30">
        <v>1996</v>
      </c>
      <c r="I1" s="30">
        <v>1997</v>
      </c>
      <c r="J1" s="30">
        <v>1998</v>
      </c>
      <c r="K1" s="30">
        <v>1999</v>
      </c>
      <c r="L1" s="30">
        <v>2000</v>
      </c>
      <c r="M1" s="30">
        <v>2001</v>
      </c>
      <c r="N1" s="30">
        <v>2002</v>
      </c>
      <c r="O1" s="30">
        <v>2003</v>
      </c>
      <c r="P1" s="30">
        <v>2004</v>
      </c>
      <c r="Q1" s="30">
        <v>2005</v>
      </c>
      <c r="R1" s="30">
        <v>2006</v>
      </c>
      <c r="S1" s="30">
        <v>2007</v>
      </c>
      <c r="T1" s="30">
        <v>2008</v>
      </c>
      <c r="U1" s="30">
        <v>2009</v>
      </c>
      <c r="V1" s="30">
        <v>2010</v>
      </c>
      <c r="W1" s="30">
        <v>2011</v>
      </c>
      <c r="X1" s="30">
        <v>2012</v>
      </c>
      <c r="Y1" s="30">
        <v>2013</v>
      </c>
      <c r="Z1" s="30">
        <v>2014</v>
      </c>
      <c r="AA1" s="30">
        <v>2015</v>
      </c>
      <c r="AB1" s="30">
        <v>2016</v>
      </c>
      <c r="AC1" s="30">
        <v>2017</v>
      </c>
      <c r="AD1" s="30">
        <v>2018</v>
      </c>
      <c r="AE1" s="30">
        <v>2019</v>
      </c>
      <c r="AF1" s="30">
        <v>2020</v>
      </c>
      <c r="AG1" s="30">
        <v>2021</v>
      </c>
      <c r="AH1" s="29" t="s">
        <v>0</v>
      </c>
      <c r="AI1" s="31" t="s">
        <v>2</v>
      </c>
      <c r="AJ1" s="32"/>
      <c r="AK1" s="31" t="s">
        <v>3</v>
      </c>
      <c r="AL1" s="33" t="s">
        <v>53</v>
      </c>
    </row>
    <row r="2" spans="1:38" x14ac:dyDescent="0.25">
      <c r="A2" s="35" t="s">
        <v>5</v>
      </c>
      <c r="B2" s="36">
        <f t="shared" ref="B2:AA2" si="0">SUM(B3:B6)</f>
        <v>63.578521228892015</v>
      </c>
      <c r="C2" s="36">
        <f t="shared" si="0"/>
        <v>65.055585602839429</v>
      </c>
      <c r="D2" s="36">
        <f t="shared" si="0"/>
        <v>66.925193694283593</v>
      </c>
      <c r="E2" s="36">
        <f t="shared" si="0"/>
        <v>64.025038816511838</v>
      </c>
      <c r="F2" s="36">
        <f t="shared" si="0"/>
        <v>65.269650252142355</v>
      </c>
      <c r="G2" s="36">
        <f t="shared" si="0"/>
        <v>66.140442407773847</v>
      </c>
      <c r="H2" s="36">
        <f t="shared" si="0"/>
        <v>69.21245682160459</v>
      </c>
      <c r="I2" s="36">
        <f t="shared" si="0"/>
        <v>69.096633233480986</v>
      </c>
      <c r="J2" s="36">
        <f t="shared" si="0"/>
        <v>66.852625302468041</v>
      </c>
      <c r="K2" s="36">
        <f t="shared" si="0"/>
        <v>68.468543727622432</v>
      </c>
      <c r="L2" s="36">
        <f t="shared" si="0"/>
        <v>68.443638220582585</v>
      </c>
      <c r="M2" s="36">
        <f t="shared" si="0"/>
        <v>74.474903943732087</v>
      </c>
      <c r="N2" s="36">
        <f t="shared" si="0"/>
        <v>83.880509893563541</v>
      </c>
      <c r="O2" s="36">
        <f t="shared" si="0"/>
        <v>92.943104066463022</v>
      </c>
      <c r="P2" s="36">
        <f t="shared" si="0"/>
        <v>81.396275308679762</v>
      </c>
      <c r="Q2" s="36">
        <f t="shared" si="0"/>
        <v>89.168434790301262</v>
      </c>
      <c r="R2" s="36">
        <f t="shared" si="0"/>
        <v>96.689458591628082</v>
      </c>
      <c r="S2" s="36">
        <f t="shared" si="0"/>
        <v>102.36103126576909</v>
      </c>
      <c r="T2" s="36">
        <f t="shared" si="0"/>
        <v>128.12047848377867</v>
      </c>
      <c r="U2" s="36">
        <f t="shared" si="0"/>
        <v>123.12346870899715</v>
      </c>
      <c r="V2" s="36">
        <f t="shared" si="0"/>
        <v>128.05183312366159</v>
      </c>
      <c r="W2" s="36">
        <f t="shared" si="0"/>
        <v>116.89260926371303</v>
      </c>
      <c r="X2" s="36">
        <f t="shared" si="0"/>
        <v>119.37313712491625</v>
      </c>
      <c r="Y2" s="36">
        <f t="shared" si="0"/>
        <v>110.53684397350212</v>
      </c>
      <c r="Z2" s="36">
        <f t="shared" si="0"/>
        <v>110.47881522365346</v>
      </c>
      <c r="AA2" s="36">
        <f t="shared" si="0"/>
        <v>108.59349354788178</v>
      </c>
      <c r="AB2" s="36">
        <f>SUM(AB3:AB6)</f>
        <v>124.05794273076164</v>
      </c>
      <c r="AC2" s="36">
        <f>SUM(AC3:AC6)</f>
        <v>124.82922125981089</v>
      </c>
      <c r="AD2" s="36">
        <f t="shared" ref="AD2:AG2" si="1">SUM(AD3:AD6)</f>
        <v>126.18589607695299</v>
      </c>
      <c r="AE2" s="36">
        <f t="shared" si="1"/>
        <v>123.76618812709205</v>
      </c>
      <c r="AF2" s="36">
        <f t="shared" si="1"/>
        <v>110.10655165137105</v>
      </c>
      <c r="AG2" s="36">
        <f t="shared" si="1"/>
        <v>95.502197203417481</v>
      </c>
      <c r="AH2" s="9">
        <f t="shared" ref="AH2:AH16" si="2">AG2/$AG$47</f>
        <v>1.5640179235620926E-2</v>
      </c>
      <c r="AI2" s="9">
        <f>(AG2-B2)/B2</f>
        <v>0.50211416304565415</v>
      </c>
      <c r="AJ2" s="6"/>
      <c r="AK2" s="10">
        <f>(AG2-AF2)/AF2</f>
        <v>-0.13263837827012462</v>
      </c>
      <c r="AL2" s="11">
        <f>AG2-AF2</f>
        <v>-14.604354447953568</v>
      </c>
    </row>
    <row r="3" spans="1:38" outlineLevel="1" x14ac:dyDescent="0.25">
      <c r="A3" s="37" t="s">
        <v>6</v>
      </c>
      <c r="B3" s="38">
        <v>63.091325142867213</v>
      </c>
      <c r="C3" s="38">
        <v>64.614076479220429</v>
      </c>
      <c r="D3" s="38">
        <v>66.562407066070591</v>
      </c>
      <c r="E3" s="38">
        <v>63.655956763000631</v>
      </c>
      <c r="F3" s="38">
        <v>64.858381936935743</v>
      </c>
      <c r="G3" s="38">
        <v>65.752688545104647</v>
      </c>
      <c r="H3" s="38">
        <v>68.815338873005601</v>
      </c>
      <c r="I3" s="38">
        <v>68.73420109115699</v>
      </c>
      <c r="J3" s="38">
        <v>66.368208740853632</v>
      </c>
      <c r="K3" s="38">
        <v>67.998694465543991</v>
      </c>
      <c r="L3" s="38">
        <v>67.865980664190985</v>
      </c>
      <c r="M3" s="38">
        <v>73.771309895954019</v>
      </c>
      <c r="N3" s="38">
        <v>83.072875761163743</v>
      </c>
      <c r="O3" s="38">
        <v>92.097328029058218</v>
      </c>
      <c r="P3" s="38">
        <v>80.584342160627642</v>
      </c>
      <c r="Q3" s="38">
        <v>88.389426893933461</v>
      </c>
      <c r="R3" s="38">
        <v>95.882578602554233</v>
      </c>
      <c r="S3" s="38">
        <v>101.58486500481966</v>
      </c>
      <c r="T3" s="38">
        <v>127.31153907138631</v>
      </c>
      <c r="U3" s="38">
        <v>122.31263039143627</v>
      </c>
      <c r="V3" s="38">
        <v>127.3880333723956</v>
      </c>
      <c r="W3" s="38">
        <v>116.3887144601446</v>
      </c>
      <c r="X3" s="38">
        <v>118.82068328872943</v>
      </c>
      <c r="Y3" s="38">
        <v>109.93935426334653</v>
      </c>
      <c r="Z3" s="38">
        <v>109.96777069717695</v>
      </c>
      <c r="AA3" s="38">
        <v>108.1417488450051</v>
      </c>
      <c r="AB3" s="38">
        <v>123.54651159974405</v>
      </c>
      <c r="AC3" s="38">
        <v>124.30633488280471</v>
      </c>
      <c r="AD3" s="38">
        <v>125.72464223441855</v>
      </c>
      <c r="AE3" s="38">
        <v>123.37476898080878</v>
      </c>
      <c r="AF3" s="38">
        <v>109.67519317606839</v>
      </c>
      <c r="AG3" s="38">
        <v>95.089580028179057</v>
      </c>
      <c r="AH3" s="14">
        <f t="shared" si="2"/>
        <v>1.5572605852333431E-2</v>
      </c>
      <c r="AI3" s="14">
        <f>(AG3-B3)/B3</f>
        <v>0.50717360608377404</v>
      </c>
      <c r="AJ3" s="15"/>
      <c r="AK3" s="16">
        <f>(AG3-AF3)/AF3</f>
        <v>-0.13298917216835118</v>
      </c>
      <c r="AL3" s="17">
        <f>AG3-AF3</f>
        <v>-14.585613147889333</v>
      </c>
    </row>
    <row r="4" spans="1:38" outlineLevel="1" x14ac:dyDescent="0.25">
      <c r="A4" s="37" t="s">
        <v>7</v>
      </c>
      <c r="B4" s="38">
        <v>0.16526298570480003</v>
      </c>
      <c r="C4" s="38">
        <v>0.184581745479</v>
      </c>
      <c r="D4" s="38">
        <v>0.13990986645300002</v>
      </c>
      <c r="E4" s="38">
        <v>0.14620529175120003</v>
      </c>
      <c r="F4" s="38">
        <v>0.15434093706660004</v>
      </c>
      <c r="G4" s="38">
        <v>0.15559056916920003</v>
      </c>
      <c r="H4" s="38">
        <v>0.16495465509900004</v>
      </c>
      <c r="I4" s="38">
        <v>0.19837008158400002</v>
      </c>
      <c r="J4" s="38">
        <v>0.20582060941440003</v>
      </c>
      <c r="K4" s="38">
        <v>0.20053982369520004</v>
      </c>
      <c r="L4" s="38">
        <v>0.28048854071160001</v>
      </c>
      <c r="M4" s="38">
        <v>0.30736866756600001</v>
      </c>
      <c r="N4" s="38">
        <v>0.30616141843979999</v>
      </c>
      <c r="O4" s="38">
        <v>0.27929760126480002</v>
      </c>
      <c r="P4" s="38">
        <v>0.2893207313826</v>
      </c>
      <c r="Q4" s="38">
        <v>0.36746546872786306</v>
      </c>
      <c r="R4" s="38">
        <v>0.34733869644267656</v>
      </c>
      <c r="S4" s="38">
        <v>0.34292153867212311</v>
      </c>
      <c r="T4" s="38">
        <v>0.33579301133884043</v>
      </c>
      <c r="U4" s="38">
        <v>0.27171999236483307</v>
      </c>
      <c r="V4" s="38">
        <v>0.19089346883870184</v>
      </c>
      <c r="W4" s="38">
        <v>0.15566635815721791</v>
      </c>
      <c r="X4" s="38">
        <v>0.16827517082731078</v>
      </c>
      <c r="Y4" s="38">
        <v>0.14869163119235321</v>
      </c>
      <c r="Z4" s="38">
        <v>0.1430539308878421</v>
      </c>
      <c r="AA4" s="38">
        <v>0.17001879608158277</v>
      </c>
      <c r="AB4" s="38">
        <v>0.15441036474920714</v>
      </c>
      <c r="AC4" s="38">
        <v>0.16205135741413323</v>
      </c>
      <c r="AD4" s="38">
        <v>0.17091681248367624</v>
      </c>
      <c r="AE4" s="38">
        <v>0.14965164009425699</v>
      </c>
      <c r="AF4" s="38">
        <v>0.18142638241967363</v>
      </c>
      <c r="AG4" s="38">
        <v>0.15078448225856511</v>
      </c>
      <c r="AH4" s="14">
        <f t="shared" si="2"/>
        <v>2.4693634256928613E-5</v>
      </c>
      <c r="AI4" s="14">
        <f t="shared" ref="AI4:AI5" si="3">(AG4-B4)/B4</f>
        <v>-8.7608870095673141E-2</v>
      </c>
      <c r="AJ4" s="21"/>
      <c r="AK4" s="16">
        <f t="shared" ref="AK4:AK6" si="4">(AG4-AF4)/AF4</f>
        <v>-0.16889440087179819</v>
      </c>
      <c r="AL4" s="17">
        <f t="shared" ref="AL4:AL17" si="5">AG4-AF4</f>
        <v>-3.0641900161108515E-2</v>
      </c>
    </row>
    <row r="5" spans="1:38" outlineLevel="1" x14ac:dyDescent="0.25">
      <c r="A5" s="37" t="s">
        <v>8</v>
      </c>
      <c r="B5" s="38">
        <v>0.32193310032</v>
      </c>
      <c r="C5" s="38">
        <v>0.25692737814</v>
      </c>
      <c r="D5" s="38">
        <v>0.22287676176000001</v>
      </c>
      <c r="E5" s="38">
        <v>0.22287676176000001</v>
      </c>
      <c r="F5" s="38">
        <v>0.25692737814</v>
      </c>
      <c r="G5" s="38">
        <v>0.23216329350000001</v>
      </c>
      <c r="H5" s="38">
        <v>0.23216329350000001</v>
      </c>
      <c r="I5" s="38">
        <v>0.16406206074000002</v>
      </c>
      <c r="J5" s="38">
        <v>0.27859595220000005</v>
      </c>
      <c r="K5" s="38">
        <v>0.26930942046000006</v>
      </c>
      <c r="L5" s="38">
        <v>0.29716901568000004</v>
      </c>
      <c r="M5" s="38">
        <v>0.39622535423999999</v>
      </c>
      <c r="N5" s="38">
        <v>0.50147271395999993</v>
      </c>
      <c r="O5" s="38">
        <v>0.56647843613999982</v>
      </c>
      <c r="P5" s="38">
        <v>0.52261241666951819</v>
      </c>
      <c r="Q5" s="38">
        <v>0.4115424276399422</v>
      </c>
      <c r="R5" s="38">
        <v>0.45954129263117538</v>
      </c>
      <c r="S5" s="38">
        <v>0.43324472227729932</v>
      </c>
      <c r="T5" s="38">
        <v>0.47314640105353112</v>
      </c>
      <c r="U5" s="38">
        <v>0.53911832519604308</v>
      </c>
      <c r="V5" s="38">
        <v>0.47290628242729005</v>
      </c>
      <c r="W5" s="38">
        <v>0.34822844541121084</v>
      </c>
      <c r="X5" s="38">
        <v>0.38417866535951639</v>
      </c>
      <c r="Y5" s="38">
        <v>0.44879807896324103</v>
      </c>
      <c r="Z5" s="38">
        <v>0.36799059558867048</v>
      </c>
      <c r="AA5" s="38">
        <v>0.28172590662684643</v>
      </c>
      <c r="AB5" s="38">
        <v>0.35702076562735607</v>
      </c>
      <c r="AC5" s="38">
        <v>0.36083501733887791</v>
      </c>
      <c r="AD5" s="38">
        <v>0.29033702996479333</v>
      </c>
      <c r="AE5" s="38">
        <v>0.24176750607196895</v>
      </c>
      <c r="AF5" s="38">
        <v>0.24993209274846348</v>
      </c>
      <c r="AG5" s="38">
        <v>0.26183269279762283</v>
      </c>
      <c r="AH5" s="14">
        <f t="shared" si="2"/>
        <v>4.2879749000723023E-5</v>
      </c>
      <c r="AI5" s="14">
        <f t="shared" si="3"/>
        <v>-0.1866860147733726</v>
      </c>
      <c r="AJ5" s="21"/>
      <c r="AK5" s="16">
        <f t="shared" si="4"/>
        <v>4.7615333902462656E-2</v>
      </c>
      <c r="AL5" s="17">
        <f t="shared" si="5"/>
        <v>1.1900600049159354E-2</v>
      </c>
    </row>
    <row r="6" spans="1:38" outlineLevel="1" x14ac:dyDescent="0.25">
      <c r="A6" s="37" t="s">
        <v>9</v>
      </c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1.7923236997998515E-8</v>
      </c>
      <c r="L6" s="57">
        <v>0</v>
      </c>
      <c r="M6" s="57">
        <v>2.5972066067909004E-8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1.6825829439400141E-10</v>
      </c>
      <c r="AB6" s="57">
        <v>6.4101994735515163E-10</v>
      </c>
      <c r="AC6" s="57">
        <v>2.2531895316614397E-9</v>
      </c>
      <c r="AD6" s="57">
        <v>8.5957826476968205E-11</v>
      </c>
      <c r="AE6" s="57">
        <v>1.170422835397963E-10</v>
      </c>
      <c r="AF6" s="57">
        <v>1.3452243162083398E-10</v>
      </c>
      <c r="AG6" s="57">
        <v>1.8223360023407E-10</v>
      </c>
      <c r="AH6" s="14">
        <f t="shared" si="2"/>
        <v>2.9843985310019184E-14</v>
      </c>
      <c r="AI6" s="14"/>
      <c r="AJ6" s="6"/>
      <c r="AK6" s="16">
        <f t="shared" si="4"/>
        <v>0.35467072694400226</v>
      </c>
      <c r="AL6" s="17">
        <f t="shared" si="5"/>
        <v>4.7711168613236019E-11</v>
      </c>
    </row>
    <row r="7" spans="1:38" x14ac:dyDescent="0.25">
      <c r="A7" s="39" t="s">
        <v>10</v>
      </c>
      <c r="B7" s="36">
        <v>25.995809045651157</v>
      </c>
      <c r="C7" s="36">
        <v>25.771966249125033</v>
      </c>
      <c r="D7" s="36">
        <v>22.154174783978483</v>
      </c>
      <c r="E7" s="36">
        <v>21.913534462011565</v>
      </c>
      <c r="F7" s="36">
        <v>20.610348011030705</v>
      </c>
      <c r="G7" s="36">
        <v>19.435917456168117</v>
      </c>
      <c r="H7" s="36">
        <v>20.103437241881469</v>
      </c>
      <c r="I7" s="36">
        <v>18.741235231331288</v>
      </c>
      <c r="J7" s="36">
        <v>20.126983252268943</v>
      </c>
      <c r="K7" s="36">
        <v>17.950606906997908</v>
      </c>
      <c r="L7" s="36">
        <v>17.941382687297036</v>
      </c>
      <c r="M7" s="36">
        <v>18.238760239014937</v>
      </c>
      <c r="N7" s="36">
        <v>18.288539405979783</v>
      </c>
      <c r="O7" s="36">
        <v>18.308477702494812</v>
      </c>
      <c r="P7" s="36">
        <v>18.350664110831531</v>
      </c>
      <c r="Q7" s="36">
        <v>19.458544877367178</v>
      </c>
      <c r="R7" s="36">
        <v>19.008151845953254</v>
      </c>
      <c r="S7" s="36">
        <v>18.931524556558145</v>
      </c>
      <c r="T7" s="36">
        <v>20.51459591001662</v>
      </c>
      <c r="U7" s="36">
        <v>20.893821174436795</v>
      </c>
      <c r="V7" s="36">
        <v>20.823809388941829</v>
      </c>
      <c r="W7" s="36">
        <v>18.166542717268296</v>
      </c>
      <c r="X7" s="36">
        <v>17.276508155120222</v>
      </c>
      <c r="Y7" s="36">
        <v>17.102579233219767</v>
      </c>
      <c r="Z7" s="36">
        <v>15.203192461157512</v>
      </c>
      <c r="AA7" s="36">
        <v>16.475500438184643</v>
      </c>
      <c r="AB7" s="36">
        <v>17.137469466744271</v>
      </c>
      <c r="AC7" s="36">
        <v>15.599836066414362</v>
      </c>
      <c r="AD7" s="36">
        <v>16.719113819288339</v>
      </c>
      <c r="AE7" s="36">
        <v>15.784764794048028</v>
      </c>
      <c r="AF7" s="36">
        <v>17.107535511584185</v>
      </c>
      <c r="AG7" s="36">
        <v>16.222437221581337</v>
      </c>
      <c r="AH7" s="9">
        <f t="shared" si="2"/>
        <v>2.6567119209175765E-3</v>
      </c>
      <c r="AI7" s="9">
        <f>(AG7-B7)/B7</f>
        <v>-0.37595951743247663</v>
      </c>
      <c r="AJ7" s="6"/>
      <c r="AK7" s="10">
        <f>(AG7-AF7)/AF7</f>
        <v>-5.1737334661881185E-2</v>
      </c>
      <c r="AL7" s="11">
        <f t="shared" si="5"/>
        <v>-0.88509829000284768</v>
      </c>
    </row>
    <row r="8" spans="1:38" x14ac:dyDescent="0.25">
      <c r="A8" s="39" t="s">
        <v>11</v>
      </c>
      <c r="B8" s="36">
        <v>11.297851568278343</v>
      </c>
      <c r="C8" s="36">
        <v>11.366985245822496</v>
      </c>
      <c r="D8" s="36">
        <v>9.7526222523829009</v>
      </c>
      <c r="E8" s="36">
        <v>10.234375452187832</v>
      </c>
      <c r="F8" s="36">
        <v>10.22807639206939</v>
      </c>
      <c r="G8" s="36">
        <v>10.389899822293584</v>
      </c>
      <c r="H8" s="36">
        <v>10.943164166401145</v>
      </c>
      <c r="I8" s="36">
        <v>11.250878562091495</v>
      </c>
      <c r="J8" s="36">
        <v>11.835350161853265</v>
      </c>
      <c r="K8" s="36">
        <v>12.006628823512203</v>
      </c>
      <c r="L8" s="36">
        <v>13.974040658596923</v>
      </c>
      <c r="M8" s="36">
        <v>14.509312517366141</v>
      </c>
      <c r="N8" s="36">
        <v>13.841133618843303</v>
      </c>
      <c r="O8" s="36">
        <v>14.295631963805462</v>
      </c>
      <c r="P8" s="36">
        <v>15.44714890807586</v>
      </c>
      <c r="Q8" s="36">
        <v>17.48737399594971</v>
      </c>
      <c r="R8" s="36">
        <v>16.375787097336275</v>
      </c>
      <c r="S8" s="36">
        <v>15.851311796187304</v>
      </c>
      <c r="T8" s="36">
        <v>14.654471218251118</v>
      </c>
      <c r="U8" s="36">
        <v>12.152566177668245</v>
      </c>
      <c r="V8" s="36">
        <v>12.708295692419332</v>
      </c>
      <c r="W8" s="36">
        <v>10.818481504434194</v>
      </c>
      <c r="X8" s="36">
        <v>9.9651302947665581</v>
      </c>
      <c r="Y8" s="36">
        <v>10.237812380099347</v>
      </c>
      <c r="Z8" s="36">
        <v>11.824097388150587</v>
      </c>
      <c r="AA8" s="36">
        <v>11.734976957452727</v>
      </c>
      <c r="AB8" s="36">
        <v>11.347175066138151</v>
      </c>
      <c r="AC8" s="36">
        <v>12.117886076110521</v>
      </c>
      <c r="AD8" s="36">
        <v>12.559162206988713</v>
      </c>
      <c r="AE8" s="36">
        <v>11.731295031310717</v>
      </c>
      <c r="AF8" s="36">
        <v>11.266724669201912</v>
      </c>
      <c r="AG8" s="36">
        <v>12.76308938831985</v>
      </c>
      <c r="AH8" s="9">
        <f t="shared" si="2"/>
        <v>2.0901823358932181E-3</v>
      </c>
      <c r="AI8" s="9">
        <f t="shared" ref="AI8:AI11" si="6">(AG8-B8)/B8</f>
        <v>0.12969172157966238</v>
      </c>
      <c r="AJ8" s="6"/>
      <c r="AK8" s="10">
        <f t="shared" ref="AK8:AK17" si="7">(AG8-AF8)/AF8</f>
        <v>0.132812752867594</v>
      </c>
      <c r="AL8" s="11">
        <f t="shared" si="5"/>
        <v>1.4963647191179383</v>
      </c>
    </row>
    <row r="9" spans="1:38" x14ac:dyDescent="0.25">
      <c r="A9" s="39" t="s">
        <v>12</v>
      </c>
      <c r="B9" s="36">
        <v>1.987432869920253</v>
      </c>
      <c r="C9" s="36">
        <v>1.9787800268311997</v>
      </c>
      <c r="D9" s="36">
        <v>1.925896758772544</v>
      </c>
      <c r="E9" s="36">
        <v>1.8442593274666543</v>
      </c>
      <c r="F9" s="36">
        <v>2.0012312923519349</v>
      </c>
      <c r="G9" s="36">
        <v>1.9407950518039019</v>
      </c>
      <c r="H9" s="36">
        <v>1.6725814512154826</v>
      </c>
      <c r="I9" s="36">
        <v>1.65388288128858</v>
      </c>
      <c r="J9" s="36">
        <v>1.5602905684414099</v>
      </c>
      <c r="K9" s="36">
        <v>1.578937436575732</v>
      </c>
      <c r="L9" s="36">
        <v>1.5191274577219953</v>
      </c>
      <c r="M9" s="36">
        <v>1.4539264519100581</v>
      </c>
      <c r="N9" s="36">
        <v>1.3738320372978241</v>
      </c>
      <c r="O9" s="36">
        <v>1.7415338916582253</v>
      </c>
      <c r="P9" s="36">
        <v>1.6060848142437854</v>
      </c>
      <c r="Q9" s="36">
        <v>1.6198547459410519</v>
      </c>
      <c r="R9" s="36">
        <v>1.5584383543910101</v>
      </c>
      <c r="S9" s="36">
        <v>1.6663577970238681</v>
      </c>
      <c r="T9" s="36">
        <v>1.9094842700437147</v>
      </c>
      <c r="U9" s="36">
        <v>1.1835529395306126</v>
      </c>
      <c r="V9" s="36">
        <v>1.2146462283925941</v>
      </c>
      <c r="W9" s="36">
        <v>1.2372807860285808</v>
      </c>
      <c r="X9" s="36">
        <v>1.2488843267819463</v>
      </c>
      <c r="Y9" s="36">
        <v>1.3801669633530622</v>
      </c>
      <c r="Z9" s="36">
        <v>1.381016480823521</v>
      </c>
      <c r="AA9" s="36">
        <v>1.1820189716889031</v>
      </c>
      <c r="AB9" s="36">
        <v>1.0425859915423248</v>
      </c>
      <c r="AC9" s="36">
        <v>0.88353098163750177</v>
      </c>
      <c r="AD9" s="36">
        <v>0.92620004820407287</v>
      </c>
      <c r="AE9" s="36">
        <v>0.84335548767811397</v>
      </c>
      <c r="AF9" s="36">
        <v>0.89128524773599049</v>
      </c>
      <c r="AG9" s="36">
        <v>0.87645956612158504</v>
      </c>
      <c r="AH9" s="9">
        <f t="shared" si="2"/>
        <v>1.4353580449796824E-4</v>
      </c>
      <c r="AI9" s="9">
        <f t="shared" si="6"/>
        <v>-0.55899915947513057</v>
      </c>
      <c r="AJ9" s="21"/>
      <c r="AK9" s="10">
        <f t="shared" si="7"/>
        <v>-1.6634048024541069E-2</v>
      </c>
      <c r="AL9" s="11">
        <f t="shared" si="5"/>
        <v>-1.482568161440545E-2</v>
      </c>
    </row>
    <row r="10" spans="1:38" x14ac:dyDescent="0.25">
      <c r="A10" s="39" t="s">
        <v>13</v>
      </c>
      <c r="B10" s="36">
        <v>2.3821111722373312</v>
      </c>
      <c r="C10" s="36">
        <v>2.266709108903787</v>
      </c>
      <c r="D10" s="36">
        <v>1.9307845961396541</v>
      </c>
      <c r="E10" s="36">
        <v>1.8204148275936574</v>
      </c>
      <c r="F10" s="36">
        <v>1.7795071881797888</v>
      </c>
      <c r="G10" s="36">
        <v>1.596660748023923</v>
      </c>
      <c r="H10" s="36">
        <v>1.5285840499044261</v>
      </c>
      <c r="I10" s="36">
        <v>1.3764704839295048</v>
      </c>
      <c r="J10" s="36">
        <v>1.1981631426282817</v>
      </c>
      <c r="K10" s="36">
        <v>1.1987403865125839</v>
      </c>
      <c r="L10" s="36">
        <v>1.1823384796267691</v>
      </c>
      <c r="M10" s="36">
        <v>1.1543740155112019</v>
      </c>
      <c r="N10" s="36">
        <v>1.0871263982240318</v>
      </c>
      <c r="O10" s="36">
        <v>1.0111932877160981</v>
      </c>
      <c r="P10" s="36">
        <v>0.92803135718842611</v>
      </c>
      <c r="Q10" s="36">
        <v>0.94188241901566783</v>
      </c>
      <c r="R10" s="36">
        <v>0.88002277054819444</v>
      </c>
      <c r="S10" s="36">
        <v>0.8214069979487254</v>
      </c>
      <c r="T10" s="36">
        <v>0.84944148239733208</v>
      </c>
      <c r="U10" s="36">
        <v>0.96670084238119258</v>
      </c>
      <c r="V10" s="36">
        <v>0.89182256461504561</v>
      </c>
      <c r="W10" s="36">
        <v>0.90827652596337949</v>
      </c>
      <c r="X10" s="36">
        <v>0.99187190181982743</v>
      </c>
      <c r="Y10" s="36">
        <v>1.3517684024241197</v>
      </c>
      <c r="Z10" s="36">
        <v>1.3751017901572653</v>
      </c>
      <c r="AA10" s="36">
        <v>1.193808279614186</v>
      </c>
      <c r="AB10" s="36">
        <v>1.6376962995637758</v>
      </c>
      <c r="AC10" s="36">
        <v>1.5488317551453461</v>
      </c>
      <c r="AD10" s="36">
        <v>1.4902555606284704</v>
      </c>
      <c r="AE10" s="36">
        <v>1.2880901227937893</v>
      </c>
      <c r="AF10" s="36">
        <v>1.3965179432271466</v>
      </c>
      <c r="AG10" s="36">
        <v>1.3629925508611604</v>
      </c>
      <c r="AH10" s="9">
        <f t="shared" si="2"/>
        <v>2.2321421303929845E-4</v>
      </c>
      <c r="AI10" s="9">
        <f t="shared" si="6"/>
        <v>-0.42782160348082837</v>
      </c>
      <c r="AJ10" s="6"/>
      <c r="AK10" s="10">
        <f t="shared" si="7"/>
        <v>-2.4006417195409566E-2</v>
      </c>
      <c r="AL10" s="11">
        <f t="shared" si="5"/>
        <v>-3.3525392365986173E-2</v>
      </c>
    </row>
    <row r="11" spans="1:38" x14ac:dyDescent="0.25">
      <c r="A11" s="39" t="s">
        <v>14</v>
      </c>
      <c r="B11" s="36">
        <f t="shared" ref="B11:AA11" si="8">SUM(B12:B16)</f>
        <v>59.318116132724342</v>
      </c>
      <c r="C11" s="36">
        <f t="shared" si="8"/>
        <v>59.751818585848987</v>
      </c>
      <c r="D11" s="36">
        <f t="shared" si="8"/>
        <v>71.891869456431877</v>
      </c>
      <c r="E11" s="36">
        <f t="shared" si="8"/>
        <v>88.383870278961325</v>
      </c>
      <c r="F11" s="36">
        <f t="shared" si="8"/>
        <v>118.03288607919821</v>
      </c>
      <c r="G11" s="36">
        <f t="shared" si="8"/>
        <v>158.25048939633689</v>
      </c>
      <c r="H11" s="36">
        <f t="shared" si="8"/>
        <v>236.73656667524685</v>
      </c>
      <c r="I11" s="36">
        <f t="shared" si="8"/>
        <v>295.62169613178372</v>
      </c>
      <c r="J11" s="36">
        <f t="shared" si="8"/>
        <v>363.46248238527994</v>
      </c>
      <c r="K11" s="36">
        <f t="shared" si="8"/>
        <v>151.96072944430205</v>
      </c>
      <c r="L11" s="36">
        <f t="shared" si="8"/>
        <v>164.5253392261811</v>
      </c>
      <c r="M11" s="36">
        <f t="shared" si="8"/>
        <v>170.36586346335136</v>
      </c>
      <c r="N11" s="36">
        <f t="shared" si="8"/>
        <v>166.37376791045759</v>
      </c>
      <c r="O11" s="36">
        <f t="shared" si="8"/>
        <v>160.80744442517377</v>
      </c>
      <c r="P11" s="36">
        <f t="shared" si="8"/>
        <v>158.92942879342488</v>
      </c>
      <c r="Q11" s="36">
        <f t="shared" si="8"/>
        <v>154.85171390822322</v>
      </c>
      <c r="R11" s="36">
        <f t="shared" si="8"/>
        <v>150.508986054297</v>
      </c>
      <c r="S11" s="36">
        <f t="shared" si="8"/>
        <v>141.10489880453451</v>
      </c>
      <c r="T11" s="36">
        <f t="shared" si="8"/>
        <v>106.20660284357488</v>
      </c>
      <c r="U11" s="36">
        <f t="shared" si="8"/>
        <v>96.660388697883107</v>
      </c>
      <c r="V11" s="36">
        <f t="shared" si="8"/>
        <v>90.453552266601037</v>
      </c>
      <c r="W11" s="36">
        <f t="shared" si="8"/>
        <v>90.402933927046874</v>
      </c>
      <c r="X11" s="36">
        <f t="shared" si="8"/>
        <v>89.230821995241243</v>
      </c>
      <c r="Y11" s="36">
        <f t="shared" si="8"/>
        <v>93.501904465401907</v>
      </c>
      <c r="Z11" s="36">
        <f t="shared" si="8"/>
        <v>97.769888004190108</v>
      </c>
      <c r="AA11" s="36">
        <f t="shared" si="8"/>
        <v>104.9385177052896</v>
      </c>
      <c r="AB11" s="36">
        <f>SUM(AB12:AB16)</f>
        <v>112.76186208384931</v>
      </c>
      <c r="AC11" s="36">
        <f>SUM(AC12:AC16)</f>
        <v>113.45773607787902</v>
      </c>
      <c r="AD11" s="36">
        <f t="shared" ref="AD11:AG11" si="9">SUM(AD12:AD16)</f>
        <v>118.18880713015618</v>
      </c>
      <c r="AE11" s="36">
        <f t="shared" si="9"/>
        <v>121.30102391791819</v>
      </c>
      <c r="AF11" s="36">
        <f t="shared" si="9"/>
        <v>106.22154086616894</v>
      </c>
      <c r="AG11" s="36">
        <f t="shared" si="9"/>
        <v>112.75891947159286</v>
      </c>
      <c r="AH11" s="9">
        <f t="shared" si="2"/>
        <v>1.8466273683675528E-2</v>
      </c>
      <c r="AI11" s="9">
        <f t="shared" si="6"/>
        <v>0.90091875506118013</v>
      </c>
      <c r="AJ11" s="6"/>
      <c r="AK11" s="10">
        <f t="shared" si="7"/>
        <v>6.1544754031204692E-2</v>
      </c>
      <c r="AL11" s="11">
        <f t="shared" si="5"/>
        <v>6.5373786054239247</v>
      </c>
    </row>
    <row r="12" spans="1:38" outlineLevel="1" x14ac:dyDescent="0.25">
      <c r="A12" s="37" t="s">
        <v>15</v>
      </c>
      <c r="B12" s="38">
        <v>0.34585244114233493</v>
      </c>
      <c r="C12" s="38">
        <v>0.31365861641057624</v>
      </c>
      <c r="D12" s="38">
        <v>0.3109246633190525</v>
      </c>
      <c r="E12" s="38">
        <v>0.26742585683225156</v>
      </c>
      <c r="F12" s="38">
        <v>0.27791164845000504</v>
      </c>
      <c r="G12" s="38">
        <v>0.32680165584263626</v>
      </c>
      <c r="H12" s="38">
        <v>0.3496596710655156</v>
      </c>
      <c r="I12" s="38">
        <v>0.36736176128571463</v>
      </c>
      <c r="J12" s="38">
        <v>0.40605893741780946</v>
      </c>
      <c r="K12" s="38">
        <v>0.4599256356097815</v>
      </c>
      <c r="L12" s="38">
        <v>0.49765655085320221</v>
      </c>
      <c r="M12" s="38">
        <v>0.49445045802524334</v>
      </c>
      <c r="N12" s="38">
        <v>0.49001383070828847</v>
      </c>
      <c r="O12" s="38">
        <v>0.50862185041569907</v>
      </c>
      <c r="P12" s="38">
        <v>0.48545433039806474</v>
      </c>
      <c r="Q12" s="38">
        <v>0.57313691784784238</v>
      </c>
      <c r="R12" s="38">
        <v>0.65762381109769241</v>
      </c>
      <c r="S12" s="38">
        <v>0.60748993186115585</v>
      </c>
      <c r="T12" s="38">
        <v>0.57542859422866588</v>
      </c>
      <c r="U12" s="38">
        <v>0.46879948892575041</v>
      </c>
      <c r="V12" s="38">
        <v>0.35377666320053497</v>
      </c>
      <c r="W12" s="38">
        <v>0.17623128750263867</v>
      </c>
      <c r="X12" s="38">
        <v>0.1072071177290051</v>
      </c>
      <c r="Y12" s="38">
        <v>0.10996135355876489</v>
      </c>
      <c r="Z12" s="38">
        <v>0.10507758818658988</v>
      </c>
      <c r="AA12" s="38">
        <v>0.11121459349653125</v>
      </c>
      <c r="AB12" s="38">
        <v>0.12003519739542197</v>
      </c>
      <c r="AC12" s="38">
        <v>0.12480154399125937</v>
      </c>
      <c r="AD12" s="38">
        <v>0.11994649265134001</v>
      </c>
      <c r="AE12" s="38">
        <v>0.12613023858878616</v>
      </c>
      <c r="AF12" s="38">
        <v>9.5737038674029717E-2</v>
      </c>
      <c r="AG12" s="38">
        <v>0.12709440576854994</v>
      </c>
      <c r="AH12" s="14">
        <f t="shared" si="2"/>
        <v>2.0813963911541546E-5</v>
      </c>
      <c r="AI12" s="14">
        <f>(AG12-B12)/B12</f>
        <v>-0.63251840770947609</v>
      </c>
      <c r="AJ12" s="6"/>
      <c r="AK12" s="16">
        <f t="shared" si="7"/>
        <v>0.32753642194101451</v>
      </c>
      <c r="AL12" s="17">
        <f t="shared" si="5"/>
        <v>3.1357367094520222E-2</v>
      </c>
    </row>
    <row r="13" spans="1:38" outlineLevel="1" x14ac:dyDescent="0.25">
      <c r="A13" s="37" t="s">
        <v>16</v>
      </c>
      <c r="B13" s="38">
        <v>44.567630828885925</v>
      </c>
      <c r="C13" s="38">
        <v>45.451584907251252</v>
      </c>
      <c r="D13" s="38">
        <v>58.907998697510543</v>
      </c>
      <c r="E13" s="38">
        <v>74.280221682968445</v>
      </c>
      <c r="F13" s="38">
        <v>104.59643395692724</v>
      </c>
      <c r="G13" s="38">
        <v>145.70346908666042</v>
      </c>
      <c r="H13" s="38">
        <v>222.16517702565957</v>
      </c>
      <c r="I13" s="38">
        <v>281.50110351585971</v>
      </c>
      <c r="J13" s="38">
        <v>348.87064152786689</v>
      </c>
      <c r="K13" s="38">
        <v>137.71944531133485</v>
      </c>
      <c r="L13" s="38">
        <v>150.19265674168616</v>
      </c>
      <c r="M13" s="38">
        <v>154.84763584155576</v>
      </c>
      <c r="N13" s="38">
        <v>152.53566596469901</v>
      </c>
      <c r="O13" s="38">
        <v>145.58910638657682</v>
      </c>
      <c r="P13" s="38">
        <v>142.62481748397701</v>
      </c>
      <c r="Q13" s="38">
        <v>140.07560059041677</v>
      </c>
      <c r="R13" s="38">
        <v>135.35608031989725</v>
      </c>
      <c r="S13" s="38">
        <v>125.35983243019783</v>
      </c>
      <c r="T13" s="38">
        <v>89.618277467619592</v>
      </c>
      <c r="U13" s="38">
        <v>81.988343132057864</v>
      </c>
      <c r="V13" s="38">
        <v>75.983381538763922</v>
      </c>
      <c r="W13" s="38">
        <v>76.167524318456913</v>
      </c>
      <c r="X13" s="38">
        <v>75.540572945384241</v>
      </c>
      <c r="Y13" s="38">
        <v>79.884078209329857</v>
      </c>
      <c r="Z13" s="38">
        <v>84.838256615391771</v>
      </c>
      <c r="AA13" s="38">
        <v>91.813653341187617</v>
      </c>
      <c r="AB13" s="38">
        <v>99.098211288348949</v>
      </c>
      <c r="AC13" s="38">
        <v>99.642594607189579</v>
      </c>
      <c r="AD13" s="38">
        <v>104.06856567291894</v>
      </c>
      <c r="AE13" s="38">
        <v>106.49216035973802</v>
      </c>
      <c r="AF13" s="38">
        <v>93.683110987382904</v>
      </c>
      <c r="AG13" s="38">
        <v>99.367442822375807</v>
      </c>
      <c r="AH13" s="14">
        <f t="shared" si="2"/>
        <v>1.627318178467687E-2</v>
      </c>
      <c r="AI13" s="14">
        <f t="shared" ref="AI13:AI16" si="10">(AG13-B13)/B13</f>
        <v>1.2295877293520414</v>
      </c>
      <c r="AJ13" s="6"/>
      <c r="AK13" s="16">
        <f t="shared" si="7"/>
        <v>6.0676164306269251E-2</v>
      </c>
      <c r="AL13" s="17">
        <f t="shared" si="5"/>
        <v>5.6843318349929035</v>
      </c>
    </row>
    <row r="14" spans="1:38" outlineLevel="1" x14ac:dyDescent="0.25">
      <c r="A14" s="37" t="s">
        <v>17</v>
      </c>
      <c r="B14" s="38">
        <v>13.771582624800002</v>
      </c>
      <c r="C14" s="38">
        <v>13.3749356598</v>
      </c>
      <c r="D14" s="38">
        <v>11.9946042216</v>
      </c>
      <c r="E14" s="38">
        <v>13.168679238000003</v>
      </c>
      <c r="F14" s="38">
        <v>12.407117065200001</v>
      </c>
      <c r="G14" s="38">
        <v>11.518627863600001</v>
      </c>
      <c r="H14" s="38">
        <v>13.422533295600001</v>
      </c>
      <c r="I14" s="38">
        <v>12.9465569376</v>
      </c>
      <c r="J14" s="38">
        <v>13.327338024000001</v>
      </c>
      <c r="K14" s="38">
        <v>12.8196299088</v>
      </c>
      <c r="L14" s="38">
        <v>12.733954164360004</v>
      </c>
      <c r="M14" s="38">
        <v>13.898509653600001</v>
      </c>
      <c r="N14" s="38">
        <v>12.1532630076</v>
      </c>
      <c r="O14" s="38">
        <v>13.422533295600001</v>
      </c>
      <c r="P14" s="38">
        <v>14.152363711200001</v>
      </c>
      <c r="Q14" s="38">
        <v>12.635038062347212</v>
      </c>
      <c r="R14" s="38">
        <v>12.635038062347212</v>
      </c>
      <c r="S14" s="38">
        <v>13.664168854853996</v>
      </c>
      <c r="T14" s="38">
        <v>14.481195957641022</v>
      </c>
      <c r="U14" s="38">
        <v>12.706843122502102</v>
      </c>
      <c r="V14" s="38">
        <v>12.609746603850411</v>
      </c>
      <c r="W14" s="38">
        <v>12.746286229275089</v>
      </c>
      <c r="X14" s="38">
        <v>12.20479827046527</v>
      </c>
      <c r="Y14" s="38">
        <v>12.15433441270542</v>
      </c>
      <c r="Z14" s="38">
        <v>11.149945519737754</v>
      </c>
      <c r="AA14" s="38">
        <v>11.363253601477641</v>
      </c>
      <c r="AB14" s="38">
        <v>11.572817659462116</v>
      </c>
      <c r="AC14" s="38">
        <v>11.946497255851353</v>
      </c>
      <c r="AD14" s="38">
        <v>12.071782767537076</v>
      </c>
      <c r="AE14" s="38">
        <v>12.632453238224008</v>
      </c>
      <c r="AF14" s="38">
        <v>10.064402817060449</v>
      </c>
      <c r="AG14" s="38">
        <v>10.884297683942595</v>
      </c>
      <c r="AH14" s="14">
        <f t="shared" si="2"/>
        <v>1.7824968599217136E-3</v>
      </c>
      <c r="AI14" s="14">
        <f t="shared" si="10"/>
        <v>-0.20965527488888286</v>
      </c>
      <c r="AJ14" s="6"/>
      <c r="AK14" s="16">
        <f t="shared" si="7"/>
        <v>8.1464830232382948E-2</v>
      </c>
      <c r="AL14" s="17">
        <f t="shared" si="5"/>
        <v>0.81989486688214619</v>
      </c>
    </row>
    <row r="15" spans="1:38" outlineLevel="1" x14ac:dyDescent="0.25">
      <c r="A15" s="37" t="s">
        <v>18</v>
      </c>
      <c r="B15" s="38">
        <v>0.59777304955199995</v>
      </c>
      <c r="C15" s="38">
        <v>0.57591807915600002</v>
      </c>
      <c r="D15" s="38">
        <v>0.64258139732399999</v>
      </c>
      <c r="E15" s="38">
        <v>0.64258139732399999</v>
      </c>
      <c r="F15" s="38">
        <v>0.73000127890800004</v>
      </c>
      <c r="G15" s="38">
        <v>0.64148299034399991</v>
      </c>
      <c r="H15" s="38">
        <v>0.73439490682800002</v>
      </c>
      <c r="I15" s="38">
        <v>0.75624987722400017</v>
      </c>
      <c r="J15" s="38">
        <v>0.82511000935200007</v>
      </c>
      <c r="K15" s="38">
        <v>0.91582511187600002</v>
      </c>
      <c r="L15" s="38">
        <v>1.0723613155598786</v>
      </c>
      <c r="M15" s="38">
        <v>1.0759127264717572</v>
      </c>
      <c r="N15" s="38">
        <v>1.1450290485716355</v>
      </c>
      <c r="O15" s="38">
        <v>1.2360003410675138</v>
      </c>
      <c r="P15" s="38">
        <v>1.6107357734231744</v>
      </c>
      <c r="Q15" s="38">
        <v>1.4967943979027016</v>
      </c>
      <c r="R15" s="38">
        <v>1.7897499992125974</v>
      </c>
      <c r="S15" s="38">
        <v>1.4133757615528735</v>
      </c>
      <c r="T15" s="38">
        <v>1.4649385713883438</v>
      </c>
      <c r="U15" s="38">
        <v>1.4276354583528423</v>
      </c>
      <c r="V15" s="38">
        <v>1.4319033288574345</v>
      </c>
      <c r="W15" s="38">
        <v>1.2430848274257107</v>
      </c>
      <c r="X15" s="38">
        <v>1.3136924672819408</v>
      </c>
      <c r="Y15" s="38">
        <v>1.284986631660255</v>
      </c>
      <c r="Z15" s="38">
        <v>1.6085998519396629</v>
      </c>
      <c r="AA15" s="38">
        <v>1.5865773007756887</v>
      </c>
      <c r="AB15" s="38">
        <v>1.906591250740868</v>
      </c>
      <c r="AC15" s="38">
        <v>1.6835168526762208</v>
      </c>
      <c r="AD15" s="38">
        <v>1.8620488986256891</v>
      </c>
      <c r="AE15" s="38">
        <v>1.9831602038916345</v>
      </c>
      <c r="AF15" s="38">
        <v>2.3086485748014645</v>
      </c>
      <c r="AG15" s="38">
        <v>2.3086485748014645</v>
      </c>
      <c r="AH15" s="14">
        <f t="shared" si="2"/>
        <v>3.780821652202115E-4</v>
      </c>
      <c r="AI15" s="14">
        <f t="shared" si="10"/>
        <v>2.8620820669845815</v>
      </c>
      <c r="AJ15" s="6"/>
      <c r="AK15" s="16">
        <f t="shared" si="7"/>
        <v>0</v>
      </c>
      <c r="AL15" s="17">
        <f t="shared" si="5"/>
        <v>0</v>
      </c>
    </row>
    <row r="16" spans="1:38" outlineLevel="1" x14ac:dyDescent="0.25">
      <c r="A16" s="37" t="s">
        <v>19</v>
      </c>
      <c r="B16" s="38">
        <v>3.5277188344083069E-2</v>
      </c>
      <c r="C16" s="38">
        <v>3.5721323231160416E-2</v>
      </c>
      <c r="D16" s="38">
        <v>3.5760476678288862E-2</v>
      </c>
      <c r="E16" s="38">
        <v>2.4962103836631069E-2</v>
      </c>
      <c r="F16" s="38">
        <v>2.1422129712965088E-2</v>
      </c>
      <c r="G16" s="38">
        <v>6.0107799889826688E-2</v>
      </c>
      <c r="H16" s="38">
        <v>6.480177609374517E-2</v>
      </c>
      <c r="I16" s="38">
        <v>5.0424039814296051E-2</v>
      </c>
      <c r="J16" s="38">
        <v>3.3333886643239677E-2</v>
      </c>
      <c r="K16" s="38">
        <v>4.5903476681428884E-2</v>
      </c>
      <c r="L16" s="38">
        <v>2.8710453721842909E-2</v>
      </c>
      <c r="M16" s="38">
        <v>4.9354783698580901E-2</v>
      </c>
      <c r="N16" s="38">
        <v>4.9796058878667095E-2</v>
      </c>
      <c r="O16" s="38">
        <v>5.1182551513747371E-2</v>
      </c>
      <c r="P16" s="38">
        <v>5.6057494426636323E-2</v>
      </c>
      <c r="Q16" s="38">
        <v>7.1143939708699658E-2</v>
      </c>
      <c r="R16" s="38">
        <v>7.0493861742263006E-2</v>
      </c>
      <c r="S16" s="38">
        <v>6.0031826068673889E-2</v>
      </c>
      <c r="T16" s="38">
        <v>6.6762252697256885E-2</v>
      </c>
      <c r="U16" s="38">
        <v>6.8767496044549278E-2</v>
      </c>
      <c r="V16" s="38">
        <v>7.474413192873651E-2</v>
      </c>
      <c r="W16" s="38">
        <v>6.980726438651931E-2</v>
      </c>
      <c r="X16" s="38">
        <v>6.4551194380777083E-2</v>
      </c>
      <c r="Y16" s="38">
        <v>6.8543858147605025E-2</v>
      </c>
      <c r="Z16" s="38">
        <v>6.8008428934330414E-2</v>
      </c>
      <c r="AA16" s="38">
        <v>6.3818868352123914E-2</v>
      </c>
      <c r="AB16" s="38">
        <v>6.4206687901939008E-2</v>
      </c>
      <c r="AC16" s="38">
        <v>6.0325818170606588E-2</v>
      </c>
      <c r="AD16" s="38">
        <v>6.6463298423139389E-2</v>
      </c>
      <c r="AE16" s="38">
        <v>6.711987747575357E-2</v>
      </c>
      <c r="AF16" s="38">
        <v>6.9641448250079577E-2</v>
      </c>
      <c r="AG16" s="38">
        <v>7.1435984704444955E-2</v>
      </c>
      <c r="AH16" s="14">
        <f t="shared" si="2"/>
        <v>1.1698909945190385E-5</v>
      </c>
      <c r="AI16" s="14">
        <f t="shared" si="10"/>
        <v>1.0249908810101269</v>
      </c>
      <c r="AJ16" s="6"/>
      <c r="AK16" s="16">
        <f t="shared" si="7"/>
        <v>2.5768224232231234E-2</v>
      </c>
      <c r="AL16" s="17">
        <f t="shared" si="5"/>
        <v>1.794536454365378E-3</v>
      </c>
    </row>
    <row r="17" spans="1:38" x14ac:dyDescent="0.25">
      <c r="A17" s="39" t="s">
        <v>20</v>
      </c>
      <c r="B17" s="36">
        <f t="shared" ref="B17:AA17" si="11">SUM(B18:B22)</f>
        <v>912.97110999999995</v>
      </c>
      <c r="C17" s="36">
        <f t="shared" si="11"/>
        <v>722.54131500000005</v>
      </c>
      <c r="D17" s="36">
        <f t="shared" si="11"/>
        <v>722.77027500000008</v>
      </c>
      <c r="E17" s="36">
        <f t="shared" si="11"/>
        <v>722.92609500000003</v>
      </c>
      <c r="F17" s="36">
        <f t="shared" si="11"/>
        <v>723.01990500000011</v>
      </c>
      <c r="G17" s="36">
        <f t="shared" si="11"/>
        <v>723.142335</v>
      </c>
      <c r="H17" s="36">
        <f t="shared" si="11"/>
        <v>723.33949500000006</v>
      </c>
      <c r="I17" s="36">
        <f t="shared" si="11"/>
        <v>723.64318500000002</v>
      </c>
      <c r="J17" s="36">
        <f t="shared" si="11"/>
        <v>723.9516450000001</v>
      </c>
      <c r="K17" s="36">
        <f t="shared" si="11"/>
        <v>724.25772000000006</v>
      </c>
      <c r="L17" s="36">
        <f t="shared" si="11"/>
        <v>724.63852500000007</v>
      </c>
      <c r="M17" s="36">
        <f t="shared" si="11"/>
        <v>530.11023999999998</v>
      </c>
      <c r="N17" s="36">
        <f t="shared" si="11"/>
        <v>280.90423999999996</v>
      </c>
      <c r="O17" s="36">
        <f t="shared" si="11"/>
        <v>31.640204999999998</v>
      </c>
      <c r="P17" s="36">
        <f t="shared" si="11"/>
        <v>32.15934</v>
      </c>
      <c r="Q17" s="36">
        <f t="shared" si="11"/>
        <v>32.863709999999998</v>
      </c>
      <c r="R17" s="36">
        <f t="shared" si="11"/>
        <v>33.651554999999995</v>
      </c>
      <c r="S17" s="36">
        <f t="shared" si="11"/>
        <v>34.787610000000001</v>
      </c>
      <c r="T17" s="36">
        <f t="shared" si="11"/>
        <v>35.656545000000001</v>
      </c>
      <c r="U17" s="36">
        <f t="shared" si="11"/>
        <v>36.040529999999997</v>
      </c>
      <c r="V17" s="36">
        <f t="shared" si="11"/>
        <v>36.210660000000004</v>
      </c>
      <c r="W17" s="36">
        <f t="shared" si="11"/>
        <v>36.370454999999993</v>
      </c>
      <c r="X17" s="36">
        <f t="shared" si="11"/>
        <v>36.45393</v>
      </c>
      <c r="Y17" s="36">
        <f t="shared" si="11"/>
        <v>36.515144999999997</v>
      </c>
      <c r="Z17" s="36">
        <f t="shared" si="11"/>
        <v>36.646320000000003</v>
      </c>
      <c r="AA17" s="36">
        <f t="shared" si="11"/>
        <v>36.851430000000001</v>
      </c>
      <c r="AB17" s="36">
        <f>SUM(AB18:AB22)</f>
        <v>37.856826749999996</v>
      </c>
      <c r="AC17" s="36">
        <f>SUM(AC18:AC22)</f>
        <v>38.037347400000002</v>
      </c>
      <c r="AD17" s="36">
        <f t="shared" ref="AD17:AF17" si="12">SUM(AD18:AD22)</f>
        <v>38.21786805</v>
      </c>
      <c r="AE17" s="36">
        <f t="shared" si="12"/>
        <v>39.125924999999995</v>
      </c>
      <c r="AF17" s="36">
        <f t="shared" si="12"/>
        <v>39.570329999999998</v>
      </c>
      <c r="AG17" s="36">
        <f>SUM(AG18:AG22)</f>
        <v>39.841425000000001</v>
      </c>
      <c r="AH17" s="9"/>
      <c r="AI17" s="9"/>
      <c r="AJ17" s="6"/>
      <c r="AK17" s="10">
        <f t="shared" si="7"/>
        <v>6.8509663679833487E-3</v>
      </c>
      <c r="AL17" s="11">
        <f t="shared" si="5"/>
        <v>0.27109500000000253</v>
      </c>
    </row>
    <row r="18" spans="1:38" outlineLevel="1" x14ac:dyDescent="0.25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4"/>
      <c r="AI18" s="14"/>
      <c r="AJ18" s="6"/>
      <c r="AK18" s="16"/>
      <c r="AL18" s="17"/>
    </row>
    <row r="19" spans="1:38" outlineLevel="1" x14ac:dyDescent="0.25">
      <c r="A19" s="37" t="s">
        <v>22</v>
      </c>
      <c r="B19" s="38">
        <v>885.09999999999991</v>
      </c>
      <c r="C19" s="38">
        <v>694.51200000000006</v>
      </c>
      <c r="D19" s="38">
        <v>694.51200000000006</v>
      </c>
      <c r="E19" s="38">
        <v>694.51200000000006</v>
      </c>
      <c r="F19" s="38">
        <v>694.51200000000006</v>
      </c>
      <c r="G19" s="38">
        <v>694.51200000000006</v>
      </c>
      <c r="H19" s="38">
        <v>694.51200000000006</v>
      </c>
      <c r="I19" s="38">
        <v>694.51200000000006</v>
      </c>
      <c r="J19" s="38">
        <v>694.51200000000006</v>
      </c>
      <c r="K19" s="38">
        <v>694.51200000000006</v>
      </c>
      <c r="L19" s="38">
        <v>694.51200000000006</v>
      </c>
      <c r="M19" s="38">
        <v>499.52499999999998</v>
      </c>
      <c r="N19" s="38">
        <v>249.76249999999999</v>
      </c>
      <c r="O19" s="38" t="s">
        <v>23</v>
      </c>
      <c r="P19" s="38" t="s">
        <v>23</v>
      </c>
      <c r="Q19" s="38" t="s">
        <v>23</v>
      </c>
      <c r="R19" s="38" t="s">
        <v>23</v>
      </c>
      <c r="S19" s="38" t="s">
        <v>23</v>
      </c>
      <c r="T19" s="38" t="s">
        <v>23</v>
      </c>
      <c r="U19" s="38" t="s">
        <v>23</v>
      </c>
      <c r="V19" s="38" t="s">
        <v>23</v>
      </c>
      <c r="W19" s="38" t="s">
        <v>23</v>
      </c>
      <c r="X19" s="38" t="s">
        <v>23</v>
      </c>
      <c r="Y19" s="38" t="s">
        <v>23</v>
      </c>
      <c r="Z19" s="38" t="s">
        <v>23</v>
      </c>
      <c r="AA19" s="38" t="s">
        <v>23</v>
      </c>
      <c r="AB19" s="38" t="s">
        <v>23</v>
      </c>
      <c r="AC19" s="38" t="s">
        <v>23</v>
      </c>
      <c r="AD19" s="38" t="s">
        <v>23</v>
      </c>
      <c r="AE19" s="38" t="s">
        <v>23</v>
      </c>
      <c r="AF19" s="38" t="s">
        <v>23</v>
      </c>
      <c r="AG19" s="38" t="s">
        <v>23</v>
      </c>
      <c r="AH19" s="14"/>
      <c r="AI19" s="14"/>
      <c r="AJ19" s="6"/>
      <c r="AK19" s="16"/>
      <c r="AL19" s="17" t="e">
        <f t="shared" ref="AL19" si="13">AG19-AF19</f>
        <v>#VALUE!</v>
      </c>
    </row>
    <row r="20" spans="1:38" outlineLevel="1" x14ac:dyDescent="0.25">
      <c r="A20" s="37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4"/>
      <c r="AI20" s="14"/>
      <c r="AJ20" s="6"/>
      <c r="AK20" s="16"/>
      <c r="AL20" s="17"/>
    </row>
    <row r="21" spans="1:38" outlineLevel="1" x14ac:dyDescent="0.25">
      <c r="A21" s="37" t="s">
        <v>25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14"/>
      <c r="AI21" s="14"/>
      <c r="AJ21" s="6"/>
      <c r="AK21" s="16"/>
      <c r="AL21" s="17"/>
    </row>
    <row r="22" spans="1:38" outlineLevel="1" x14ac:dyDescent="0.25">
      <c r="A22" s="37" t="s">
        <v>26</v>
      </c>
      <c r="B22" s="38">
        <v>27.871110000000002</v>
      </c>
      <c r="C22" s="38">
        <v>28.029314999999997</v>
      </c>
      <c r="D22" s="38">
        <v>28.258274999999998</v>
      </c>
      <c r="E22" s="38">
        <v>28.414095</v>
      </c>
      <c r="F22" s="38">
        <v>28.507904999999997</v>
      </c>
      <c r="G22" s="38">
        <v>28.630334999999999</v>
      </c>
      <c r="H22" s="38">
        <v>28.827494999999999</v>
      </c>
      <c r="I22" s="38">
        <v>29.131184999999999</v>
      </c>
      <c r="J22" s="38">
        <v>29.439644999999995</v>
      </c>
      <c r="K22" s="38">
        <v>29.745719999999995</v>
      </c>
      <c r="L22" s="38">
        <v>30.126525000000001</v>
      </c>
      <c r="M22" s="38">
        <v>30.585239999999999</v>
      </c>
      <c r="N22" s="38">
        <v>31.141739999999999</v>
      </c>
      <c r="O22" s="38">
        <v>31.640204999999998</v>
      </c>
      <c r="P22" s="38">
        <v>32.15934</v>
      </c>
      <c r="Q22" s="38">
        <v>32.863709999999998</v>
      </c>
      <c r="R22" s="38">
        <v>33.651554999999995</v>
      </c>
      <c r="S22" s="38">
        <v>34.787610000000001</v>
      </c>
      <c r="T22" s="38">
        <v>35.656545000000001</v>
      </c>
      <c r="U22" s="38">
        <v>36.040529999999997</v>
      </c>
      <c r="V22" s="38">
        <v>36.210660000000004</v>
      </c>
      <c r="W22" s="38">
        <v>36.370454999999993</v>
      </c>
      <c r="X22" s="38">
        <v>36.45393</v>
      </c>
      <c r="Y22" s="38">
        <v>36.515144999999997</v>
      </c>
      <c r="Z22" s="38">
        <v>36.646320000000003</v>
      </c>
      <c r="AA22" s="38">
        <v>36.851430000000001</v>
      </c>
      <c r="AB22" s="38">
        <v>37.856826749999996</v>
      </c>
      <c r="AC22" s="38">
        <v>38.037347400000002</v>
      </c>
      <c r="AD22" s="38">
        <v>38.21786805</v>
      </c>
      <c r="AE22" s="38">
        <v>39.125924999999995</v>
      </c>
      <c r="AF22" s="38">
        <v>39.570329999999998</v>
      </c>
      <c r="AG22" s="38">
        <v>39.841425000000001</v>
      </c>
      <c r="AH22" s="14">
        <f t="shared" ref="AH22" si="14">AG22/$AG$47</f>
        <v>6.5247402284923589E-3</v>
      </c>
      <c r="AI22" s="14">
        <f t="shared" ref="AI22" si="15">(AG22-B22)/B22</f>
        <v>0.42948827657025496</v>
      </c>
      <c r="AJ22" s="6"/>
      <c r="AK22" s="16">
        <f t="shared" ref="AK22" si="16">(AG22-AF22)/AF22</f>
        <v>6.8509663679833487E-3</v>
      </c>
      <c r="AL22" s="17">
        <f t="shared" ref="AL22" si="17">AG22-AF22</f>
        <v>0.27109500000000253</v>
      </c>
    </row>
    <row r="23" spans="1:38" x14ac:dyDescent="0.25">
      <c r="A23" s="39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9"/>
      <c r="AI23" s="9"/>
      <c r="AJ23" s="6"/>
      <c r="AK23" s="10"/>
      <c r="AL23" s="11"/>
    </row>
    <row r="24" spans="1:38" x14ac:dyDescent="0.25">
      <c r="A24" s="39" t="s">
        <v>28</v>
      </c>
      <c r="B24" s="36">
        <f t="shared" ref="B24:AA24" si="18">SUM(B25:B31)</f>
        <v>5396.3606847987021</v>
      </c>
      <c r="C24" s="36">
        <f t="shared" si="18"/>
        <v>5379.2145652013642</v>
      </c>
      <c r="D24" s="36">
        <f t="shared" si="18"/>
        <v>5306.5404481907781</v>
      </c>
      <c r="E24" s="36">
        <f t="shared" si="18"/>
        <v>5454.4514202287783</v>
      </c>
      <c r="F24" s="36">
        <f t="shared" si="18"/>
        <v>5656.1825440755738</v>
      </c>
      <c r="G24" s="36">
        <f t="shared" si="18"/>
        <v>5895.0337232836209</v>
      </c>
      <c r="H24" s="36">
        <f t="shared" si="18"/>
        <v>5908.8555420865941</v>
      </c>
      <c r="I24" s="36">
        <f t="shared" si="18"/>
        <v>5762.976614664587</v>
      </c>
      <c r="J24" s="36">
        <f t="shared" si="18"/>
        <v>6102.5193808754193</v>
      </c>
      <c r="K24" s="36">
        <f t="shared" si="18"/>
        <v>6095.2220862748773</v>
      </c>
      <c r="L24" s="36">
        <f t="shared" si="18"/>
        <v>5813.504228872519</v>
      </c>
      <c r="M24" s="36">
        <f t="shared" si="18"/>
        <v>5585.541384242395</v>
      </c>
      <c r="N24" s="36">
        <f t="shared" si="18"/>
        <v>5542.8202312838839</v>
      </c>
      <c r="O24" s="36">
        <f t="shared" si="18"/>
        <v>5720.7030040290147</v>
      </c>
      <c r="P24" s="36">
        <f t="shared" si="18"/>
        <v>5584.2707879857599</v>
      </c>
      <c r="Q24" s="36">
        <f t="shared" si="18"/>
        <v>5488.9771572543132</v>
      </c>
      <c r="R24" s="36">
        <f t="shared" si="18"/>
        <v>5407.8981894681538</v>
      </c>
      <c r="S24" s="36">
        <f t="shared" si="18"/>
        <v>5185.1313543174847</v>
      </c>
      <c r="T24" s="36">
        <f t="shared" si="18"/>
        <v>5086.6570401519139</v>
      </c>
      <c r="U24" s="36">
        <f t="shared" si="18"/>
        <v>4948.2192922990098</v>
      </c>
      <c r="V24" s="36">
        <f t="shared" si="18"/>
        <v>5184.3975954168309</v>
      </c>
      <c r="W24" s="36">
        <f t="shared" si="18"/>
        <v>4801.2439428752341</v>
      </c>
      <c r="X24" s="36">
        <f t="shared" si="18"/>
        <v>5001.4122591767928</v>
      </c>
      <c r="Y24" s="36">
        <f t="shared" si="18"/>
        <v>5375.2131784121411</v>
      </c>
      <c r="Z24" s="36">
        <f t="shared" si="18"/>
        <v>5145.0817506946978</v>
      </c>
      <c r="AA24" s="36">
        <f t="shared" si="18"/>
        <v>5188.4358865391405</v>
      </c>
      <c r="AB24" s="36">
        <f>SUM(AB25:AB31)</f>
        <v>5260.142522390629</v>
      </c>
      <c r="AC24" s="36">
        <f>SUM(AC25:AC31)</f>
        <v>5549.0928525143408</v>
      </c>
      <c r="AD24" s="36">
        <f t="shared" ref="AD24:AF24" si="19">SUM(AD25:AD31)</f>
        <v>5867.1893469740889</v>
      </c>
      <c r="AE24" s="36">
        <f t="shared" si="19"/>
        <v>5501.9251549186374</v>
      </c>
      <c r="AF24" s="36">
        <f t="shared" si="19"/>
        <v>5531.215788640432</v>
      </c>
      <c r="AG24" s="36">
        <f>SUM(AG25:AG31)</f>
        <v>5716.7433936530115</v>
      </c>
      <c r="AH24" s="9">
        <f>AG24/$AG$47</f>
        <v>0.93621815978057343</v>
      </c>
      <c r="AI24" s="9">
        <f>(AG24-B24)/B24</f>
        <v>5.9370143614901914E-2</v>
      </c>
      <c r="AJ24" s="6"/>
      <c r="AK24" s="10">
        <f t="shared" ref="AK24" si="20">(AG24-AF24)/AF24</f>
        <v>3.3541921360869913E-2</v>
      </c>
      <c r="AL24" s="11">
        <f t="shared" ref="AL24" si="21">AG24-AF24</f>
        <v>185.52760501257944</v>
      </c>
    </row>
    <row r="25" spans="1:38" outlineLevel="1" x14ac:dyDescent="0.25">
      <c r="A25" s="37" t="s">
        <v>29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14"/>
      <c r="AI25" s="14"/>
      <c r="AJ25" s="6"/>
      <c r="AK25" s="16"/>
      <c r="AL25" s="17"/>
    </row>
    <row r="26" spans="1:38" outlineLevel="1" x14ac:dyDescent="0.25">
      <c r="A26" s="37" t="s">
        <v>30</v>
      </c>
      <c r="B26" s="38">
        <v>509.16409772716293</v>
      </c>
      <c r="C26" s="38">
        <v>521.84664010981089</v>
      </c>
      <c r="D26" s="38">
        <v>531.10432726533168</v>
      </c>
      <c r="E26" s="38">
        <v>537.59683911804757</v>
      </c>
      <c r="F26" s="38">
        <v>542.00245300245558</v>
      </c>
      <c r="G26" s="38">
        <v>551.41004334123943</v>
      </c>
      <c r="H26" s="38">
        <v>576.00046390606485</v>
      </c>
      <c r="I26" s="38">
        <v>599.16606279301732</v>
      </c>
      <c r="J26" s="38">
        <v>613.26009564289734</v>
      </c>
      <c r="K26" s="38">
        <v>593.68390197564281</v>
      </c>
      <c r="L26" s="38">
        <v>569.40016233594167</v>
      </c>
      <c r="M26" s="38">
        <v>576.14324607856554</v>
      </c>
      <c r="N26" s="38">
        <v>580.69708401045909</v>
      </c>
      <c r="O26" s="38">
        <v>579.93538102213711</v>
      </c>
      <c r="P26" s="38">
        <v>570.2674561985059</v>
      </c>
      <c r="Q26" s="38">
        <v>590.67955390227939</v>
      </c>
      <c r="R26" s="38">
        <v>602.47691565338789</v>
      </c>
      <c r="S26" s="38">
        <v>570.15385687216735</v>
      </c>
      <c r="T26" s="38">
        <v>576.54694586561186</v>
      </c>
      <c r="U26" s="38">
        <v>567.52359307409438</v>
      </c>
      <c r="V26" s="38">
        <v>546.23640367154314</v>
      </c>
      <c r="W26" s="38">
        <v>540.22825983700716</v>
      </c>
      <c r="X26" s="38">
        <v>597.75750911806244</v>
      </c>
      <c r="Y26" s="38">
        <v>592.94347191745419</v>
      </c>
      <c r="Z26" s="38">
        <v>560.7501826481797</v>
      </c>
      <c r="AA26" s="38">
        <v>588.86112102841673</v>
      </c>
      <c r="AB26" s="38">
        <v>605.56089995214529</v>
      </c>
      <c r="AC26" s="38">
        <v>626.84933911921962</v>
      </c>
      <c r="AD26" s="38">
        <v>661.63718872441632</v>
      </c>
      <c r="AE26" s="38">
        <v>616.01243858471616</v>
      </c>
      <c r="AF26" s="38">
        <v>622.79070566610676</v>
      </c>
      <c r="AG26" s="38">
        <v>635.15950389992122</v>
      </c>
      <c r="AH26" s="14">
        <f t="shared" ref="AH26:AH27" si="22">AG26/$AG$47</f>
        <v>0.10401863805335941</v>
      </c>
      <c r="AI26" s="14">
        <f t="shared" ref="AI26:AI27" si="23">(AG26-B26)/B26</f>
        <v>0.24745540138274499</v>
      </c>
      <c r="AJ26" s="6"/>
      <c r="AK26" s="16">
        <f t="shared" ref="AK26:AK36" si="24">(AF26-AE26)/AE26</f>
        <v>1.1003458139520058E-2</v>
      </c>
      <c r="AL26" s="17">
        <f t="shared" ref="AL26:AL36" si="25">AF26-AE26</f>
        <v>6.7782670813905952</v>
      </c>
    </row>
    <row r="27" spans="1:38" outlineLevel="1" x14ac:dyDescent="0.25">
      <c r="A27" s="37" t="s">
        <v>31</v>
      </c>
      <c r="B27" s="38">
        <v>4824.9795184307895</v>
      </c>
      <c r="C27" s="38">
        <v>4792.7313726282837</v>
      </c>
      <c r="D27" s="38">
        <v>4709.8671128639726</v>
      </c>
      <c r="E27" s="38">
        <v>4850.9032892931482</v>
      </c>
      <c r="F27" s="38">
        <v>5039.3116827699678</v>
      </c>
      <c r="G27" s="38">
        <v>5257.5088863104074</v>
      </c>
      <c r="H27" s="38">
        <v>5263.4882387996686</v>
      </c>
      <c r="I27" s="38">
        <v>5092.1894466735494</v>
      </c>
      <c r="J27" s="38">
        <v>5418.1406450386576</v>
      </c>
      <c r="K27" s="38">
        <v>5426.6812443514882</v>
      </c>
      <c r="L27" s="38">
        <v>5166.6042667883921</v>
      </c>
      <c r="M27" s="38">
        <v>4930.9962526132622</v>
      </c>
      <c r="N27" s="38">
        <v>4883.5417415313605</v>
      </c>
      <c r="O27" s="38">
        <v>5061.5800814752292</v>
      </c>
      <c r="P27" s="38">
        <v>4937.933351134986</v>
      </c>
      <c r="Q27" s="38">
        <v>4816.8732281470366</v>
      </c>
      <c r="R27" s="38">
        <v>4727.4316866044437</v>
      </c>
      <c r="S27" s="38">
        <v>4540.9427385954141</v>
      </c>
      <c r="T27" s="38">
        <v>4430.198094194172</v>
      </c>
      <c r="U27" s="38">
        <v>4312.8490960033223</v>
      </c>
      <c r="V27" s="38">
        <v>4574.0993071231214</v>
      </c>
      <c r="W27" s="38">
        <v>4199.7084704994868</v>
      </c>
      <c r="X27" s="38">
        <v>4345.166170284192</v>
      </c>
      <c r="Y27" s="38">
        <v>4731.4263896125603</v>
      </c>
      <c r="Z27" s="38">
        <v>4538.7436351858159</v>
      </c>
      <c r="AA27" s="38">
        <v>4555.7012182350591</v>
      </c>
      <c r="AB27" s="38">
        <v>4608.5745207472428</v>
      </c>
      <c r="AC27" s="38">
        <v>4874.5021174898111</v>
      </c>
      <c r="AD27" s="38">
        <v>5154.7202196668895</v>
      </c>
      <c r="AE27" s="38">
        <v>4835.1633681024814</v>
      </c>
      <c r="AF27" s="38">
        <v>4857.7927153930277</v>
      </c>
      <c r="AG27" s="38">
        <v>5030.9515221717929</v>
      </c>
      <c r="AH27" s="14">
        <f t="shared" si="22"/>
        <v>0.82390757319320695</v>
      </c>
      <c r="AI27" s="14">
        <f t="shared" si="23"/>
        <v>4.2688679393190647E-2</v>
      </c>
      <c r="AJ27" s="6"/>
      <c r="AK27" s="16">
        <f t="shared" si="24"/>
        <v>4.6801618823950958E-3</v>
      </c>
      <c r="AL27" s="17">
        <f t="shared" si="25"/>
        <v>22.62934729054632</v>
      </c>
    </row>
    <row r="28" spans="1:38" outlineLevel="1" x14ac:dyDescent="0.25">
      <c r="A28" s="37" t="s">
        <v>32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14"/>
      <c r="AI28" s="14"/>
      <c r="AJ28" s="6"/>
      <c r="AK28" s="16"/>
      <c r="AL28" s="17"/>
    </row>
    <row r="29" spans="1:38" outlineLevel="1" x14ac:dyDescent="0.25">
      <c r="A29" s="37" t="s">
        <v>33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14"/>
      <c r="AI29" s="14"/>
      <c r="AJ29" s="6"/>
      <c r="AK29" s="16"/>
      <c r="AL29" s="17"/>
    </row>
    <row r="30" spans="1:38" outlineLevel="1" x14ac:dyDescent="0.25">
      <c r="A30" s="37" t="s">
        <v>34</v>
      </c>
      <c r="B30" s="38">
        <v>61.58850217528321</v>
      </c>
      <c r="C30" s="38">
        <v>63.957290720486391</v>
      </c>
      <c r="D30" s="38">
        <v>64.845586424937622</v>
      </c>
      <c r="E30" s="38">
        <v>65.141684993088006</v>
      </c>
      <c r="F30" s="38">
        <v>74.024642037600003</v>
      </c>
      <c r="G30" s="38">
        <v>84.980289059164804</v>
      </c>
      <c r="H30" s="38">
        <v>68.398769242742404</v>
      </c>
      <c r="I30" s="38">
        <v>70.767557787945606</v>
      </c>
      <c r="J30" s="38">
        <v>70.175360651644809</v>
      </c>
      <c r="K30" s="38">
        <v>74.024642037600003</v>
      </c>
      <c r="L30" s="38">
        <v>76.689529150953632</v>
      </c>
      <c r="M30" s="38">
        <v>77.577824855404785</v>
      </c>
      <c r="N30" s="38">
        <v>77.873923423555212</v>
      </c>
      <c r="O30" s="38">
        <v>78.170021991705596</v>
      </c>
      <c r="P30" s="38">
        <v>74.912937742051213</v>
      </c>
      <c r="Q30" s="38">
        <v>80.387256838358979</v>
      </c>
      <c r="R30" s="38">
        <v>77.063184744658571</v>
      </c>
      <c r="S30" s="38">
        <v>73.170824114067273</v>
      </c>
      <c r="T30" s="38">
        <v>79.170340169497692</v>
      </c>
      <c r="U30" s="38">
        <v>67.153123453934725</v>
      </c>
      <c r="V30" s="38">
        <v>63.516791888366548</v>
      </c>
      <c r="W30" s="38">
        <v>60.85570850983801</v>
      </c>
      <c r="X30" s="38">
        <v>57.988759169649313</v>
      </c>
      <c r="Y30" s="38">
        <v>50.28715244983956</v>
      </c>
      <c r="Z30" s="38">
        <v>45.058018298975924</v>
      </c>
      <c r="AA30" s="38">
        <v>43.407658356151771</v>
      </c>
      <c r="AB30" s="38">
        <v>45.579297263864298</v>
      </c>
      <c r="AC30" s="38">
        <v>47.234808239736005</v>
      </c>
      <c r="AD30" s="38">
        <v>50.227262972157924</v>
      </c>
      <c r="AE30" s="38">
        <v>50.227262972157924</v>
      </c>
      <c r="AF30" s="38">
        <v>50.227262972157924</v>
      </c>
      <c r="AG30" s="38">
        <v>50.227262972157924</v>
      </c>
      <c r="AH30" s="14">
        <f>AG30/$AG$47</f>
        <v>8.2256054667096748E-3</v>
      </c>
      <c r="AI30" s="14">
        <f t="shared" ref="AI30:AI31" si="26">(AG30-B30)/B30</f>
        <v>-0.18447013325296935</v>
      </c>
      <c r="AJ30" s="6"/>
      <c r="AK30" s="16">
        <f t="shared" si="24"/>
        <v>0</v>
      </c>
      <c r="AL30" s="17">
        <f t="shared" si="25"/>
        <v>0</v>
      </c>
    </row>
    <row r="31" spans="1:38" outlineLevel="1" x14ac:dyDescent="0.25">
      <c r="A31" s="37" t="s">
        <v>35</v>
      </c>
      <c r="B31" s="38">
        <v>0.62856646546674466</v>
      </c>
      <c r="C31" s="38">
        <v>0.67926174278251006</v>
      </c>
      <c r="D31" s="38">
        <v>0.72342163653706348</v>
      </c>
      <c r="E31" s="38">
        <v>0.80960682449373833</v>
      </c>
      <c r="F31" s="38">
        <v>0.84376626555059786</v>
      </c>
      <c r="G31" s="38">
        <v>1.1345045728097507</v>
      </c>
      <c r="H31" s="38">
        <v>0.96807013811754661</v>
      </c>
      <c r="I31" s="38">
        <v>0.8535474100750966</v>
      </c>
      <c r="J31" s="38">
        <v>0.94327954221957921</v>
      </c>
      <c r="K31" s="38">
        <v>0.83229791014698518</v>
      </c>
      <c r="L31" s="38">
        <v>0.81027059723127537</v>
      </c>
      <c r="M31" s="38">
        <v>0.82406069516177938</v>
      </c>
      <c r="N31" s="38">
        <v>0.70748231850924803</v>
      </c>
      <c r="O31" s="38">
        <v>1.0175195399420975</v>
      </c>
      <c r="P31" s="38">
        <v>1.1570429102162665</v>
      </c>
      <c r="Q31" s="38">
        <v>1.0371183666388528</v>
      </c>
      <c r="R31" s="38">
        <v>0.92640246566450191</v>
      </c>
      <c r="S31" s="38">
        <v>0.86393473583576075</v>
      </c>
      <c r="T31" s="38">
        <v>0.74165992263233038</v>
      </c>
      <c r="U31" s="38">
        <v>0.69347976765838559</v>
      </c>
      <c r="V31" s="38">
        <v>0.54509273379966516</v>
      </c>
      <c r="W31" s="38">
        <v>0.45150402890165164</v>
      </c>
      <c r="X31" s="38">
        <v>0.49982060488852248</v>
      </c>
      <c r="Y31" s="38">
        <v>0.55616443228692047</v>
      </c>
      <c r="Z31" s="38">
        <v>0.52991456172638918</v>
      </c>
      <c r="AA31" s="38">
        <v>0.46588891951249106</v>
      </c>
      <c r="AB31" s="38">
        <v>0.42780442737639485</v>
      </c>
      <c r="AC31" s="38">
        <v>0.50658766557437584</v>
      </c>
      <c r="AD31" s="38">
        <v>0.60467561062464836</v>
      </c>
      <c r="AE31" s="38">
        <v>0.52208525928185456</v>
      </c>
      <c r="AF31" s="38">
        <v>0.40510460913889862</v>
      </c>
      <c r="AG31" s="38">
        <v>0.40510460913889862</v>
      </c>
      <c r="AH31" s="14">
        <f>AG31/$AG$47</f>
        <v>6.6343067297322945E-5</v>
      </c>
      <c r="AI31" s="14">
        <f t="shared" si="26"/>
        <v>-0.35551030575885639</v>
      </c>
      <c r="AJ31" s="6"/>
      <c r="AK31" s="16">
        <f t="shared" si="24"/>
        <v>-0.2240642654877226</v>
      </c>
      <c r="AL31" s="17">
        <f t="shared" si="25"/>
        <v>-0.11698065014295594</v>
      </c>
    </row>
    <row r="32" spans="1:38" x14ac:dyDescent="0.25">
      <c r="A32" s="39" t="s">
        <v>36</v>
      </c>
      <c r="B32" s="36">
        <f t="shared" ref="B32:AA32" si="27">SUM(B33:B36)</f>
        <v>67.798219542501926</v>
      </c>
      <c r="C32" s="36">
        <f t="shared" si="27"/>
        <v>67.593379996960834</v>
      </c>
      <c r="D32" s="36">
        <f t="shared" si="27"/>
        <v>68.744773992710961</v>
      </c>
      <c r="E32" s="36">
        <f t="shared" si="27"/>
        <v>68.533637276454499</v>
      </c>
      <c r="F32" s="36">
        <f t="shared" si="27"/>
        <v>66.968568190431156</v>
      </c>
      <c r="G32" s="36">
        <f t="shared" si="27"/>
        <v>66.056218248249593</v>
      </c>
      <c r="H32" s="36">
        <f t="shared" si="27"/>
        <v>66.502794530335024</v>
      </c>
      <c r="I32" s="36">
        <f t="shared" si="27"/>
        <v>67.663801775746379</v>
      </c>
      <c r="J32" s="36">
        <f t="shared" si="27"/>
        <v>70.068946229378355</v>
      </c>
      <c r="K32" s="36">
        <f t="shared" si="27"/>
        <v>72.795580492591327</v>
      </c>
      <c r="L32" s="36">
        <f t="shared" si="27"/>
        <v>74.414641337540729</v>
      </c>
      <c r="M32" s="36">
        <f t="shared" si="27"/>
        <v>78.376115998497283</v>
      </c>
      <c r="N32" s="36">
        <f t="shared" si="27"/>
        <v>81.05366480287725</v>
      </c>
      <c r="O32" s="36">
        <f t="shared" si="27"/>
        <v>83.735089706151783</v>
      </c>
      <c r="P32" s="36">
        <f t="shared" si="27"/>
        <v>92.91170574959493</v>
      </c>
      <c r="Q32" s="36">
        <f t="shared" si="27"/>
        <v>98.218330874244501</v>
      </c>
      <c r="R32" s="36">
        <f t="shared" si="27"/>
        <v>95.977666458016671</v>
      </c>
      <c r="S32" s="36">
        <f t="shared" si="27"/>
        <v>96.375773234700745</v>
      </c>
      <c r="T32" s="36">
        <f t="shared" si="27"/>
        <v>101.91021521179367</v>
      </c>
      <c r="U32" s="36">
        <f t="shared" si="27"/>
        <v>101.81731888406293</v>
      </c>
      <c r="V32" s="36">
        <f t="shared" si="27"/>
        <v>102.44985300071238</v>
      </c>
      <c r="W32" s="36">
        <f t="shared" si="27"/>
        <v>101.0997821367055</v>
      </c>
      <c r="X32" s="36">
        <f t="shared" si="27"/>
        <v>99.374715322831207</v>
      </c>
      <c r="Y32" s="36">
        <f t="shared" si="27"/>
        <v>99.057901599478782</v>
      </c>
      <c r="Z32" s="36">
        <f t="shared" si="27"/>
        <v>100.38326080726493</v>
      </c>
      <c r="AA32" s="36">
        <f t="shared" si="27"/>
        <v>100.57320470298062</v>
      </c>
      <c r="AB32" s="36">
        <f>SUM(AB33:AB36)</f>
        <v>104.96304147421472</v>
      </c>
      <c r="AC32" s="36">
        <f>SUM(AC33:AC36)</f>
        <v>107.96976670852055</v>
      </c>
      <c r="AD32" s="36">
        <f t="shared" ref="AD32:AF32" si="28">SUM(AD33:AD36)</f>
        <v>107.71001422658694</v>
      </c>
      <c r="AE32" s="36">
        <f t="shared" si="28"/>
        <v>110.91401279326628</v>
      </c>
      <c r="AF32" s="36">
        <f t="shared" si="28"/>
        <v>111.95508514699512</v>
      </c>
      <c r="AG32" s="36">
        <f>SUM(AG33:AG36)</f>
        <v>110.13770188657057</v>
      </c>
      <c r="AH32" s="9">
        <f>AG32/$AG$47</f>
        <v>1.8037002797289647E-2</v>
      </c>
      <c r="AI32" s="9">
        <f>(AG32-B32)/B32</f>
        <v>0.62449254021378109</v>
      </c>
      <c r="AJ32" s="6"/>
      <c r="AK32" s="10">
        <f t="shared" ref="AK32" si="29">(AG32-AF32)/AF32</f>
        <v>-1.6233146158911457E-2</v>
      </c>
      <c r="AL32" s="11">
        <f t="shared" ref="AL32" si="30">AG32-AF32</f>
        <v>-1.817383260424549</v>
      </c>
    </row>
    <row r="33" spans="1:38" outlineLevel="1" x14ac:dyDescent="0.25">
      <c r="A33" s="37" t="s">
        <v>37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14"/>
      <c r="AI33" s="14"/>
      <c r="AJ33" s="6"/>
      <c r="AK33" s="16"/>
      <c r="AL33" s="17"/>
    </row>
    <row r="34" spans="1:38" outlineLevel="1" x14ac:dyDescent="0.25">
      <c r="A34" s="37" t="s">
        <v>38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1.4140188</v>
      </c>
      <c r="N34" s="38">
        <v>2.1632267999999999</v>
      </c>
      <c r="O34" s="38">
        <v>3.0087888</v>
      </c>
      <c r="P34" s="38">
        <v>12.662187600000001</v>
      </c>
      <c r="Q34" s="38">
        <v>17.257923600000002</v>
      </c>
      <c r="R34" s="38">
        <v>13.8325548</v>
      </c>
      <c r="S34" s="38">
        <v>13.6729824</v>
      </c>
      <c r="T34" s="38">
        <v>18.037405200000002</v>
      </c>
      <c r="U34" s="38">
        <v>17.792163600000002</v>
      </c>
      <c r="V34" s="38">
        <v>18.096680399999997</v>
      </c>
      <c r="W34" s="38">
        <v>18.0126648</v>
      </c>
      <c r="X34" s="38">
        <v>16.354676399999999</v>
      </c>
      <c r="Y34" s="38">
        <v>16.4720184</v>
      </c>
      <c r="Z34" s="38">
        <v>15.226158</v>
      </c>
      <c r="AA34" s="38">
        <v>14.702157600000001</v>
      </c>
      <c r="AB34" s="38">
        <v>14.526876000000001</v>
      </c>
      <c r="AC34" s="38">
        <v>16.201625216714401</v>
      </c>
      <c r="AD34" s="38">
        <v>15.538424320934904</v>
      </c>
      <c r="AE34" s="38">
        <v>16.478704005747908</v>
      </c>
      <c r="AF34" s="38">
        <v>16.478704005747908</v>
      </c>
      <c r="AG34" s="38">
        <v>16.848726782200778</v>
      </c>
      <c r="AH34" s="14">
        <f t="shared" ref="AH34:AH36" si="31">AG34/$AG$47</f>
        <v>2.7592779483841764E-3</v>
      </c>
      <c r="AI34" s="14"/>
      <c r="AJ34" s="6"/>
      <c r="AK34" s="16"/>
      <c r="AL34" s="17"/>
    </row>
    <row r="35" spans="1:38" outlineLevel="1" x14ac:dyDescent="0.25">
      <c r="A35" s="37" t="s">
        <v>39</v>
      </c>
      <c r="B35" s="38">
        <v>0.97643700007333989</v>
      </c>
      <c r="C35" s="38">
        <v>0.98177963592510054</v>
      </c>
      <c r="D35" s="38">
        <v>0.99475230092524047</v>
      </c>
      <c r="E35" s="38">
        <v>1.0076081615616135</v>
      </c>
      <c r="F35" s="38">
        <v>1.0182450115025707</v>
      </c>
      <c r="G35" s="38">
        <v>1.0269113483924286</v>
      </c>
      <c r="H35" s="38">
        <v>1.0256696727635803</v>
      </c>
      <c r="I35" s="38">
        <v>0.88423624135352163</v>
      </c>
      <c r="J35" s="38">
        <v>0.72484375337834939</v>
      </c>
      <c r="K35" s="38">
        <v>0.85378609401990124</v>
      </c>
      <c r="L35" s="38">
        <v>0.91825786682641908</v>
      </c>
      <c r="M35" s="38">
        <v>1.060163530497269</v>
      </c>
      <c r="N35" s="38">
        <v>1.6074647848772401</v>
      </c>
      <c r="O35" s="38">
        <v>2.2063108340803508</v>
      </c>
      <c r="P35" s="38">
        <v>1.7938985650234573</v>
      </c>
      <c r="Q35" s="38">
        <v>1.4775684660302153</v>
      </c>
      <c r="R35" s="38">
        <v>1.4645470725166585</v>
      </c>
      <c r="S35" s="38">
        <v>0.76173506670073499</v>
      </c>
      <c r="T35" s="38">
        <v>0.63489791575794352</v>
      </c>
      <c r="U35" s="38">
        <v>0.64882156049147333</v>
      </c>
      <c r="V35" s="38">
        <v>0.58325932499809019</v>
      </c>
      <c r="W35" s="38">
        <v>0.47734416141975594</v>
      </c>
      <c r="X35" s="38">
        <v>0.45066366232404359</v>
      </c>
      <c r="Y35" s="38">
        <v>0.41541770187162763</v>
      </c>
      <c r="Z35" s="38">
        <v>0.37933161297921164</v>
      </c>
      <c r="AA35" s="38">
        <v>0.38626725713061355</v>
      </c>
      <c r="AB35" s="38">
        <v>0.23065730193952486</v>
      </c>
      <c r="AC35" s="38">
        <v>0.25252966220500439</v>
      </c>
      <c r="AD35" s="38">
        <v>0.22165605146543649</v>
      </c>
      <c r="AE35" s="38">
        <v>0.30064353023262724</v>
      </c>
      <c r="AF35" s="38">
        <v>0.2725036950186413</v>
      </c>
      <c r="AG35" s="38">
        <v>0.2725036950186413</v>
      </c>
      <c r="AH35" s="14">
        <f>AG35/$AG$47</f>
        <v>4.4627314944205479E-5</v>
      </c>
      <c r="AI35" s="14">
        <f t="shared" ref="AI35:AI36" si="32">(AG35-B35)/B35</f>
        <v>-0.72092035123804843</v>
      </c>
      <c r="AJ35" s="6"/>
      <c r="AK35" s="16">
        <f t="shared" si="24"/>
        <v>-9.3598672129123622E-2</v>
      </c>
      <c r="AL35" s="17">
        <f t="shared" si="25"/>
        <v>-2.8139835213985942E-2</v>
      </c>
    </row>
    <row r="36" spans="1:38" outlineLevel="1" x14ac:dyDescent="0.25">
      <c r="A36" s="37" t="s">
        <v>40</v>
      </c>
      <c r="B36" s="38">
        <v>66.821782542428579</v>
      </c>
      <c r="C36" s="38">
        <v>66.611600361035741</v>
      </c>
      <c r="D36" s="38">
        <v>67.750021691785719</v>
      </c>
      <c r="E36" s="38">
        <v>67.526029114892879</v>
      </c>
      <c r="F36" s="38">
        <v>65.950323178928585</v>
      </c>
      <c r="G36" s="38">
        <v>65.029306899857161</v>
      </c>
      <c r="H36" s="38">
        <v>65.47712485757144</v>
      </c>
      <c r="I36" s="38">
        <v>66.779565534392859</v>
      </c>
      <c r="J36" s="38">
        <v>69.344102476000003</v>
      </c>
      <c r="K36" s="38">
        <v>71.941794398571432</v>
      </c>
      <c r="L36" s="38">
        <v>73.496383470714306</v>
      </c>
      <c r="M36" s="38">
        <v>75.901933668000012</v>
      </c>
      <c r="N36" s="38">
        <v>77.282973218000009</v>
      </c>
      <c r="O36" s="38">
        <v>78.519990072071437</v>
      </c>
      <c r="P36" s="38">
        <v>78.455619584571465</v>
      </c>
      <c r="Q36" s="38">
        <v>79.482838808214282</v>
      </c>
      <c r="R36" s="38">
        <v>80.680564585500008</v>
      </c>
      <c r="S36" s="38">
        <v>81.941055768000012</v>
      </c>
      <c r="T36" s="38">
        <v>83.237912096035728</v>
      </c>
      <c r="U36" s="38">
        <v>83.376333723571449</v>
      </c>
      <c r="V36" s="38">
        <v>83.769913275714302</v>
      </c>
      <c r="W36" s="38">
        <v>82.609773175285738</v>
      </c>
      <c r="X36" s="38">
        <v>82.569375260507158</v>
      </c>
      <c r="Y36" s="38">
        <v>82.170465497607154</v>
      </c>
      <c r="Z36" s="38">
        <v>84.77777119428572</v>
      </c>
      <c r="AA36" s="38">
        <v>85.484779845849999</v>
      </c>
      <c r="AB36" s="38">
        <v>90.205508172275188</v>
      </c>
      <c r="AC36" s="38">
        <v>91.515611829601141</v>
      </c>
      <c r="AD36" s="38">
        <v>91.949933854186597</v>
      </c>
      <c r="AE36" s="38">
        <v>94.134665257285747</v>
      </c>
      <c r="AF36" s="38">
        <v>95.20387744622856</v>
      </c>
      <c r="AG36" s="38">
        <v>93.016471409351141</v>
      </c>
      <c r="AH36" s="14">
        <f t="shared" si="31"/>
        <v>1.5233097533961265E-2</v>
      </c>
      <c r="AI36" s="14">
        <f t="shared" si="32"/>
        <v>0.39200823249948785</v>
      </c>
      <c r="AJ36" s="6"/>
      <c r="AK36" s="16">
        <f t="shared" si="24"/>
        <v>1.1358325713704705E-2</v>
      </c>
      <c r="AL36" s="17">
        <f t="shared" si="25"/>
        <v>1.0692121889428137</v>
      </c>
    </row>
    <row r="37" spans="1:38" x14ac:dyDescent="0.25">
      <c r="A37" s="39" t="s">
        <v>41</v>
      </c>
      <c r="B37" s="36">
        <f>SUM(B38:B45)</f>
        <v>192.09354373002128</v>
      </c>
      <c r="C37" s="36">
        <f t="shared" ref="C37:AF37" si="33">SUM(C38:C45)</f>
        <v>210.29427109387814</v>
      </c>
      <c r="D37" s="36">
        <f t="shared" si="33"/>
        <v>179.22295748694839</v>
      </c>
      <c r="E37" s="36">
        <f t="shared" si="33"/>
        <v>192.33657638894314</v>
      </c>
      <c r="F37" s="36">
        <f t="shared" si="33"/>
        <v>201.7232841910328</v>
      </c>
      <c r="G37" s="36">
        <f t="shared" si="33"/>
        <v>238.29718822365123</v>
      </c>
      <c r="H37" s="36">
        <f t="shared" si="33"/>
        <v>233.84954368450099</v>
      </c>
      <c r="I37" s="36">
        <f t="shared" si="33"/>
        <v>248.06841948525636</v>
      </c>
      <c r="J37" s="36">
        <f t="shared" si="33"/>
        <v>238.91938035403584</v>
      </c>
      <c r="K37" s="36">
        <f t="shared" si="33"/>
        <v>232.62551325206221</v>
      </c>
      <c r="L37" s="36">
        <f t="shared" si="33"/>
        <v>250.44715770998678</v>
      </c>
      <c r="M37" s="36">
        <f t="shared" si="33"/>
        <v>314.63818633181381</v>
      </c>
      <c r="N37" s="36">
        <f t="shared" si="33"/>
        <v>302.04344007798528</v>
      </c>
      <c r="O37" s="36">
        <f t="shared" si="33"/>
        <v>348.82325601366983</v>
      </c>
      <c r="P37" s="36">
        <f t="shared" si="33"/>
        <v>313.06544101996786</v>
      </c>
      <c r="Q37" s="36">
        <f t="shared" si="33"/>
        <v>326.36170591849663</v>
      </c>
      <c r="R37" s="36">
        <f t="shared" si="33"/>
        <v>334.45648492231356</v>
      </c>
      <c r="S37" s="36">
        <f t="shared" si="33"/>
        <v>335.98841147969631</v>
      </c>
      <c r="T37" s="36">
        <f t="shared" si="33"/>
        <v>360.56533088554443</v>
      </c>
      <c r="U37" s="36">
        <f t="shared" si="33"/>
        <v>384.76133472272625</v>
      </c>
      <c r="V37" s="36">
        <f t="shared" si="33"/>
        <v>483.50669700222187</v>
      </c>
      <c r="W37" s="36">
        <f t="shared" si="33"/>
        <v>434.64054507463464</v>
      </c>
      <c r="X37" s="36">
        <f t="shared" si="33"/>
        <v>423.51814703905228</v>
      </c>
      <c r="Y37" s="36">
        <f t="shared" si="33"/>
        <v>458.71637922653133</v>
      </c>
      <c r="Z37" s="36">
        <f t="shared" si="33"/>
        <v>458.73431904615705</v>
      </c>
      <c r="AA37" s="36">
        <f t="shared" si="33"/>
        <v>448.65116721420128</v>
      </c>
      <c r="AB37" s="36">
        <f t="shared" si="33"/>
        <v>425.57726120325322</v>
      </c>
      <c r="AC37" s="36">
        <f t="shared" si="33"/>
        <v>476.8649377314141</v>
      </c>
      <c r="AD37" s="36">
        <f t="shared" si="33"/>
        <v>428.23702256342159</v>
      </c>
      <c r="AE37" s="36">
        <f t="shared" si="33"/>
        <v>420.81516383830859</v>
      </c>
      <c r="AF37" s="36">
        <f t="shared" si="33"/>
        <v>410.96561927361688</v>
      </c>
      <c r="AG37" s="36">
        <f>SUM(AG38:AG45)</f>
        <v>217.75158539504918</v>
      </c>
      <c r="AH37" s="9">
        <f>AG37/$AG$47</f>
        <v>3.5660685556429435E-2</v>
      </c>
      <c r="AI37" s="9">
        <f>(AG37-B37)/B37</f>
        <v>0.13357055717129723</v>
      </c>
      <c r="AJ37" s="41"/>
      <c r="AK37" s="10">
        <f t="shared" ref="AK37" si="34">(AG37-AF37)/AF37</f>
        <v>-0.47014646680195332</v>
      </c>
      <c r="AL37" s="11">
        <f t="shared" ref="AL37" si="35">AG37-AF37</f>
        <v>-193.2140338785677</v>
      </c>
    </row>
    <row r="38" spans="1:38" outlineLevel="1" x14ac:dyDescent="0.25">
      <c r="A38" s="37" t="s">
        <v>42</v>
      </c>
      <c r="B38" s="38">
        <v>144.58008687161436</v>
      </c>
      <c r="C38" s="38">
        <v>149.94664372870088</v>
      </c>
      <c r="D38" s="38">
        <v>154.10625662303249</v>
      </c>
      <c r="E38" s="38">
        <v>158.58521226247166</v>
      </c>
      <c r="F38" s="38">
        <v>162.90658994860755</v>
      </c>
      <c r="G38" s="38">
        <v>171.70804476396904</v>
      </c>
      <c r="H38" s="38">
        <v>176.85008902033229</v>
      </c>
      <c r="I38" s="38">
        <v>177.75944759020115</v>
      </c>
      <c r="J38" s="38">
        <v>181.21348803233852</v>
      </c>
      <c r="K38" s="38">
        <v>184.66209172581566</v>
      </c>
      <c r="L38" s="38">
        <v>189.51711660019672</v>
      </c>
      <c r="M38" s="38">
        <v>195.43536358933176</v>
      </c>
      <c r="N38" s="38">
        <v>198.3322908555746</v>
      </c>
      <c r="O38" s="38">
        <v>202.1920530273843</v>
      </c>
      <c r="P38" s="38">
        <v>204.33496868870685</v>
      </c>
      <c r="Q38" s="38">
        <v>206.48112124069581</v>
      </c>
      <c r="R38" s="38">
        <v>209.80367697295802</v>
      </c>
      <c r="S38" s="38">
        <v>212.34265100120589</v>
      </c>
      <c r="T38" s="38">
        <v>214.35943521948178</v>
      </c>
      <c r="U38" s="38">
        <v>216.26632308147379</v>
      </c>
      <c r="V38" s="38">
        <v>221.18100672427485</v>
      </c>
      <c r="W38" s="38">
        <v>223.15624190058145</v>
      </c>
      <c r="X38" s="38">
        <v>222.67826466075456</v>
      </c>
      <c r="Y38" s="38">
        <v>223.30241578959681</v>
      </c>
      <c r="Z38" s="38">
        <v>223.993622966244</v>
      </c>
      <c r="AA38" s="38">
        <v>226.22178184627813</v>
      </c>
      <c r="AB38" s="38">
        <v>227.53882583226215</v>
      </c>
      <c r="AC38" s="38">
        <v>231.8363366989355</v>
      </c>
      <c r="AD38" s="38">
        <v>230.83709962456521</v>
      </c>
      <c r="AE38" s="38">
        <v>231.31838349112024</v>
      </c>
      <c r="AF38" s="38">
        <v>232.03279296156205</v>
      </c>
      <c r="AG38" s="55"/>
      <c r="AH38" s="14">
        <f>AG38/$AG$48</f>
        <v>0</v>
      </c>
      <c r="AI38" s="14">
        <f>(AG38-B38)/B38</f>
        <v>-1</v>
      </c>
      <c r="AJ38" s="42"/>
      <c r="AK38" s="16">
        <f t="shared" ref="AK38:AK43" si="36">(AF38-AE38)/AE38</f>
        <v>3.0884249650189712E-3</v>
      </c>
      <c r="AL38" s="17">
        <f t="shared" ref="AL38:AL43" si="37">AF38-AE38</f>
        <v>0.71440947044180803</v>
      </c>
    </row>
    <row r="39" spans="1:38" outlineLevel="1" x14ac:dyDescent="0.25">
      <c r="A39" s="37" t="s">
        <v>43</v>
      </c>
      <c r="B39" s="38">
        <v>1.333958371905E-2</v>
      </c>
      <c r="C39" s="38">
        <v>8.5729972476500001E-3</v>
      </c>
      <c r="D39" s="38">
        <v>5.5107226311000004E-3</v>
      </c>
      <c r="E39" s="38">
        <v>1.1110604435349999E-2</v>
      </c>
      <c r="F39" s="38">
        <v>1.2756619904800001E-2</v>
      </c>
      <c r="G39" s="38">
        <v>1.7420330408199999E-2</v>
      </c>
      <c r="H39" s="38">
        <v>1.9374973781649998E-2</v>
      </c>
      <c r="I39" s="38">
        <v>1.0596224598E-2</v>
      </c>
      <c r="J39" s="38">
        <v>5.5895942047999997E-3</v>
      </c>
      <c r="K39" s="38">
        <v>4.5608345354000001E-3</v>
      </c>
      <c r="L39" s="38">
        <v>1.145352432515E-2</v>
      </c>
      <c r="M39" s="38">
        <v>9.8834399999999989E-2</v>
      </c>
      <c r="N39" s="38">
        <v>9.9335249999999986E-3</v>
      </c>
      <c r="O39" s="38">
        <v>5.0032E-2</v>
      </c>
      <c r="P39" s="38">
        <v>0.10882666666754999</v>
      </c>
      <c r="Q39" s="38">
        <v>2.2922500000000002E-2</v>
      </c>
      <c r="R39" s="38">
        <v>4.2399999999999998E-3</v>
      </c>
      <c r="S39" s="38" t="s">
        <v>54</v>
      </c>
      <c r="T39" s="38">
        <v>4.0594819999999997E-3</v>
      </c>
      <c r="U39" s="38">
        <v>2.2924832000000002E-3</v>
      </c>
      <c r="V39" s="38">
        <v>3.9563830530500001E-3</v>
      </c>
      <c r="W39" s="38" t="s">
        <v>54</v>
      </c>
      <c r="X39" s="38">
        <v>7.0489999999999995E-4</v>
      </c>
      <c r="Y39" s="38" t="s">
        <v>54</v>
      </c>
      <c r="Z39" s="38" t="s">
        <v>54</v>
      </c>
      <c r="AA39" s="38" t="s">
        <v>54</v>
      </c>
      <c r="AB39" s="38" t="s">
        <v>54</v>
      </c>
      <c r="AC39" s="38" t="s">
        <v>54</v>
      </c>
      <c r="AD39" s="38">
        <v>5.3E-3</v>
      </c>
      <c r="AE39" s="38">
        <v>2.9679999999999997E-3</v>
      </c>
      <c r="AF39" s="38">
        <v>1.06E-3</v>
      </c>
      <c r="AG39" s="38">
        <v>1.0600000000000002E-3</v>
      </c>
      <c r="AH39" s="14">
        <f t="shared" ref="AH39:AH43" si="38">AG39/$AG$48</f>
        <v>1.6761648812653445E-7</v>
      </c>
      <c r="AI39" s="14">
        <f>(AG39-B39)/B39</f>
        <v>-0.92053725046260371</v>
      </c>
      <c r="AJ39" s="42"/>
      <c r="AK39" s="16">
        <f t="shared" si="36"/>
        <v>-0.64285714285714279</v>
      </c>
      <c r="AL39" s="17">
        <f t="shared" si="37"/>
        <v>-1.9079999999999998E-3</v>
      </c>
    </row>
    <row r="40" spans="1:38" outlineLevel="1" x14ac:dyDescent="0.25">
      <c r="A40" s="37" t="s">
        <v>44</v>
      </c>
      <c r="B40" s="38">
        <v>13.858891642126149</v>
      </c>
      <c r="C40" s="38">
        <v>33.629767469226095</v>
      </c>
      <c r="D40" s="38">
        <v>1.3531538752793499</v>
      </c>
      <c r="E40" s="38">
        <v>2.6988742566738999</v>
      </c>
      <c r="F40" s="38">
        <v>3.10665295831165</v>
      </c>
      <c r="G40" s="38">
        <v>21.5283854416423</v>
      </c>
      <c r="H40" s="38">
        <v>6.2228349598167005</v>
      </c>
      <c r="I40" s="38">
        <v>28.340197525491948</v>
      </c>
      <c r="J40" s="38">
        <v>19.534630046618702</v>
      </c>
      <c r="K40" s="38">
        <v>8.4876637918644988</v>
      </c>
      <c r="L40" s="38">
        <v>7.5275811087915496</v>
      </c>
      <c r="M40" s="38">
        <v>13.087503659318699</v>
      </c>
      <c r="N40" s="38">
        <v>44.549401623905048</v>
      </c>
      <c r="O40" s="38">
        <v>34.508830482604751</v>
      </c>
      <c r="P40" s="38">
        <v>14.1076892367004</v>
      </c>
      <c r="Q40" s="38">
        <v>13.681304373366201</v>
      </c>
      <c r="R40" s="38">
        <v>12.42599450315115</v>
      </c>
      <c r="S40" s="38">
        <v>17.41604830476415</v>
      </c>
      <c r="T40" s="38">
        <v>24.893728833333551</v>
      </c>
      <c r="U40" s="38">
        <v>32.980781469868703</v>
      </c>
      <c r="V40" s="38">
        <v>71.006522097824345</v>
      </c>
      <c r="W40" s="38">
        <v>72.136288756930156</v>
      </c>
      <c r="X40" s="38">
        <v>81.805735956262353</v>
      </c>
      <c r="Y40" s="38">
        <v>97.611690454300103</v>
      </c>
      <c r="Z40" s="38">
        <v>94.348248826144953</v>
      </c>
      <c r="AA40" s="38">
        <v>93.991997466207764</v>
      </c>
      <c r="AB40" s="38">
        <v>79.347635897714241</v>
      </c>
      <c r="AC40" s="38">
        <v>79.926854388415606</v>
      </c>
      <c r="AD40" s="38">
        <v>72.334708104250751</v>
      </c>
      <c r="AE40" s="38">
        <v>67.809931804099662</v>
      </c>
      <c r="AF40" s="38">
        <v>62.801596706765295</v>
      </c>
      <c r="AG40" s="38">
        <v>99.565793496595248</v>
      </c>
      <c r="AH40" s="14">
        <f t="shared" si="38"/>
        <v>1.5744215701350033E-2</v>
      </c>
      <c r="AI40" s="14">
        <f>(AG40-B40)/B40</f>
        <v>6.184253695580554</v>
      </c>
      <c r="AJ40" s="42"/>
      <c r="AK40" s="16">
        <f t="shared" si="36"/>
        <v>-7.3858429939190298E-2</v>
      </c>
      <c r="AL40" s="17">
        <f t="shared" si="37"/>
        <v>-5.008335097334367</v>
      </c>
    </row>
    <row r="41" spans="1:38" outlineLevel="1" x14ac:dyDescent="0.25">
      <c r="A41" s="37" t="s">
        <v>45</v>
      </c>
      <c r="B41" s="38">
        <v>27.977540870768951</v>
      </c>
      <c r="C41" s="38">
        <v>21.364184087664402</v>
      </c>
      <c r="D41" s="38">
        <v>17.123278995383352</v>
      </c>
      <c r="E41" s="38">
        <v>24.881603355907199</v>
      </c>
      <c r="F41" s="38">
        <v>26.9218946506893</v>
      </c>
      <c r="G41" s="38">
        <v>33.55083708738595</v>
      </c>
      <c r="H41" s="38">
        <v>36.156468349383296</v>
      </c>
      <c r="I41" s="38">
        <v>24.371024926626351</v>
      </c>
      <c r="J41" s="38">
        <v>17.5065033980941</v>
      </c>
      <c r="K41" s="38">
        <v>15.740334917397449</v>
      </c>
      <c r="L41" s="38">
        <v>25.155113892591253</v>
      </c>
      <c r="M41" s="38">
        <v>66.52656429637625</v>
      </c>
      <c r="N41" s="38">
        <v>13.2743856758813</v>
      </c>
      <c r="O41" s="38">
        <v>55.143742676452199</v>
      </c>
      <c r="P41" s="38">
        <v>28.9460472424602</v>
      </c>
      <c r="Q41" s="38">
        <v>30.945901590202599</v>
      </c>
      <c r="R41" s="38">
        <v>24.46310287004</v>
      </c>
      <c r="S41" s="38">
        <v>17.794232086655299</v>
      </c>
      <c r="T41" s="38">
        <v>14.072101097801351</v>
      </c>
      <c r="U41" s="38">
        <v>14.055017431979151</v>
      </c>
      <c r="V41" s="38">
        <v>69.401772925326199</v>
      </c>
      <c r="W41" s="38">
        <v>29.608680419561697</v>
      </c>
      <c r="X41" s="38">
        <v>10.274445961674999</v>
      </c>
      <c r="Y41" s="38">
        <v>28.49881156211325</v>
      </c>
      <c r="Z41" s="38">
        <v>32.911341135597453</v>
      </c>
      <c r="AA41" s="38">
        <v>21.768479352003499</v>
      </c>
      <c r="AB41" s="38">
        <v>13.83765271334525</v>
      </c>
      <c r="AC41" s="38">
        <v>59.806575442954049</v>
      </c>
      <c r="AD41" s="38">
        <v>20.919598320625351</v>
      </c>
      <c r="AE41" s="38">
        <v>15.86854526222745</v>
      </c>
      <c r="AF41" s="38">
        <v>14.516602776757599</v>
      </c>
      <c r="AG41" s="38">
        <v>13.064873870157907</v>
      </c>
      <c r="AH41" s="14">
        <f t="shared" si="38"/>
        <v>2.0659323357848989E-3</v>
      </c>
      <c r="AI41" s="14">
        <f>(AG41-B41)/B41</f>
        <v>-0.53302279387220408</v>
      </c>
      <c r="AJ41" s="42"/>
      <c r="AK41" s="16">
        <f t="shared" si="36"/>
        <v>-8.5196372013251559E-2</v>
      </c>
      <c r="AL41" s="17">
        <f t="shared" si="37"/>
        <v>-1.3519424854698503</v>
      </c>
    </row>
    <row r="42" spans="1:38" outlineLevel="1" x14ac:dyDescent="0.25">
      <c r="A42" s="37" t="s">
        <v>46</v>
      </c>
      <c r="B42" s="38">
        <v>5.5965009522700004</v>
      </c>
      <c r="C42" s="38">
        <v>5.2107351919908504</v>
      </c>
      <c r="D42" s="38">
        <v>6.4332058420510494</v>
      </c>
      <c r="E42" s="38">
        <v>5.8910406713585504</v>
      </c>
      <c r="F42" s="38">
        <v>8.439470965900199</v>
      </c>
      <c r="G42" s="38">
        <v>9.1227444097684991</v>
      </c>
      <c r="H42" s="38">
        <v>10.197183047854599</v>
      </c>
      <c r="I42" s="38">
        <v>11.149722742148549</v>
      </c>
      <c r="J42" s="38">
        <v>12.187901663731449</v>
      </c>
      <c r="K42" s="38">
        <v>13.225757220545701</v>
      </c>
      <c r="L42" s="38">
        <v>15.977901155511049</v>
      </c>
      <c r="M42" s="38">
        <v>25.479042291548552</v>
      </c>
      <c r="N42" s="38">
        <v>30.113663635720851</v>
      </c>
      <c r="O42" s="38">
        <v>39.411946398657548</v>
      </c>
      <c r="P42" s="38">
        <v>46.298371090194301</v>
      </c>
      <c r="Q42" s="38">
        <v>54.208031452328548</v>
      </c>
      <c r="R42" s="38">
        <v>54.521807719022298</v>
      </c>
      <c r="S42" s="38">
        <v>55.197817229928901</v>
      </c>
      <c r="T42" s="38">
        <v>61.783105300547049</v>
      </c>
      <c r="U42" s="38">
        <v>76.004019303823952</v>
      </c>
      <c r="V42" s="38">
        <v>76.52772172888551</v>
      </c>
      <c r="W42" s="38">
        <v>64.42080066422885</v>
      </c>
      <c r="X42" s="38">
        <v>63.507646036550746</v>
      </c>
      <c r="Y42" s="38">
        <v>64.119295706234297</v>
      </c>
      <c r="Z42" s="38">
        <v>62.364124213409248</v>
      </c>
      <c r="AA42" s="38">
        <v>63.585763787808403</v>
      </c>
      <c r="AB42" s="38">
        <v>63.803839140883298</v>
      </c>
      <c r="AC42" s="38">
        <v>66.279700724918598</v>
      </c>
      <c r="AD42" s="38">
        <v>67.158683180647799</v>
      </c>
      <c r="AE42" s="38">
        <v>70.86265299514811</v>
      </c>
      <c r="AF42" s="38">
        <v>68.346587399960853</v>
      </c>
      <c r="AG42" s="38">
        <v>71.852878599724988</v>
      </c>
      <c r="AH42" s="14">
        <f t="shared" si="38"/>
        <v>1.1362006766668041E-2</v>
      </c>
      <c r="AI42" s="14">
        <f t="shared" ref="AI42:AI43" si="39">(AG42-B42)/B42</f>
        <v>11.838893303606191</v>
      </c>
      <c r="AJ42" s="42"/>
      <c r="AK42" s="16">
        <f t="shared" si="36"/>
        <v>-3.5506229146678003E-2</v>
      </c>
      <c r="AL42" s="17">
        <f t="shared" si="37"/>
        <v>-2.516065595187257</v>
      </c>
    </row>
    <row r="43" spans="1:38" outlineLevel="1" x14ac:dyDescent="0.25">
      <c r="A43" s="37" t="s">
        <v>47</v>
      </c>
      <c r="B43" s="38">
        <v>6.7183809522799995E-2</v>
      </c>
      <c r="C43" s="38">
        <v>0.13436761904825001</v>
      </c>
      <c r="D43" s="38">
        <v>0.20155142857105002</v>
      </c>
      <c r="E43" s="38">
        <v>0.26873523809650002</v>
      </c>
      <c r="F43" s="38">
        <v>0.33591904761929997</v>
      </c>
      <c r="G43" s="38">
        <v>2.3697561904772</v>
      </c>
      <c r="H43" s="38">
        <v>4.4035933333324504</v>
      </c>
      <c r="I43" s="38">
        <v>6.4374304761903494</v>
      </c>
      <c r="J43" s="38">
        <v>8.4712676190482501</v>
      </c>
      <c r="K43" s="38">
        <v>10.5051047619035</v>
      </c>
      <c r="L43" s="38">
        <v>12.257991428571051</v>
      </c>
      <c r="M43" s="38">
        <v>14.010878095238599</v>
      </c>
      <c r="N43" s="38">
        <v>15.7637647619035</v>
      </c>
      <c r="O43" s="38">
        <v>17.516651428571048</v>
      </c>
      <c r="P43" s="38">
        <v>19.269538095238598</v>
      </c>
      <c r="Q43" s="38">
        <v>21.022424761903498</v>
      </c>
      <c r="R43" s="38">
        <v>33.237662857142098</v>
      </c>
      <c r="S43" s="38">
        <v>33.237662857142098</v>
      </c>
      <c r="T43" s="38">
        <v>45.452900952380702</v>
      </c>
      <c r="U43" s="38">
        <v>45.452900952380702</v>
      </c>
      <c r="V43" s="38">
        <v>45.385717142857899</v>
      </c>
      <c r="W43" s="38">
        <v>45.318533333332446</v>
      </c>
      <c r="X43" s="38">
        <v>45.251349523809651</v>
      </c>
      <c r="Y43" s="38">
        <v>45.184165714286848</v>
      </c>
      <c r="Z43" s="38">
        <v>45.116981904761396</v>
      </c>
      <c r="AA43" s="38">
        <v>43.083144761903505</v>
      </c>
      <c r="AB43" s="38">
        <v>41.04930761904825</v>
      </c>
      <c r="AC43" s="38">
        <v>39.015470476190352</v>
      </c>
      <c r="AD43" s="38">
        <v>36.981633333332454</v>
      </c>
      <c r="AE43" s="38">
        <v>34.952682285713145</v>
      </c>
      <c r="AF43" s="38">
        <v>33.266979428571048</v>
      </c>
      <c r="AG43" s="38">
        <v>33.266979428571048</v>
      </c>
      <c r="AH43" s="14">
        <f t="shared" si="38"/>
        <v>5.2604662852780608E-3</v>
      </c>
      <c r="AI43" s="14">
        <f t="shared" si="39"/>
        <v>494.16363637107116</v>
      </c>
      <c r="AJ43" s="42"/>
      <c r="AK43" s="16">
        <f t="shared" si="36"/>
        <v>-4.8228140071273594E-2</v>
      </c>
      <c r="AL43" s="17">
        <f t="shared" si="37"/>
        <v>-1.6857028571420969</v>
      </c>
    </row>
    <row r="44" spans="1:38" outlineLevel="1" x14ac:dyDescent="0.25">
      <c r="A44" s="37" t="s">
        <v>48</v>
      </c>
      <c r="B44" s="38" t="s">
        <v>55</v>
      </c>
      <c r="C44" s="38" t="s">
        <v>55</v>
      </c>
      <c r="D44" s="38" t="s">
        <v>55</v>
      </c>
      <c r="E44" s="38" t="s">
        <v>55</v>
      </c>
      <c r="F44" s="38" t="s">
        <v>55</v>
      </c>
      <c r="G44" s="38" t="s">
        <v>55</v>
      </c>
      <c r="H44" s="38" t="s">
        <v>55</v>
      </c>
      <c r="I44" s="38" t="s">
        <v>55</v>
      </c>
      <c r="J44" s="38" t="s">
        <v>55</v>
      </c>
      <c r="K44" s="38" t="s">
        <v>55</v>
      </c>
      <c r="L44" s="38" t="s">
        <v>55</v>
      </c>
      <c r="M44" s="38" t="s">
        <v>55</v>
      </c>
      <c r="N44" s="38" t="s">
        <v>55</v>
      </c>
      <c r="O44" s="38" t="s">
        <v>55</v>
      </c>
      <c r="P44" s="38" t="s">
        <v>55</v>
      </c>
      <c r="Q44" s="38" t="s">
        <v>55</v>
      </c>
      <c r="R44" s="38" t="s">
        <v>55</v>
      </c>
      <c r="S44" s="38" t="s">
        <v>55</v>
      </c>
      <c r="T44" s="38" t="s">
        <v>55</v>
      </c>
      <c r="U44" s="38" t="s">
        <v>55</v>
      </c>
      <c r="V44" s="38" t="s">
        <v>55</v>
      </c>
      <c r="W44" s="38" t="s">
        <v>55</v>
      </c>
      <c r="X44" s="38" t="s">
        <v>55</v>
      </c>
      <c r="Y44" s="38" t="s">
        <v>55</v>
      </c>
      <c r="Z44" s="38" t="s">
        <v>55</v>
      </c>
      <c r="AA44" s="38" t="s">
        <v>55</v>
      </c>
      <c r="AB44" s="38" t="s">
        <v>55</v>
      </c>
      <c r="AC44" s="38" t="s">
        <v>55</v>
      </c>
      <c r="AD44" s="38" t="s">
        <v>55</v>
      </c>
      <c r="AE44" s="38" t="s">
        <v>55</v>
      </c>
      <c r="AF44" s="38" t="s">
        <v>55</v>
      </c>
      <c r="AG44" s="38" t="s">
        <v>55</v>
      </c>
      <c r="AH44" s="37"/>
      <c r="AI44" s="37"/>
      <c r="AJ44" s="42"/>
      <c r="AK44" s="16"/>
      <c r="AL44" s="17"/>
    </row>
    <row r="45" spans="1:38" outlineLevel="1" x14ac:dyDescent="0.25">
      <c r="A45" s="37" t="s">
        <v>49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7"/>
      <c r="AI45" s="37"/>
      <c r="AJ45" s="42"/>
      <c r="AK45" s="16"/>
      <c r="AL45" s="17"/>
    </row>
    <row r="46" spans="1:38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43"/>
      <c r="V46" s="43"/>
      <c r="W46" s="43"/>
      <c r="X46" s="43"/>
      <c r="Y46" s="43"/>
      <c r="Z46" s="23"/>
      <c r="AA46" s="23"/>
      <c r="AB46" s="23"/>
      <c r="AC46" s="23"/>
      <c r="AD46" s="23"/>
      <c r="AE46" s="23"/>
      <c r="AF46" s="23"/>
      <c r="AG46" s="23"/>
      <c r="AH46" s="44"/>
      <c r="AI46" s="6"/>
      <c r="AJ46" s="6"/>
      <c r="AK46" s="15"/>
      <c r="AL46" s="18"/>
    </row>
    <row r="47" spans="1:38" x14ac:dyDescent="0.25">
      <c r="A47" s="45" t="s">
        <v>50</v>
      </c>
      <c r="B47" s="46">
        <f t="shared" ref="B47:AA47" si="40">SUM(B2,B7,B8,B9,B10,B11,B17,B23,B24,B32)</f>
        <v>6541.6898563589075</v>
      </c>
      <c r="C47" s="46">
        <f t="shared" si="40"/>
        <v>6335.5411050176954</v>
      </c>
      <c r="D47" s="46">
        <f t="shared" si="40"/>
        <v>6272.6360387254781</v>
      </c>
      <c r="E47" s="46">
        <f t="shared" si="40"/>
        <v>6434.1326456699653</v>
      </c>
      <c r="F47" s="46">
        <f t="shared" si="40"/>
        <v>6664.0927164809773</v>
      </c>
      <c r="G47" s="46">
        <f t="shared" si="40"/>
        <v>6941.9864814142711</v>
      </c>
      <c r="H47" s="46">
        <f t="shared" si="40"/>
        <v>7038.8946220231837</v>
      </c>
      <c r="I47" s="46">
        <f t="shared" si="40"/>
        <v>6952.0243979642401</v>
      </c>
      <c r="J47" s="46">
        <f t="shared" si="40"/>
        <v>7361.5758669177376</v>
      </c>
      <c r="K47" s="46">
        <f t="shared" si="40"/>
        <v>7145.4395734929913</v>
      </c>
      <c r="L47" s="46">
        <f t="shared" si="40"/>
        <v>6880.1432619400666</v>
      </c>
      <c r="M47" s="46">
        <f t="shared" si="40"/>
        <v>6474.2248808717777</v>
      </c>
      <c r="N47" s="46">
        <f t="shared" si="40"/>
        <v>6189.6230453511271</v>
      </c>
      <c r="O47" s="46">
        <f t="shared" si="40"/>
        <v>6125.1856840724777</v>
      </c>
      <c r="P47" s="46">
        <f t="shared" si="40"/>
        <v>5985.9994670277993</v>
      </c>
      <c r="Q47" s="46">
        <f t="shared" si="40"/>
        <v>5903.5870028653553</v>
      </c>
      <c r="R47" s="46">
        <f t="shared" si="40"/>
        <v>5822.548255640324</v>
      </c>
      <c r="S47" s="46">
        <f t="shared" si="40"/>
        <v>5597.0312687702062</v>
      </c>
      <c r="T47" s="46">
        <f t="shared" si="40"/>
        <v>5496.4788745717706</v>
      </c>
      <c r="U47" s="46">
        <f t="shared" si="40"/>
        <v>5341.0576397239693</v>
      </c>
      <c r="V47" s="46">
        <f t="shared" si="40"/>
        <v>5577.2020676821749</v>
      </c>
      <c r="W47" s="46">
        <f t="shared" si="40"/>
        <v>5177.1403047363938</v>
      </c>
      <c r="X47" s="46">
        <f t="shared" si="40"/>
        <v>5375.32725829827</v>
      </c>
      <c r="Y47" s="46">
        <f t="shared" si="40"/>
        <v>5744.8973004296204</v>
      </c>
      <c r="Z47" s="46">
        <f t="shared" si="40"/>
        <v>5520.1434428500952</v>
      </c>
      <c r="AA47" s="46">
        <f t="shared" si="40"/>
        <v>5569.9788371422328</v>
      </c>
      <c r="AB47" s="46">
        <f>SUM(AB2,AB7,AB8,AB9,AB10,AB11,AB17,AB23,AB24,AB32)</f>
        <v>5670.947122253443</v>
      </c>
      <c r="AC47" s="46">
        <f>SUM(AC2,AC7,AC8,AC9,AC10,AC11,AC17,AC23,AC24,AC32)</f>
        <v>5963.5370088398586</v>
      </c>
      <c r="AD47" s="46">
        <f t="shared" ref="AD47:AG47" si="41">SUM(AD2,AD7,AD8,AD9,AD10,AD11,AD17,AD23,AD24,AD32)</f>
        <v>6289.1866640928947</v>
      </c>
      <c r="AE47" s="46">
        <f t="shared" si="41"/>
        <v>5926.6798101927443</v>
      </c>
      <c r="AF47" s="46">
        <f t="shared" si="41"/>
        <v>5929.7313596767162</v>
      </c>
      <c r="AG47" s="46">
        <f t="shared" si="41"/>
        <v>6106.2086159414766</v>
      </c>
      <c r="AH47" s="9">
        <f>AF47/$AF$47</f>
        <v>1</v>
      </c>
      <c r="AI47" s="9">
        <f>(AG47-B47)/B47</f>
        <v>-6.6570144714842669E-2</v>
      </c>
      <c r="AJ47" s="6"/>
      <c r="AK47" s="10">
        <f>(AG47-AF47)/AF47</f>
        <v>2.9761425191171188E-2</v>
      </c>
      <c r="AL47" s="11">
        <f>AG47-AF47</f>
        <v>176.4772562647604</v>
      </c>
    </row>
    <row r="48" spans="1:38" x14ac:dyDescent="0.25">
      <c r="A48" s="45" t="s">
        <v>51</v>
      </c>
      <c r="B48" s="46">
        <f>SUM(B2,B7,B8,B9,B10,B11,B17,B23,B24,B32,B37)</f>
        <v>6733.7834000889288</v>
      </c>
      <c r="C48" s="46">
        <f t="shared" ref="C48:AG48" si="42">SUM(C2,C7,C8,C9,C10,C11,C17,C23,C24,C32,C37)</f>
        <v>6545.8353761115732</v>
      </c>
      <c r="D48" s="46">
        <f t="shared" si="42"/>
        <v>6451.8589962124261</v>
      </c>
      <c r="E48" s="46">
        <f t="shared" si="42"/>
        <v>6626.4692220589086</v>
      </c>
      <c r="F48" s="46">
        <f t="shared" si="42"/>
        <v>6865.81600067201</v>
      </c>
      <c r="G48" s="46">
        <f t="shared" si="42"/>
        <v>7180.2836696379227</v>
      </c>
      <c r="H48" s="46">
        <f t="shared" si="42"/>
        <v>7272.7441657076852</v>
      </c>
      <c r="I48" s="46">
        <f t="shared" si="42"/>
        <v>7200.0928174494966</v>
      </c>
      <c r="J48" s="46">
        <f t="shared" si="42"/>
        <v>7600.4952472717732</v>
      </c>
      <c r="K48" s="46">
        <f t="shared" si="42"/>
        <v>7378.0650867450531</v>
      </c>
      <c r="L48" s="46">
        <f t="shared" si="42"/>
        <v>7130.5904196500533</v>
      </c>
      <c r="M48" s="46">
        <f t="shared" si="42"/>
        <v>6788.8630672035915</v>
      </c>
      <c r="N48" s="46">
        <f t="shared" si="42"/>
        <v>6491.6664854291121</v>
      </c>
      <c r="O48" s="46">
        <f t="shared" si="42"/>
        <v>6474.008940086147</v>
      </c>
      <c r="P48" s="46">
        <f t="shared" si="42"/>
        <v>6299.0649080477669</v>
      </c>
      <c r="Q48" s="46">
        <f t="shared" si="42"/>
        <v>6229.9487087838515</v>
      </c>
      <c r="R48" s="46">
        <f t="shared" si="42"/>
        <v>6157.0047405626374</v>
      </c>
      <c r="S48" s="46">
        <f t="shared" si="42"/>
        <v>5933.0196802499022</v>
      </c>
      <c r="T48" s="46">
        <f t="shared" si="42"/>
        <v>5857.044205457315</v>
      </c>
      <c r="U48" s="46">
        <f t="shared" si="42"/>
        <v>5725.8189744466954</v>
      </c>
      <c r="V48" s="46">
        <f t="shared" si="42"/>
        <v>6060.7087646843966</v>
      </c>
      <c r="W48" s="46">
        <f t="shared" si="42"/>
        <v>5611.780849811028</v>
      </c>
      <c r="X48" s="46">
        <f t="shared" si="42"/>
        <v>5798.8454053373225</v>
      </c>
      <c r="Y48" s="46">
        <f t="shared" si="42"/>
        <v>6203.6136796561514</v>
      </c>
      <c r="Z48" s="46">
        <f t="shared" si="42"/>
        <v>5978.8777618962522</v>
      </c>
      <c r="AA48" s="46">
        <f t="shared" si="42"/>
        <v>6018.6300043564343</v>
      </c>
      <c r="AB48" s="46">
        <f t="shared" si="42"/>
        <v>6096.5243834566963</v>
      </c>
      <c r="AC48" s="46">
        <f t="shared" si="42"/>
        <v>6440.4019465712727</v>
      </c>
      <c r="AD48" s="46">
        <f t="shared" si="42"/>
        <v>6717.423686656316</v>
      </c>
      <c r="AE48" s="46">
        <f t="shared" si="42"/>
        <v>6347.4949740310531</v>
      </c>
      <c r="AF48" s="46">
        <f t="shared" si="42"/>
        <v>6340.6969789503328</v>
      </c>
      <c r="AG48" s="46">
        <f t="shared" si="42"/>
        <v>6323.9602013365256</v>
      </c>
      <c r="AH48" s="9">
        <f>AF48/$AF$48</f>
        <v>1</v>
      </c>
      <c r="AI48" s="9">
        <f>(AG48-B48)/B48</f>
        <v>-6.0860763467234617E-2</v>
      </c>
      <c r="AJ48" s="6"/>
      <c r="AK48" s="10">
        <f>(AG48-AF48)/AF48</f>
        <v>-2.6395801075764095E-3</v>
      </c>
      <c r="AL48" s="11">
        <f>AG48-AF48</f>
        <v>-16.736777613807135</v>
      </c>
    </row>
    <row r="49" spans="26:38" x14ac:dyDescent="0.25">
      <c r="Z49" s="51"/>
      <c r="AA49" s="51"/>
      <c r="AB49" s="51"/>
      <c r="AC49" s="51"/>
      <c r="AD49" s="51"/>
      <c r="AE49" s="51"/>
      <c r="AF49" s="51"/>
      <c r="AG49" s="51"/>
      <c r="AI49" s="6"/>
      <c r="AJ49" s="6"/>
      <c r="AK49" s="6"/>
      <c r="AL49" s="28">
        <f>AG47-B47</f>
        <v>-435.48124041743085</v>
      </c>
    </row>
    <row r="50" spans="26:38" x14ac:dyDescent="0.25">
      <c r="Z50" s="51"/>
      <c r="AA50" s="51"/>
      <c r="AB50" s="51"/>
      <c r="AC50" s="51"/>
      <c r="AD50" s="51"/>
      <c r="AE50" s="51"/>
      <c r="AF50" s="51"/>
      <c r="AG50" s="51"/>
      <c r="AH50" s="21"/>
      <c r="AJ50" s="21"/>
    </row>
    <row r="51" spans="26:38" x14ac:dyDescent="0.25">
      <c r="Z51" s="51"/>
      <c r="AA51" s="51"/>
      <c r="AB51" s="51"/>
      <c r="AC51" s="51"/>
      <c r="AD51" s="51"/>
      <c r="AE51" s="51"/>
      <c r="AF51" s="51"/>
      <c r="AG51" s="51"/>
      <c r="AH51" s="21"/>
    </row>
    <row r="52" spans="26:38" x14ac:dyDescent="0.25">
      <c r="Z52" s="51"/>
      <c r="AA52" s="51"/>
      <c r="AB52" s="51"/>
      <c r="AC52" s="51"/>
      <c r="AD52" s="51"/>
      <c r="AE52" s="51"/>
      <c r="AF52" s="51"/>
      <c r="AG52" s="51"/>
      <c r="AH52" s="21"/>
      <c r="AL52" s="40"/>
    </row>
    <row r="53" spans="26:38" x14ac:dyDescent="0.25">
      <c r="Z53" s="51"/>
      <c r="AA53" s="51"/>
      <c r="AB53" s="51"/>
      <c r="AC53" s="51"/>
      <c r="AD53" s="51"/>
      <c r="AE53" s="51"/>
      <c r="AF53" s="51"/>
      <c r="AG53" s="51"/>
      <c r="AH53" s="21"/>
      <c r="AL53" s="40"/>
    </row>
    <row r="54" spans="26:38" x14ac:dyDescent="0.25">
      <c r="Z54" s="51"/>
      <c r="AA54" s="51"/>
      <c r="AB54" s="51"/>
      <c r="AC54" s="51"/>
      <c r="AD54" s="51"/>
      <c r="AE54" s="51"/>
      <c r="AF54" s="51"/>
      <c r="AG54" s="51"/>
      <c r="AH54" s="21"/>
      <c r="AL54" s="40"/>
    </row>
    <row r="55" spans="26:38" x14ac:dyDescent="0.25">
      <c r="Z55" s="51"/>
      <c r="AA55" s="51"/>
      <c r="AB55" s="51"/>
      <c r="AC55" s="51"/>
      <c r="AD55" s="51"/>
      <c r="AE55" s="51"/>
      <c r="AF55" s="51"/>
      <c r="AG55" s="51"/>
      <c r="AH55" s="21"/>
      <c r="AL55" s="40"/>
    </row>
    <row r="56" spans="26:38" x14ac:dyDescent="0.25">
      <c r="Z56" s="51"/>
      <c r="AA56" s="51"/>
      <c r="AB56" s="51"/>
      <c r="AC56" s="51"/>
      <c r="AD56" s="51"/>
      <c r="AE56" s="51"/>
      <c r="AF56" s="51"/>
      <c r="AG56" s="51"/>
      <c r="AH56" s="21"/>
      <c r="AL56" s="40"/>
    </row>
    <row r="57" spans="26:38" x14ac:dyDescent="0.25">
      <c r="Z57" s="51"/>
      <c r="AA57" s="51"/>
      <c r="AB57" s="51"/>
      <c r="AC57" s="51"/>
      <c r="AD57" s="51"/>
      <c r="AE57" s="51"/>
      <c r="AF57" s="51"/>
      <c r="AG57" s="51"/>
      <c r="AH57" s="21"/>
      <c r="AL57" s="40"/>
    </row>
    <row r="58" spans="26:38" x14ac:dyDescent="0.25">
      <c r="Z58" s="51"/>
      <c r="AA58" s="51"/>
      <c r="AB58" s="51"/>
      <c r="AC58" s="51"/>
      <c r="AD58" s="51"/>
      <c r="AE58" s="51"/>
      <c r="AF58" s="51"/>
      <c r="AG58" s="51"/>
      <c r="AH58" s="21"/>
      <c r="AK58" s="51"/>
      <c r="AL58" s="40"/>
    </row>
    <row r="59" spans="26:38" x14ac:dyDescent="0.25">
      <c r="Z59" s="51"/>
      <c r="AA59" s="51"/>
      <c r="AB59" s="51"/>
      <c r="AC59" s="51"/>
      <c r="AD59" s="51"/>
      <c r="AE59" s="51"/>
      <c r="AF59" s="51"/>
      <c r="AG59" s="51"/>
      <c r="AH59" s="21"/>
      <c r="AL59" s="40"/>
    </row>
    <row r="60" spans="26:38" x14ac:dyDescent="0.25">
      <c r="Z60" s="51"/>
      <c r="AA60" s="51"/>
      <c r="AB60" s="51"/>
      <c r="AC60" s="51"/>
      <c r="AD60" s="51"/>
      <c r="AE60" s="51"/>
      <c r="AF60" s="51"/>
      <c r="AG60" s="51"/>
      <c r="AH60" s="21"/>
      <c r="AI60" s="21"/>
      <c r="AL60" s="40"/>
    </row>
    <row r="61" spans="26:38" x14ac:dyDescent="0.25">
      <c r="Z61" s="51"/>
      <c r="AA61" s="51"/>
      <c r="AB61" s="51"/>
      <c r="AC61" s="51"/>
      <c r="AD61" s="51"/>
      <c r="AE61" s="51"/>
      <c r="AF61" s="51"/>
      <c r="AG61" s="51"/>
      <c r="AL61" s="40"/>
    </row>
    <row r="62" spans="26:38" x14ac:dyDescent="0.25">
      <c r="AA62" s="40"/>
      <c r="AB62" s="40"/>
      <c r="AC62" s="40"/>
      <c r="AD62" s="40"/>
      <c r="AE62" s="40"/>
      <c r="AF62" s="40"/>
      <c r="AG62" s="40"/>
      <c r="AL62" s="40"/>
    </row>
    <row r="63" spans="26:38" x14ac:dyDescent="0.25">
      <c r="AL63" s="40"/>
    </row>
    <row r="64" spans="26:38" x14ac:dyDescent="0.25">
      <c r="AL64" s="4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A6BEBA7AB8D4E8ABB3A1916B8626A" ma:contentTypeVersion="14" ma:contentTypeDescription="Create a new document." ma:contentTypeScope="" ma:versionID="f7682c51073d2a9db7a1602298da604f">
  <xsd:schema xmlns:xsd="http://www.w3.org/2001/XMLSchema" xmlns:xs="http://www.w3.org/2001/XMLSchema" xmlns:p="http://schemas.microsoft.com/office/2006/metadata/properties" xmlns:ns3="1ea66865-b9ac-4400-bc5b-18bd7547c8c3" xmlns:ns4="d8a4fbfd-d868-4fa7-8d66-be620e67bdbb" targetNamespace="http://schemas.microsoft.com/office/2006/metadata/properties" ma:root="true" ma:fieldsID="edb04e592674bd89d1f68385b6fe8397" ns3:_="" ns4:_="">
    <xsd:import namespace="1ea66865-b9ac-4400-bc5b-18bd7547c8c3"/>
    <xsd:import namespace="d8a4fbfd-d868-4fa7-8d66-be620e67bd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66865-b9ac-4400-bc5b-18bd7547c8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4fbfd-d868-4fa7-8d66-be620e67b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FA7F5-499C-4043-9749-E3613774B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66865-b9ac-4400-bc5b-18bd7547c8c3"/>
    <ds:schemaRef ds:uri="d8a4fbfd-d868-4fa7-8d66-be620e67b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4CD225-B357-4469-8A59-FC1B9F42E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DD9F09-5FA8-461C-A09F-F95EE600C885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8a4fbfd-d868-4fa7-8d66-be620e67bdbb"/>
    <ds:schemaRef ds:uri="http://purl.org/dc/terms/"/>
    <ds:schemaRef ds:uri="http://purl.org/dc/dcmitype/"/>
    <ds:schemaRef ds:uri="1ea66865-b9ac-4400-bc5b-18bd7547c8c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1990-2021_GHG</vt:lpstr>
      <vt:lpstr>1990-2021_CO2</vt:lpstr>
      <vt:lpstr>1990-2021_CH4</vt:lpstr>
      <vt:lpstr>1990-2021_N20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Fahey</dc:creator>
  <cp:lastModifiedBy>Ann Marie Ryan</cp:lastModifiedBy>
  <dcterms:created xsi:type="dcterms:W3CDTF">2022-07-21T09:31:22Z</dcterms:created>
  <dcterms:modified xsi:type="dcterms:W3CDTF">2022-07-21T11:49:44Z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0x0101002FFA6BEBA7AB8D4E8ABB3A1916B8626A</vt:lpwstr>
  </property>
</Properties>
</file>