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drawings/drawing5.xml" ContentType="application/vnd.openxmlformats-officedocument.drawing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theme/themeOverride18.xml" ContentType="application/vnd.openxmlformats-officedocument.themeOverride+xml"/>
  <Override PartName="/xl/charts/chart19.xml" ContentType="application/vnd.openxmlformats-officedocument.drawingml.chart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theme/themeOverride20.xml" ContentType="application/vnd.openxmlformats-officedocument.themeOverride+xml"/>
  <Override PartName="/xl/charts/chart23.xml" ContentType="application/vnd.openxmlformats-officedocument.drawingml.chart+xml"/>
  <Override PartName="/xl/theme/themeOverride21.xml" ContentType="application/vnd.openxmlformats-officedocument.themeOverride+xml"/>
  <Override PartName="/xl/charts/chart24.xml" ContentType="application/vnd.openxmlformats-officedocument.drawingml.chart+xml"/>
  <Override PartName="/xl/theme/themeOverride22.xml" ContentType="application/vnd.openxmlformats-officedocument.themeOverride+xml"/>
  <Override PartName="/xl/charts/chart25.xml" ContentType="application/vnd.openxmlformats-officedocument.drawingml.chart+xml"/>
  <Override PartName="/xl/theme/themeOverride23.xml" ContentType="application/vnd.openxmlformats-officedocument.themeOverride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6.xml" ContentType="application/vnd.openxmlformats-officedocument.drawing+xml"/>
  <Override PartName="/xl/charts/chart28.xml" ContentType="application/vnd.openxmlformats-officedocument.drawingml.chart+xml"/>
  <Override PartName="/xl/theme/themeOverride24.xml" ContentType="application/vnd.openxmlformats-officedocument.themeOverride+xml"/>
  <Override PartName="/xl/charts/chart29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2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ir Emissions\Annual Inventory Compilation\2023data\Outputs\EU Regulation\Proxy 2023\Website\"/>
    </mc:Choice>
  </mc:AlternateContent>
  <xr:revisionPtr revIDLastSave="0" documentId="13_ncr:1_{96F107F0-96B4-4E27-B7D4-FDCC6C919145}" xr6:coauthVersionLast="47" xr6:coauthVersionMax="47" xr10:uidLastSave="{00000000-0000-0000-0000-000000000000}"/>
  <bookViews>
    <workbookView xWindow="28680" yWindow="-120" windowWidth="29040" windowHeight="15840" firstSheet="1" activeTab="5" xr2:uid="{B75CCF70-D167-4A2C-B455-CB6B6B79504A}"/>
  </bookViews>
  <sheets>
    <sheet name="NEW Summary 1990-2023 GHG" sheetId="2" r:id="rId1"/>
    <sheet name="NEW Summary 1990-2023 CO2" sheetId="3" r:id="rId2"/>
    <sheet name="NEW Summary 1990-2023 CH4" sheetId="4" r:id="rId3"/>
    <sheet name="NEW Summary 1990-2023 N2O" sheetId="5" r:id="rId4"/>
    <sheet name="NON-ETS &amp; ETS" sheetId="6" r:id="rId5"/>
    <sheet name="CAP Sectors" sheetId="7" r:id="rId6"/>
  </sheets>
  <definedNames>
    <definedName name="_xlnm._FilterDatabase" localSheetId="0" hidden="1">'NEW Summary 1990-2023 GHG'!#REF!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7" i="6" l="1"/>
  <c r="AH17" i="6"/>
  <c r="AG17" i="6"/>
  <c r="AD17" i="6"/>
  <c r="AC17" i="6"/>
  <c r="AB17" i="6"/>
  <c r="AA17" i="6"/>
  <c r="X17" i="6"/>
  <c r="W17" i="6"/>
  <c r="V17" i="6"/>
  <c r="U17" i="6"/>
  <c r="R17" i="6"/>
  <c r="Q17" i="6"/>
  <c r="AF17" i="6"/>
  <c r="AE17" i="6"/>
  <c r="Z17" i="6"/>
  <c r="Y17" i="6"/>
  <c r="T17" i="6"/>
  <c r="S17" i="6"/>
  <c r="W11" i="6"/>
  <c r="V11" i="6"/>
  <c r="V47" i="6" s="1"/>
  <c r="U11" i="6"/>
  <c r="T11" i="6"/>
  <c r="Q11" i="6"/>
  <c r="X11" i="6"/>
  <c r="S11" i="6"/>
  <c r="R11" i="6"/>
  <c r="AK9" i="6"/>
  <c r="AK8" i="6"/>
  <c r="AK5" i="6"/>
  <c r="AF2" i="6"/>
  <c r="AE2" i="6"/>
  <c r="Z2" i="6"/>
  <c r="Y2" i="6"/>
  <c r="T2" i="6"/>
  <c r="AK4" i="6"/>
  <c r="AH2" i="6"/>
  <c r="V2" i="6"/>
  <c r="AD2" i="6"/>
  <c r="AC2" i="6"/>
  <c r="AB2" i="6"/>
  <c r="X2" i="6"/>
  <c r="W2" i="6"/>
  <c r="R2" i="6"/>
  <c r="Q2" i="6"/>
  <c r="S2" i="6"/>
  <c r="AI12" i="6"/>
  <c r="AH12" i="6"/>
  <c r="AH11" i="6" s="1"/>
  <c r="AH47" i="6" s="1"/>
  <c r="AG12" i="6"/>
  <c r="AG11" i="6" s="1"/>
  <c r="AD12" i="6"/>
  <c r="AD11" i="6" s="1"/>
  <c r="AC12" i="6"/>
  <c r="AC11" i="6" s="1"/>
  <c r="AB12" i="6"/>
  <c r="AB11" i="6" s="1"/>
  <c r="AA12" i="6"/>
  <c r="AA11" i="6" s="1"/>
  <c r="AI115" i="6"/>
  <c r="AC115" i="6"/>
  <c r="AB115" i="6"/>
  <c r="AA115" i="6"/>
  <c r="Z115" i="6"/>
  <c r="Y115" i="6"/>
  <c r="X115" i="6"/>
  <c r="W115" i="6"/>
  <c r="V115" i="6"/>
  <c r="U115" i="6"/>
  <c r="T115" i="6"/>
  <c r="S115" i="6"/>
  <c r="R115" i="6"/>
  <c r="Q115" i="6"/>
  <c r="P115" i="6"/>
  <c r="O115" i="6"/>
  <c r="N115" i="6"/>
  <c r="M115" i="6"/>
  <c r="L115" i="6"/>
  <c r="K115" i="6"/>
  <c r="J115" i="6"/>
  <c r="I115" i="6"/>
  <c r="H115" i="6"/>
  <c r="G115" i="6"/>
  <c r="F115" i="6"/>
  <c r="E115" i="6"/>
  <c r="D115" i="6"/>
  <c r="C115" i="6"/>
  <c r="B115" i="6"/>
  <c r="AI114" i="6"/>
  <c r="AC114" i="6"/>
  <c r="AB114" i="6"/>
  <c r="AA114" i="6"/>
  <c r="Z114" i="6"/>
  <c r="Y114" i="6"/>
  <c r="X114" i="6"/>
  <c r="W114" i="6"/>
  <c r="V114" i="6"/>
  <c r="U114" i="6"/>
  <c r="T114" i="6"/>
  <c r="R114" i="6"/>
  <c r="Q114" i="6"/>
  <c r="P114" i="6"/>
  <c r="O114" i="6"/>
  <c r="N114" i="6"/>
  <c r="M114" i="6"/>
  <c r="L114" i="6"/>
  <c r="K114" i="6"/>
  <c r="J114" i="6"/>
  <c r="I114" i="6"/>
  <c r="H114" i="6"/>
  <c r="F114" i="6"/>
  <c r="E114" i="6"/>
  <c r="D114" i="6"/>
  <c r="C114" i="6"/>
  <c r="B114" i="6"/>
  <c r="AF113" i="6"/>
  <c r="AC113" i="6"/>
  <c r="AB113" i="6"/>
  <c r="Z113" i="6"/>
  <c r="Y113" i="6"/>
  <c r="X113" i="6"/>
  <c r="V113" i="6"/>
  <c r="U113" i="6"/>
  <c r="T113" i="6"/>
  <c r="S113" i="6"/>
  <c r="R113" i="6"/>
  <c r="Q113" i="6"/>
  <c r="P113" i="6"/>
  <c r="N113" i="6"/>
  <c r="M113" i="6"/>
  <c r="L113" i="6"/>
  <c r="J113" i="6"/>
  <c r="I113" i="6"/>
  <c r="H113" i="6"/>
  <c r="G113" i="6"/>
  <c r="F113" i="6"/>
  <c r="E113" i="6"/>
  <c r="D113" i="6"/>
  <c r="B113" i="6"/>
  <c r="AI112" i="6"/>
  <c r="AB112" i="6"/>
  <c r="AA112" i="6"/>
  <c r="Z112" i="6"/>
  <c r="Y112" i="6"/>
  <c r="X112" i="6"/>
  <c r="W112" i="6"/>
  <c r="V112" i="6"/>
  <c r="T112" i="6"/>
  <c r="S112" i="6"/>
  <c r="P112" i="6"/>
  <c r="O112" i="6"/>
  <c r="N112" i="6"/>
  <c r="M112" i="6"/>
  <c r="L112" i="6"/>
  <c r="K112" i="6"/>
  <c r="J112" i="6"/>
  <c r="H112" i="6"/>
  <c r="G112" i="6"/>
  <c r="D112" i="6"/>
  <c r="C112" i="6"/>
  <c r="B112" i="6"/>
  <c r="AC110" i="6"/>
  <c r="AB110" i="6"/>
  <c r="AA110" i="6"/>
  <c r="Z110" i="6"/>
  <c r="Y110" i="6"/>
  <c r="X110" i="6"/>
  <c r="W110" i="6"/>
  <c r="V110" i="6"/>
  <c r="U110" i="6"/>
  <c r="T110" i="6"/>
  <c r="S110" i="6"/>
  <c r="R110" i="6"/>
  <c r="Q110" i="6"/>
  <c r="P110" i="6"/>
  <c r="O110" i="6"/>
  <c r="N110" i="6"/>
  <c r="M110" i="6"/>
  <c r="L110" i="6"/>
  <c r="K110" i="6"/>
  <c r="J110" i="6"/>
  <c r="I110" i="6"/>
  <c r="H110" i="6"/>
  <c r="G110" i="6"/>
  <c r="F110" i="6"/>
  <c r="E110" i="6"/>
  <c r="D110" i="6"/>
  <c r="C110" i="6"/>
  <c r="B110" i="6"/>
  <c r="AC109" i="6"/>
  <c r="AB109" i="6"/>
  <c r="AA109" i="6"/>
  <c r="Z109" i="6"/>
  <c r="Y109" i="6"/>
  <c r="X109" i="6"/>
  <c r="W109" i="6"/>
  <c r="V109" i="6"/>
  <c r="U109" i="6"/>
  <c r="T109" i="6"/>
  <c r="S109" i="6"/>
  <c r="R109" i="6"/>
  <c r="Q109" i="6"/>
  <c r="P109" i="6"/>
  <c r="O109" i="6"/>
  <c r="N109" i="6"/>
  <c r="M109" i="6"/>
  <c r="L109" i="6"/>
  <c r="K109" i="6"/>
  <c r="J109" i="6"/>
  <c r="I109" i="6"/>
  <c r="H109" i="6"/>
  <c r="G109" i="6"/>
  <c r="F109" i="6"/>
  <c r="E109" i="6"/>
  <c r="D109" i="6"/>
  <c r="C109" i="6"/>
  <c r="B109" i="6"/>
  <c r="AI108" i="6"/>
  <c r="AC108" i="6"/>
  <c r="AB108" i="6"/>
  <c r="AA108" i="6"/>
  <c r="Z108" i="6"/>
  <c r="Y108" i="6"/>
  <c r="X108" i="6"/>
  <c r="W108" i="6"/>
  <c r="V108" i="6"/>
  <c r="U108" i="6"/>
  <c r="T108" i="6"/>
  <c r="S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E108" i="6"/>
  <c r="D108" i="6"/>
  <c r="C108" i="6"/>
  <c r="B108" i="6"/>
  <c r="AI107" i="6"/>
  <c r="AC107" i="6"/>
  <c r="AB107" i="6"/>
  <c r="AA107" i="6"/>
  <c r="Z107" i="6"/>
  <c r="Y107" i="6"/>
  <c r="X107" i="6"/>
  <c r="W107" i="6"/>
  <c r="V107" i="6"/>
  <c r="U107" i="6"/>
  <c r="T107" i="6"/>
  <c r="S107" i="6"/>
  <c r="R107" i="6"/>
  <c r="Q107" i="6"/>
  <c r="P107" i="6"/>
  <c r="O107" i="6"/>
  <c r="N107" i="6"/>
  <c r="M107" i="6"/>
  <c r="L107" i="6"/>
  <c r="K107" i="6"/>
  <c r="J107" i="6"/>
  <c r="I107" i="6"/>
  <c r="H107" i="6"/>
  <c r="G107" i="6"/>
  <c r="F107" i="6"/>
  <c r="E107" i="6"/>
  <c r="D107" i="6"/>
  <c r="C107" i="6"/>
  <c r="AC106" i="6"/>
  <c r="AB106" i="6"/>
  <c r="AA106" i="6"/>
  <c r="Z106" i="6"/>
  <c r="Y106" i="6"/>
  <c r="X106" i="6"/>
  <c r="W106" i="6"/>
  <c r="V106" i="6"/>
  <c r="U106" i="6"/>
  <c r="T106" i="6"/>
  <c r="S106" i="6"/>
  <c r="R106" i="6"/>
  <c r="Q106" i="6"/>
  <c r="P106" i="6"/>
  <c r="O106" i="6"/>
  <c r="N106" i="6"/>
  <c r="M106" i="6"/>
  <c r="L106" i="6"/>
  <c r="K106" i="6"/>
  <c r="J106" i="6"/>
  <c r="I106" i="6"/>
  <c r="H106" i="6"/>
  <c r="G106" i="6"/>
  <c r="F106" i="6"/>
  <c r="E106" i="6"/>
  <c r="D106" i="6"/>
  <c r="C106" i="6"/>
  <c r="B106" i="6"/>
  <c r="AI105" i="6"/>
  <c r="AC105" i="6"/>
  <c r="AB105" i="6"/>
  <c r="AA105" i="6"/>
  <c r="Z105" i="6"/>
  <c r="Y105" i="6"/>
  <c r="X105" i="6"/>
  <c r="W105" i="6"/>
  <c r="V105" i="6"/>
  <c r="U105" i="6"/>
  <c r="T105" i="6"/>
  <c r="S105" i="6"/>
  <c r="R105" i="6"/>
  <c r="Q105" i="6"/>
  <c r="P105" i="6"/>
  <c r="O105" i="6"/>
  <c r="N105" i="6"/>
  <c r="M105" i="6"/>
  <c r="L105" i="6"/>
  <c r="K105" i="6"/>
  <c r="J105" i="6"/>
  <c r="I105" i="6"/>
  <c r="H105" i="6"/>
  <c r="G105" i="6"/>
  <c r="F105" i="6"/>
  <c r="E105" i="6"/>
  <c r="D105" i="6"/>
  <c r="C105" i="6"/>
  <c r="B105" i="6"/>
  <c r="AC104" i="6"/>
  <c r="AB104" i="6"/>
  <c r="AA104" i="6"/>
  <c r="Y104" i="6"/>
  <c r="X104" i="6"/>
  <c r="W104" i="6"/>
  <c r="V104" i="6"/>
  <c r="U104" i="6"/>
  <c r="T104" i="6"/>
  <c r="S104" i="6"/>
  <c r="R104" i="6"/>
  <c r="Q104" i="6"/>
  <c r="P104" i="6"/>
  <c r="O104" i="6"/>
  <c r="M104" i="6"/>
  <c r="L104" i="6"/>
  <c r="K104" i="6"/>
  <c r="J104" i="6"/>
  <c r="I104" i="6"/>
  <c r="H104" i="6"/>
  <c r="G104" i="6"/>
  <c r="F104" i="6"/>
  <c r="E104" i="6"/>
  <c r="D104" i="6"/>
  <c r="C104" i="6"/>
  <c r="R102" i="6"/>
  <c r="Q102" i="6"/>
  <c r="AI101" i="6"/>
  <c r="AC101" i="6"/>
  <c r="AB101" i="6"/>
  <c r="AA101" i="6"/>
  <c r="Z101" i="6"/>
  <c r="Y101" i="6"/>
  <c r="X101" i="6"/>
  <c r="W101" i="6"/>
  <c r="V101" i="6"/>
  <c r="U101" i="6"/>
  <c r="T101" i="6"/>
  <c r="S101" i="6"/>
  <c r="R101" i="6"/>
  <c r="Q101" i="6"/>
  <c r="P101" i="6"/>
  <c r="O101" i="6"/>
  <c r="N101" i="6"/>
  <c r="M101" i="6"/>
  <c r="L101" i="6"/>
  <c r="K101" i="6"/>
  <c r="J101" i="6"/>
  <c r="I101" i="6"/>
  <c r="H101" i="6"/>
  <c r="G101" i="6"/>
  <c r="F101" i="6"/>
  <c r="E101" i="6"/>
  <c r="D101" i="6"/>
  <c r="C101" i="6"/>
  <c r="B101" i="6"/>
  <c r="AI100" i="6"/>
  <c r="AC100" i="6"/>
  <c r="AB100" i="6"/>
  <c r="AA100" i="6"/>
  <c r="Z100" i="6"/>
  <c r="Y100" i="6"/>
  <c r="X100" i="6"/>
  <c r="W100" i="6"/>
  <c r="V100" i="6"/>
  <c r="U100" i="6"/>
  <c r="T100" i="6"/>
  <c r="S100" i="6"/>
  <c r="R100" i="6"/>
  <c r="Q100" i="6"/>
  <c r="P100" i="6"/>
  <c r="O100" i="6"/>
  <c r="N100" i="6"/>
  <c r="M100" i="6"/>
  <c r="L100" i="6"/>
  <c r="K100" i="6"/>
  <c r="J100" i="6"/>
  <c r="I100" i="6"/>
  <c r="H100" i="6"/>
  <c r="G100" i="6"/>
  <c r="F100" i="6"/>
  <c r="E100" i="6"/>
  <c r="D100" i="6"/>
  <c r="C100" i="6"/>
  <c r="B100" i="6"/>
  <c r="M99" i="6"/>
  <c r="L99" i="6"/>
  <c r="K99" i="6"/>
  <c r="J99" i="6"/>
  <c r="I99" i="6"/>
  <c r="H99" i="6"/>
  <c r="G99" i="6"/>
  <c r="F99" i="6"/>
  <c r="E99" i="6"/>
  <c r="D99" i="6"/>
  <c r="C99" i="6"/>
  <c r="B99" i="6"/>
  <c r="O98" i="6"/>
  <c r="N98" i="6"/>
  <c r="M98" i="6"/>
  <c r="L98" i="6"/>
  <c r="K98" i="6"/>
  <c r="J98" i="6"/>
  <c r="I98" i="6"/>
  <c r="H98" i="6"/>
  <c r="G98" i="6"/>
  <c r="F98" i="6"/>
  <c r="E98" i="6"/>
  <c r="D98" i="6"/>
  <c r="C98" i="6"/>
  <c r="B98" i="6"/>
  <c r="AC97" i="6"/>
  <c r="AB97" i="6"/>
  <c r="AA97" i="6"/>
  <c r="Z97" i="6"/>
  <c r="Y97" i="6"/>
  <c r="X97" i="6"/>
  <c r="V97" i="6"/>
  <c r="U97" i="6"/>
  <c r="T97" i="6"/>
  <c r="S97" i="6"/>
  <c r="R97" i="6"/>
  <c r="Q97" i="6"/>
  <c r="P97" i="6"/>
  <c r="O97" i="6"/>
  <c r="N97" i="6"/>
  <c r="M97" i="6"/>
  <c r="L97" i="6"/>
  <c r="K97" i="6"/>
  <c r="J97" i="6"/>
  <c r="I97" i="6"/>
  <c r="H97" i="6"/>
  <c r="G97" i="6"/>
  <c r="F97" i="6"/>
  <c r="E97" i="6"/>
  <c r="D97" i="6"/>
  <c r="C97" i="6"/>
  <c r="B97" i="6"/>
  <c r="AI95" i="6"/>
  <c r="AC95" i="6"/>
  <c r="AB95" i="6"/>
  <c r="AA95" i="6"/>
  <c r="Z95" i="6"/>
  <c r="Y95" i="6"/>
  <c r="X95" i="6"/>
  <c r="W95" i="6"/>
  <c r="V95" i="6"/>
  <c r="U95" i="6"/>
  <c r="T95" i="6"/>
  <c r="S95" i="6"/>
  <c r="R95" i="6"/>
  <c r="Q95" i="6"/>
  <c r="P95" i="6"/>
  <c r="O95" i="6"/>
  <c r="N95" i="6"/>
  <c r="M95" i="6"/>
  <c r="L95" i="6"/>
  <c r="K95" i="6"/>
  <c r="J95" i="6"/>
  <c r="I95" i="6"/>
  <c r="H95" i="6"/>
  <c r="G95" i="6"/>
  <c r="F95" i="6"/>
  <c r="E95" i="6"/>
  <c r="D95" i="6"/>
  <c r="C95" i="6"/>
  <c r="B95" i="6"/>
  <c r="AI94" i="6"/>
  <c r="AC94" i="6"/>
  <c r="AB94" i="6"/>
  <c r="AA94" i="6"/>
  <c r="Z94" i="6"/>
  <c r="Y94" i="6"/>
  <c r="X94" i="6"/>
  <c r="W94" i="6"/>
  <c r="V94" i="6"/>
  <c r="U94" i="6"/>
  <c r="T94" i="6"/>
  <c r="S94" i="6"/>
  <c r="R94" i="6"/>
  <c r="Q94" i="6"/>
  <c r="P94" i="6"/>
  <c r="O94" i="6"/>
  <c r="N94" i="6"/>
  <c r="M94" i="6"/>
  <c r="L94" i="6"/>
  <c r="K94" i="6"/>
  <c r="J94" i="6"/>
  <c r="I94" i="6"/>
  <c r="H94" i="6"/>
  <c r="G94" i="6"/>
  <c r="F94" i="6"/>
  <c r="E94" i="6"/>
  <c r="D94" i="6"/>
  <c r="C94" i="6"/>
  <c r="B94" i="6"/>
  <c r="AI93" i="6"/>
  <c r="AC93" i="6"/>
  <c r="AB93" i="6"/>
  <c r="AA93" i="6"/>
  <c r="Z93" i="6"/>
  <c r="Y93" i="6"/>
  <c r="X93" i="6"/>
  <c r="W93" i="6"/>
  <c r="V93" i="6"/>
  <c r="U93" i="6"/>
  <c r="T93" i="6"/>
  <c r="S93" i="6"/>
  <c r="R93" i="6"/>
  <c r="Q93" i="6"/>
  <c r="P93" i="6"/>
  <c r="O93" i="6"/>
  <c r="N93" i="6"/>
  <c r="M93" i="6"/>
  <c r="L93" i="6"/>
  <c r="K93" i="6"/>
  <c r="J93" i="6"/>
  <c r="I93" i="6"/>
  <c r="H93" i="6"/>
  <c r="G93" i="6"/>
  <c r="F93" i="6"/>
  <c r="E93" i="6"/>
  <c r="D93" i="6"/>
  <c r="C93" i="6"/>
  <c r="B93" i="6"/>
  <c r="AI92" i="6"/>
  <c r="AC92" i="6"/>
  <c r="AB92" i="6"/>
  <c r="AA92" i="6"/>
  <c r="Z92" i="6"/>
  <c r="Y92" i="6"/>
  <c r="X92" i="6"/>
  <c r="W92" i="6"/>
  <c r="V92" i="6"/>
  <c r="U92" i="6"/>
  <c r="T92" i="6"/>
  <c r="S92" i="6"/>
  <c r="R92" i="6"/>
  <c r="Q92" i="6"/>
  <c r="P92" i="6"/>
  <c r="O92" i="6"/>
  <c r="N92" i="6"/>
  <c r="M92" i="6"/>
  <c r="L92" i="6"/>
  <c r="K92" i="6"/>
  <c r="J92" i="6"/>
  <c r="I92" i="6"/>
  <c r="H92" i="6"/>
  <c r="G92" i="6"/>
  <c r="F92" i="6"/>
  <c r="E92" i="6"/>
  <c r="D92" i="6"/>
  <c r="C92" i="6"/>
  <c r="B92" i="6"/>
  <c r="AI91" i="6"/>
  <c r="X91" i="6"/>
  <c r="W91" i="6"/>
  <c r="V91" i="6"/>
  <c r="U91" i="6"/>
  <c r="T91" i="6"/>
  <c r="S91" i="6"/>
  <c r="R91" i="6"/>
  <c r="Q91" i="6"/>
  <c r="P91" i="6"/>
  <c r="O91" i="6"/>
  <c r="N91" i="6"/>
  <c r="M91" i="6"/>
  <c r="L91" i="6"/>
  <c r="K91" i="6"/>
  <c r="J91" i="6"/>
  <c r="I91" i="6"/>
  <c r="H91" i="6"/>
  <c r="G91" i="6"/>
  <c r="F91" i="6"/>
  <c r="E91" i="6"/>
  <c r="D91" i="6"/>
  <c r="C91" i="6"/>
  <c r="B91" i="6"/>
  <c r="AC89" i="6"/>
  <c r="F89" i="6"/>
  <c r="E89" i="6"/>
  <c r="AI85" i="6"/>
  <c r="AC85" i="6"/>
  <c r="AB85" i="6"/>
  <c r="AA85" i="6"/>
  <c r="Z85" i="6"/>
  <c r="Y85" i="6"/>
  <c r="X85" i="6"/>
  <c r="W85" i="6"/>
  <c r="V85" i="6"/>
  <c r="U85" i="6"/>
  <c r="T85" i="6"/>
  <c r="S85" i="6"/>
  <c r="R85" i="6"/>
  <c r="Q85" i="6"/>
  <c r="P85" i="6"/>
  <c r="O85" i="6"/>
  <c r="N85" i="6"/>
  <c r="M85" i="6"/>
  <c r="L85" i="6"/>
  <c r="K85" i="6"/>
  <c r="J85" i="6"/>
  <c r="I85" i="6"/>
  <c r="H85" i="6"/>
  <c r="G85" i="6"/>
  <c r="F85" i="6"/>
  <c r="E85" i="6"/>
  <c r="D85" i="6"/>
  <c r="C85" i="6"/>
  <c r="B85" i="6"/>
  <c r="AI84" i="6"/>
  <c r="AC84" i="6"/>
  <c r="AB84" i="6"/>
  <c r="AA84" i="6"/>
  <c r="Z84" i="6"/>
  <c r="Y84" i="6"/>
  <c r="X84" i="6"/>
  <c r="W84" i="6"/>
  <c r="V84" i="6"/>
  <c r="U84" i="6"/>
  <c r="T84" i="6"/>
  <c r="S84" i="6"/>
  <c r="R84" i="6"/>
  <c r="Q84" i="6"/>
  <c r="P84" i="6"/>
  <c r="O84" i="6"/>
  <c r="N84" i="6"/>
  <c r="M84" i="6"/>
  <c r="L84" i="6"/>
  <c r="K84" i="6"/>
  <c r="J84" i="6"/>
  <c r="I84" i="6"/>
  <c r="H84" i="6"/>
  <c r="G84" i="6"/>
  <c r="F84" i="6"/>
  <c r="E84" i="6"/>
  <c r="D84" i="6"/>
  <c r="C84" i="6"/>
  <c r="B84" i="6"/>
  <c r="AI83" i="6"/>
  <c r="AC83" i="6"/>
  <c r="AB83" i="6"/>
  <c r="AA83" i="6"/>
  <c r="Z83" i="6"/>
  <c r="Y83" i="6"/>
  <c r="X83" i="6"/>
  <c r="W83" i="6"/>
  <c r="V83" i="6"/>
  <c r="U83" i="6"/>
  <c r="T83" i="6"/>
  <c r="S83" i="6"/>
  <c r="R83" i="6"/>
  <c r="Q83" i="6"/>
  <c r="P83" i="6"/>
  <c r="O83" i="6"/>
  <c r="N83" i="6"/>
  <c r="M83" i="6"/>
  <c r="L83" i="6"/>
  <c r="K83" i="6"/>
  <c r="J83" i="6"/>
  <c r="I83" i="6"/>
  <c r="H83" i="6"/>
  <c r="G83" i="6"/>
  <c r="F83" i="6"/>
  <c r="E83" i="6"/>
  <c r="D83" i="6"/>
  <c r="C83" i="6"/>
  <c r="B83" i="6"/>
  <c r="AC82" i="6"/>
  <c r="AB82" i="6"/>
  <c r="AA82" i="6"/>
  <c r="Z82" i="6"/>
  <c r="Y82" i="6"/>
  <c r="X82" i="6"/>
  <c r="W82" i="6"/>
  <c r="V82" i="6"/>
  <c r="U82" i="6"/>
  <c r="T82" i="6"/>
  <c r="S82" i="6"/>
  <c r="R82" i="6"/>
  <c r="Q82" i="6"/>
  <c r="P82" i="6"/>
  <c r="O82" i="6"/>
  <c r="N82" i="6"/>
  <c r="L82" i="6"/>
  <c r="K82" i="6"/>
  <c r="J82" i="6"/>
  <c r="I82" i="6"/>
  <c r="H82" i="6"/>
  <c r="G82" i="6"/>
  <c r="F82" i="6"/>
  <c r="E82" i="6"/>
  <c r="D82" i="6"/>
  <c r="C82" i="6"/>
  <c r="B82" i="6"/>
  <c r="AA91" i="6" l="1"/>
  <c r="AB91" i="6"/>
  <c r="AC91" i="6"/>
  <c r="AC90" i="6" s="1"/>
  <c r="T96" i="6"/>
  <c r="D103" i="6"/>
  <c r="AB111" i="6"/>
  <c r="P111" i="6"/>
  <c r="N96" i="6"/>
  <c r="Q103" i="6"/>
  <c r="B111" i="6"/>
  <c r="B96" i="6"/>
  <c r="D111" i="6"/>
  <c r="E103" i="6"/>
  <c r="N111" i="6"/>
  <c r="E96" i="6"/>
  <c r="Q96" i="6"/>
  <c r="L90" i="6"/>
  <c r="X90" i="6"/>
  <c r="X96" i="6"/>
  <c r="T103" i="6"/>
  <c r="F96" i="6"/>
  <c r="R96" i="6"/>
  <c r="H103" i="6"/>
  <c r="K81" i="6"/>
  <c r="X81" i="6"/>
  <c r="L81" i="6"/>
  <c r="G96" i="6"/>
  <c r="S96" i="6"/>
  <c r="V103" i="6"/>
  <c r="I81" i="6"/>
  <c r="J103" i="6"/>
  <c r="W103" i="6"/>
  <c r="V81" i="6"/>
  <c r="K103" i="6"/>
  <c r="J81" i="6"/>
  <c r="W81" i="6"/>
  <c r="P81" i="6"/>
  <c r="AB81" i="6"/>
  <c r="U81" i="6"/>
  <c r="AC96" i="6"/>
  <c r="D81" i="6"/>
  <c r="Q81" i="6"/>
  <c r="R81" i="6"/>
  <c r="M90" i="6"/>
  <c r="AB103" i="6"/>
  <c r="Z111" i="6"/>
  <c r="F81" i="6"/>
  <c r="B90" i="6"/>
  <c r="N90" i="6"/>
  <c r="Z96" i="6"/>
  <c r="P103" i="6"/>
  <c r="AC103" i="6"/>
  <c r="AF85" i="6"/>
  <c r="B86" i="6"/>
  <c r="N86" i="6"/>
  <c r="Z86" i="6"/>
  <c r="G87" i="6"/>
  <c r="S87" i="6"/>
  <c r="AE87" i="6"/>
  <c r="L88" i="6"/>
  <c r="Q89" i="6"/>
  <c r="AG95" i="6"/>
  <c r="U86" i="6"/>
  <c r="N87" i="6"/>
  <c r="G88" i="6"/>
  <c r="AE88" i="6"/>
  <c r="L89" i="6"/>
  <c r="AD93" i="6"/>
  <c r="AH94" i="6"/>
  <c r="AK94" i="6" s="1"/>
  <c r="AH101" i="6"/>
  <c r="AK101" i="6" s="1"/>
  <c r="AB102" i="6"/>
  <c r="AM84" i="6"/>
  <c r="W86" i="6"/>
  <c r="AI86" i="6"/>
  <c r="P87" i="6"/>
  <c r="AB87" i="6"/>
  <c r="I88" i="6"/>
  <c r="AG88" i="6"/>
  <c r="N89" i="6"/>
  <c r="I90" i="6"/>
  <c r="AG91" i="6"/>
  <c r="G81" i="6"/>
  <c r="S81" i="6"/>
  <c r="AE82" i="6"/>
  <c r="AD83" i="6"/>
  <c r="L86" i="6"/>
  <c r="E87" i="6"/>
  <c r="AC87" i="6"/>
  <c r="J88" i="6"/>
  <c r="AH88" i="6"/>
  <c r="O89" i="6"/>
  <c r="J90" i="6"/>
  <c r="AH91" i="6"/>
  <c r="AK91" i="6" s="1"/>
  <c r="AG93" i="6"/>
  <c r="H81" i="6"/>
  <c r="T81" i="6"/>
  <c r="AF82" i="6"/>
  <c r="AE83" i="6"/>
  <c r="AE85" i="6"/>
  <c r="M86" i="6"/>
  <c r="Y86" i="6"/>
  <c r="F87" i="6"/>
  <c r="R87" i="6"/>
  <c r="AD87" i="6"/>
  <c r="K88" i="6"/>
  <c r="W88" i="6"/>
  <c r="AI88" i="6"/>
  <c r="D89" i="6"/>
  <c r="P89" i="6"/>
  <c r="AB89" i="6"/>
  <c r="K90" i="6"/>
  <c r="W90" i="6"/>
  <c r="AI90" i="6"/>
  <c r="AM91" i="6"/>
  <c r="AH93" i="6"/>
  <c r="AK93" i="6" s="1"/>
  <c r="AF95" i="6"/>
  <c r="D96" i="6"/>
  <c r="P96" i="6"/>
  <c r="AB96" i="6"/>
  <c r="AF100" i="6"/>
  <c r="H102" i="6"/>
  <c r="T102" i="6"/>
  <c r="AF102" i="6"/>
  <c r="I103" i="6"/>
  <c r="U103" i="6"/>
  <c r="AD108" i="6"/>
  <c r="AD109" i="6"/>
  <c r="C113" i="6"/>
  <c r="C111" i="6" s="1"/>
  <c r="O113" i="6"/>
  <c r="O111" i="6" s="1"/>
  <c r="AA113" i="6"/>
  <c r="AA111" i="6" s="1"/>
  <c r="I102" i="6"/>
  <c r="AH104" i="6"/>
  <c r="AA86" i="6"/>
  <c r="T87" i="6"/>
  <c r="K102" i="6"/>
  <c r="W102" i="6"/>
  <c r="AI102" i="6"/>
  <c r="L103" i="6"/>
  <c r="AE105" i="6"/>
  <c r="AG108" i="6"/>
  <c r="AF110" i="6"/>
  <c r="G114" i="6"/>
  <c r="G111" i="6" s="1"/>
  <c r="S114" i="6"/>
  <c r="S111" i="6" s="1"/>
  <c r="AE114" i="6"/>
  <c r="AM93" i="6"/>
  <c r="AG100" i="6"/>
  <c r="AG102" i="6"/>
  <c r="E112" i="6"/>
  <c r="E111" i="6" s="1"/>
  <c r="Q112" i="6"/>
  <c r="Q111" i="6" s="1"/>
  <c r="AC112" i="6"/>
  <c r="AC111" i="6" s="1"/>
  <c r="AD97" i="6"/>
  <c r="AH100" i="6"/>
  <c r="AK100" i="6" s="1"/>
  <c r="AE110" i="6"/>
  <c r="F112" i="6"/>
  <c r="F111" i="6" s="1"/>
  <c r="R112" i="6"/>
  <c r="R111" i="6" s="1"/>
  <c r="AD112" i="6"/>
  <c r="AH83" i="6"/>
  <c r="AK83" i="6" s="1"/>
  <c r="AA90" i="6"/>
  <c r="AG92" i="6"/>
  <c r="AD94" i="6"/>
  <c r="H96" i="6"/>
  <c r="AF97" i="6"/>
  <c r="AD101" i="6"/>
  <c r="L102" i="6"/>
  <c r="X102" i="6"/>
  <c r="M103" i="6"/>
  <c r="Y103" i="6"/>
  <c r="AF105" i="6"/>
  <c r="B107" i="6"/>
  <c r="AH108" i="6"/>
  <c r="AK108" i="6" s="1"/>
  <c r="AD92" i="6"/>
  <c r="O86" i="6"/>
  <c r="AE92" i="6"/>
  <c r="J102" i="6"/>
  <c r="AH102" i="6"/>
  <c r="AH85" i="6"/>
  <c r="AK85" i="6" s="1"/>
  <c r="P86" i="6"/>
  <c r="I87" i="6"/>
  <c r="AG87" i="6"/>
  <c r="N88" i="6"/>
  <c r="S89" i="6"/>
  <c r="AM95" i="6"/>
  <c r="AE97" i="6"/>
  <c r="AM100" i="6"/>
  <c r="AM83" i="6"/>
  <c r="AM85" i="6"/>
  <c r="E86" i="6"/>
  <c r="Q86" i="6"/>
  <c r="AC86" i="6"/>
  <c r="J87" i="6"/>
  <c r="V87" i="6"/>
  <c r="AH87" i="6"/>
  <c r="C88" i="6"/>
  <c r="O88" i="6"/>
  <c r="AA88" i="6"/>
  <c r="H89" i="6"/>
  <c r="T89" i="6"/>
  <c r="AF89" i="6"/>
  <c r="C90" i="6"/>
  <c r="O90" i="6"/>
  <c r="M82" i="6"/>
  <c r="M81" i="6" s="1"/>
  <c r="Y81" i="6"/>
  <c r="AD84" i="6"/>
  <c r="F86" i="6"/>
  <c r="R86" i="6"/>
  <c r="AD86" i="6"/>
  <c r="K87" i="6"/>
  <c r="W87" i="6"/>
  <c r="AI87" i="6"/>
  <c r="D88" i="6"/>
  <c r="P88" i="6"/>
  <c r="AB88" i="6"/>
  <c r="I89" i="6"/>
  <c r="U89" i="6"/>
  <c r="AG89" i="6"/>
  <c r="D90" i="6"/>
  <c r="P90" i="6"/>
  <c r="AB90" i="6"/>
  <c r="AH92" i="6"/>
  <c r="AK92" i="6" s="1"/>
  <c r="AE94" i="6"/>
  <c r="I96" i="6"/>
  <c r="U96" i="6"/>
  <c r="AG97" i="6"/>
  <c r="AE101" i="6"/>
  <c r="M102" i="6"/>
  <c r="Y102" i="6"/>
  <c r="B104" i="6"/>
  <c r="N104" i="6"/>
  <c r="N103" i="6" s="1"/>
  <c r="Z104" i="6"/>
  <c r="Z103" i="6" s="1"/>
  <c r="AG105" i="6"/>
  <c r="AI109" i="6"/>
  <c r="I112" i="6"/>
  <c r="I111" i="6" s="1"/>
  <c r="U112" i="6"/>
  <c r="U111" i="6" s="1"/>
  <c r="AG112" i="6"/>
  <c r="X88" i="6"/>
  <c r="AH82" i="6"/>
  <c r="AG85" i="6"/>
  <c r="H87" i="6"/>
  <c r="AF87" i="6"/>
  <c r="M88" i="6"/>
  <c r="Y88" i="6"/>
  <c r="AH95" i="6"/>
  <c r="AK95" i="6" s="1"/>
  <c r="V102" i="6"/>
  <c r="AI104" i="6"/>
  <c r="AD105" i="6"/>
  <c r="D86" i="6"/>
  <c r="AB86" i="6"/>
  <c r="U87" i="6"/>
  <c r="B88" i="6"/>
  <c r="Z88" i="6"/>
  <c r="G89" i="6"/>
  <c r="AE89" i="6"/>
  <c r="N81" i="6"/>
  <c r="Z81" i="6"/>
  <c r="AE84" i="6"/>
  <c r="G86" i="6"/>
  <c r="S86" i="6"/>
  <c r="AE86" i="6"/>
  <c r="L87" i="6"/>
  <c r="X87" i="6"/>
  <c r="E88" i="6"/>
  <c r="Q88" i="6"/>
  <c r="AC88" i="6"/>
  <c r="J89" i="6"/>
  <c r="V89" i="6"/>
  <c r="AH89" i="6"/>
  <c r="E90" i="6"/>
  <c r="Q90" i="6"/>
  <c r="AM92" i="6"/>
  <c r="AF94" i="6"/>
  <c r="J96" i="6"/>
  <c r="V96" i="6"/>
  <c r="AH97" i="6"/>
  <c r="AF101" i="6"/>
  <c r="B102" i="6"/>
  <c r="N102" i="6"/>
  <c r="Z102" i="6"/>
  <c r="C103" i="6"/>
  <c r="O103" i="6"/>
  <c r="AA103" i="6"/>
  <c r="AH105" i="6"/>
  <c r="AK105" i="6" s="1"/>
  <c r="AI110" i="6"/>
  <c r="AD89" i="6"/>
  <c r="AI82" i="6"/>
  <c r="AF92" i="6"/>
  <c r="B81" i="6"/>
  <c r="C81" i="6"/>
  <c r="O81" i="6"/>
  <c r="AA81" i="6"/>
  <c r="AF84" i="6"/>
  <c r="H86" i="6"/>
  <c r="T86" i="6"/>
  <c r="AF86" i="6"/>
  <c r="M87" i="6"/>
  <c r="Y87" i="6"/>
  <c r="F88" i="6"/>
  <c r="R88" i="6"/>
  <c r="AD88" i="6"/>
  <c r="K89" i="6"/>
  <c r="W89" i="6"/>
  <c r="AI89" i="6"/>
  <c r="F90" i="6"/>
  <c r="R90" i="6"/>
  <c r="AD91" i="6"/>
  <c r="AG94" i="6"/>
  <c r="K96" i="6"/>
  <c r="W97" i="6"/>
  <c r="W96" i="6" s="1"/>
  <c r="AI97" i="6"/>
  <c r="AG101" i="6"/>
  <c r="C102" i="6"/>
  <c r="O102" i="6"/>
  <c r="AA102" i="6"/>
  <c r="AF106" i="6"/>
  <c r="AG83" i="6"/>
  <c r="AG84" i="6"/>
  <c r="G90" i="6"/>
  <c r="D102" i="6"/>
  <c r="P102" i="6"/>
  <c r="AG106" i="6"/>
  <c r="AD107" i="6"/>
  <c r="K113" i="6"/>
  <c r="K111" i="6" s="1"/>
  <c r="W113" i="6"/>
  <c r="W111" i="6" s="1"/>
  <c r="AI113" i="6"/>
  <c r="AI111" i="6" s="1"/>
  <c r="AG86" i="6"/>
  <c r="E81" i="6"/>
  <c r="AC81" i="6"/>
  <c r="AH84" i="6"/>
  <c r="AK84" i="6" s="1"/>
  <c r="J86" i="6"/>
  <c r="V86" i="6"/>
  <c r="AH86" i="6"/>
  <c r="C87" i="6"/>
  <c r="O87" i="6"/>
  <c r="AA87" i="6"/>
  <c r="H88" i="6"/>
  <c r="T88" i="6"/>
  <c r="AF88" i="6"/>
  <c r="M89" i="6"/>
  <c r="Y89" i="6"/>
  <c r="H90" i="6"/>
  <c r="T90" i="6"/>
  <c r="AE93" i="6"/>
  <c r="AM94" i="6"/>
  <c r="M96" i="6"/>
  <c r="Y96" i="6"/>
  <c r="AM101" i="6"/>
  <c r="E102" i="6"/>
  <c r="AC102" i="6"/>
  <c r="AG82" i="6"/>
  <c r="AF83" i="6"/>
  <c r="AD114" i="6"/>
  <c r="L96" i="6"/>
  <c r="AD82" i="6"/>
  <c r="K86" i="6"/>
  <c r="D87" i="6"/>
  <c r="U88" i="6"/>
  <c r="B89" i="6"/>
  <c r="Z89" i="6"/>
  <c r="U90" i="6"/>
  <c r="AF93" i="6"/>
  <c r="AD95" i="6"/>
  <c r="AD100" i="6"/>
  <c r="F102" i="6"/>
  <c r="AD102" i="6"/>
  <c r="G103" i="6"/>
  <c r="S103" i="6"/>
  <c r="AE104" i="6"/>
  <c r="AI106" i="6"/>
  <c r="AF107" i="6"/>
  <c r="U102" i="6"/>
  <c r="C86" i="6"/>
  <c r="R89" i="6"/>
  <c r="I86" i="6"/>
  <c r="B87" i="6"/>
  <c r="Z87" i="6"/>
  <c r="S88" i="6"/>
  <c r="X89" i="6"/>
  <c r="S90" i="6"/>
  <c r="AD85" i="6"/>
  <c r="X86" i="6"/>
  <c r="Q87" i="6"/>
  <c r="V88" i="6"/>
  <c r="C89" i="6"/>
  <c r="AA89" i="6"/>
  <c r="V90" i="6"/>
  <c r="AE95" i="6"/>
  <c r="C96" i="6"/>
  <c r="O96" i="6"/>
  <c r="AA96" i="6"/>
  <c r="AE100" i="6"/>
  <c r="G102" i="6"/>
  <c r="S102" i="6"/>
  <c r="AE102" i="6"/>
  <c r="AF104" i="6"/>
  <c r="X103" i="6"/>
  <c r="AH106" i="6"/>
  <c r="AF108" i="6"/>
  <c r="AD110" i="6"/>
  <c r="AH113" i="6"/>
  <c r="AM115" i="6"/>
  <c r="AM108" i="6"/>
  <c r="AG110" i="6"/>
  <c r="AE112" i="6"/>
  <c r="AF114" i="6"/>
  <c r="AE107" i="6"/>
  <c r="AH110" i="6"/>
  <c r="H111" i="6"/>
  <c r="T111" i="6"/>
  <c r="AF112" i="6"/>
  <c r="AG114" i="6"/>
  <c r="AH114" i="6"/>
  <c r="AK114" i="6" s="1"/>
  <c r="F103" i="6"/>
  <c r="R103" i="6"/>
  <c r="AD104" i="6"/>
  <c r="AM105" i="6"/>
  <c r="AG107" i="6"/>
  <c r="AE109" i="6"/>
  <c r="J111" i="6"/>
  <c r="V111" i="6"/>
  <c r="AH112" i="6"/>
  <c r="AK112" i="6" s="1"/>
  <c r="AM114" i="6"/>
  <c r="AH107" i="6"/>
  <c r="AK107" i="6" s="1"/>
  <c r="AF109" i="6"/>
  <c r="AD115" i="6"/>
  <c r="AD106" i="6"/>
  <c r="AM107" i="6"/>
  <c r="AG109" i="6"/>
  <c r="L111" i="6"/>
  <c r="X111" i="6"/>
  <c r="AD113" i="6"/>
  <c r="AE115" i="6"/>
  <c r="AG104" i="6"/>
  <c r="AE106" i="6"/>
  <c r="AH109" i="6"/>
  <c r="M111" i="6"/>
  <c r="Y111" i="6"/>
  <c r="AE113" i="6"/>
  <c r="AF115" i="6"/>
  <c r="AG115" i="6"/>
  <c r="AF12" i="6"/>
  <c r="AF11" i="6" s="1"/>
  <c r="AF47" i="6" s="1"/>
  <c r="AE108" i="6"/>
  <c r="AG113" i="6"/>
  <c r="AH115" i="6"/>
  <c r="AK115" i="6" s="1"/>
  <c r="Y12" i="6"/>
  <c r="Y11" i="6" s="1"/>
  <c r="Y47" i="6" s="1"/>
  <c r="Z12" i="6"/>
  <c r="Z11" i="6" s="1"/>
  <c r="Z47" i="6" s="1"/>
  <c r="AE12" i="6"/>
  <c r="AE11" i="6" s="1"/>
  <c r="AI11" i="6"/>
  <c r="AK11" i="6" s="1"/>
  <c r="AK12" i="6"/>
  <c r="AI2" i="6"/>
  <c r="AK2" i="6" s="1"/>
  <c r="AK3" i="6"/>
  <c r="U2" i="6"/>
  <c r="U47" i="6" s="1"/>
  <c r="AG2" i="6"/>
  <c r="AG47" i="6" s="1"/>
  <c r="S47" i="6"/>
  <c r="W47" i="6"/>
  <c r="AK17" i="6"/>
  <c r="T47" i="6"/>
  <c r="X47" i="6"/>
  <c r="AA2" i="6"/>
  <c r="AA47" i="6" s="1"/>
  <c r="AE47" i="6"/>
  <c r="AB47" i="6"/>
  <c r="Q47" i="6"/>
  <c r="AC47" i="6"/>
  <c r="R47" i="6"/>
  <c r="AD47" i="6"/>
  <c r="AK18" i="6"/>
  <c r="B103" i="6" l="1"/>
  <c r="AD81" i="6"/>
  <c r="AE81" i="6"/>
  <c r="AD111" i="6"/>
  <c r="D117" i="6"/>
  <c r="AM90" i="6"/>
  <c r="AB117" i="6"/>
  <c r="AK87" i="6"/>
  <c r="AM87" i="6"/>
  <c r="AM97" i="6"/>
  <c r="AK97" i="6"/>
  <c r="AI96" i="6"/>
  <c r="AD90" i="6"/>
  <c r="AM82" i="6"/>
  <c r="AK82" i="6"/>
  <c r="AI81" i="6"/>
  <c r="M117" i="6"/>
  <c r="AG103" i="6"/>
  <c r="Y91" i="6"/>
  <c r="Y90" i="6" s="1"/>
  <c r="AM88" i="6"/>
  <c r="AK88" i="6"/>
  <c r="AM104" i="6"/>
  <c r="AK104" i="6"/>
  <c r="AI103" i="6"/>
  <c r="AE103" i="6"/>
  <c r="AM112" i="6"/>
  <c r="AE111" i="6"/>
  <c r="P117" i="6"/>
  <c r="AM113" i="6"/>
  <c r="AK113" i="6"/>
  <c r="AF111" i="6"/>
  <c r="AM111" i="6"/>
  <c r="AD103" i="6"/>
  <c r="AF103" i="6"/>
  <c r="AG96" i="6"/>
  <c r="AH111" i="6"/>
  <c r="AK111" i="6" s="1"/>
  <c r="AF91" i="6"/>
  <c r="AF90" i="6" s="1"/>
  <c r="AH81" i="6"/>
  <c r="Q117" i="6"/>
  <c r="AG90" i="6"/>
  <c r="AG81" i="6"/>
  <c r="AG111" i="6"/>
  <c r="AM102" i="6"/>
  <c r="AK102" i="6"/>
  <c r="AH90" i="6"/>
  <c r="AK90" i="6" s="1"/>
  <c r="AM86" i="6"/>
  <c r="AK86" i="6"/>
  <c r="AI47" i="6"/>
  <c r="AK47" i="6" s="1"/>
  <c r="AM110" i="6"/>
  <c r="AK110" i="6"/>
  <c r="AH96" i="6"/>
  <c r="Z91" i="6"/>
  <c r="Z90" i="6" s="1"/>
  <c r="AM109" i="6"/>
  <c r="AK109" i="6"/>
  <c r="AD96" i="6"/>
  <c r="AH103" i="6"/>
  <c r="AF81" i="6"/>
  <c r="AE91" i="6"/>
  <c r="AE90" i="6" s="1"/>
  <c r="AM106" i="6"/>
  <c r="AK106" i="6"/>
  <c r="Y117" i="6"/>
  <c r="AM89" i="6"/>
  <c r="AK89" i="6"/>
  <c r="AE96" i="6"/>
  <c r="AF96" i="6"/>
  <c r="E117" i="6" l="1"/>
  <c r="S117" i="6"/>
  <c r="X117" i="6"/>
  <c r="AD117" i="6"/>
  <c r="AE117" i="6"/>
  <c r="L117" i="6"/>
  <c r="AM103" i="6"/>
  <c r="AK103" i="6"/>
  <c r="AA117" i="6"/>
  <c r="AG117" i="6"/>
  <c r="AM96" i="6"/>
  <c r="AK96" i="6"/>
  <c r="AC117" i="6"/>
  <c r="B117" i="6"/>
  <c r="G117" i="6"/>
  <c r="Z117" i="6"/>
  <c r="V117" i="6"/>
  <c r="C117" i="6"/>
  <c r="W117" i="6"/>
  <c r="F117" i="6"/>
  <c r="AH117" i="6"/>
  <c r="O117" i="6"/>
  <c r="J117" i="6"/>
  <c r="R117" i="6"/>
  <c r="N117" i="6"/>
  <c r="U117" i="6"/>
  <c r="AI117" i="6"/>
  <c r="H117" i="6"/>
  <c r="T117" i="6"/>
  <c r="AF117" i="6"/>
  <c r="AM81" i="6"/>
  <c r="AK81" i="6"/>
  <c r="I117" i="6"/>
  <c r="K117" i="6"/>
  <c r="AM117" i="6" l="1"/>
  <c r="AL117" i="6"/>
  <c r="AK117" i="6"/>
</calcChain>
</file>

<file path=xl/sharedStrings.xml><?xml version="1.0" encoding="utf-8"?>
<sst xmlns="http://schemas.openxmlformats.org/spreadsheetml/2006/main" count="607" uniqueCount="92">
  <si>
    <t>1990-2023_Submission 2025 Proxy</t>
  </si>
  <si>
    <t>% Share 2023</t>
  </si>
  <si>
    <t>% Share 2023 incl LULUCF</t>
  </si>
  <si>
    <t>% Change 1990-2023</t>
  </si>
  <si>
    <t>Annual change</t>
  </si>
  <si>
    <t>kt CO2</t>
  </si>
  <si>
    <t>Mt CO2</t>
  </si>
  <si>
    <t>% Change 2005-2023</t>
  </si>
  <si>
    <t>% Change 2018-2023</t>
  </si>
  <si>
    <t>Energy Industries</t>
  </si>
  <si>
    <t>Public electricity and heat production</t>
  </si>
  <si>
    <t>Petroleum refining</t>
  </si>
  <si>
    <t>Solid fuels and other energy industries</t>
  </si>
  <si>
    <t>Fugitive emissions</t>
  </si>
  <si>
    <t>Residential</t>
  </si>
  <si>
    <t>Manufacturing Combustion</t>
  </si>
  <si>
    <t>Commercial Services</t>
  </si>
  <si>
    <t>Public Services</t>
  </si>
  <si>
    <t>Transport</t>
  </si>
  <si>
    <t>Domestic aviation</t>
  </si>
  <si>
    <t>Road transportation</t>
  </si>
  <si>
    <t>Railways</t>
  </si>
  <si>
    <t>Domestic navigation</t>
  </si>
  <si>
    <t>Other transportation</t>
  </si>
  <si>
    <t>Industrial Processes</t>
  </si>
  <si>
    <t>Mineral industry</t>
  </si>
  <si>
    <t>Chemical industry</t>
  </si>
  <si>
    <t>NO</t>
  </si>
  <si>
    <t>Metal industry</t>
  </si>
  <si>
    <t>Non-energy products from fuels and solvent use</t>
  </si>
  <si>
    <t>Other product manufacture and use</t>
  </si>
  <si>
    <t>F-Gases</t>
  </si>
  <si>
    <t>Agriculture</t>
  </si>
  <si>
    <t>Enteric fermentation</t>
  </si>
  <si>
    <t>Manure management</t>
  </si>
  <si>
    <t>Agricultural soils</t>
  </si>
  <si>
    <t>Liming</t>
  </si>
  <si>
    <t>Urea application</t>
  </si>
  <si>
    <t>Agriculture/Forestry fuel combustion</t>
  </si>
  <si>
    <t>Fishing</t>
  </si>
  <si>
    <t>Waste</t>
  </si>
  <si>
    <t>Landfills</t>
  </si>
  <si>
    <t>Biological treatment of solid waste</t>
  </si>
  <si>
    <t>Incineration and open burning of waste</t>
  </si>
  <si>
    <t>Wastewater treatment and discharge</t>
  </si>
  <si>
    <t>Land use, land-use change and forestry</t>
  </si>
  <si>
    <t>Forest land</t>
  </si>
  <si>
    <t>Cropland</t>
  </si>
  <si>
    <t>Grassland</t>
  </si>
  <si>
    <t>Wetlands</t>
  </si>
  <si>
    <t xml:space="preserve">Settlements </t>
  </si>
  <si>
    <t>Other land</t>
  </si>
  <si>
    <t>Harvested wood products</t>
  </si>
  <si>
    <r>
      <t>Other</t>
    </r>
    <r>
      <rPr>
        <i/>
        <sz val="9"/>
        <rFont val="Times New Roman"/>
        <family val="1"/>
      </rPr>
      <t xml:space="preserve">       </t>
    </r>
  </si>
  <si>
    <t>National Total</t>
  </si>
  <si>
    <t>National Total with LULUCF</t>
  </si>
  <si>
    <t>Total</t>
  </si>
  <si>
    <t>kt CH4</t>
  </si>
  <si>
    <t>kt N2O</t>
  </si>
  <si>
    <t xml:space="preserve">% change </t>
  </si>
  <si>
    <t>National Total ETS</t>
  </si>
  <si>
    <t>NON-ETS</t>
  </si>
  <si>
    <t>National Total - ETS</t>
  </si>
  <si>
    <t>% change 2018-2023</t>
  </si>
  <si>
    <t>Carbon Budget 1 used</t>
  </si>
  <si>
    <t>Carbon Budget 1 forecast</t>
  </si>
  <si>
    <t>Sector Ceilings 2021-2025</t>
  </si>
  <si>
    <t>Sector Ceilings 2026-2030</t>
  </si>
  <si>
    <t>Sector</t>
  </si>
  <si>
    <r>
      <t>Total Budget (Mt CO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 eq)</t>
    </r>
  </si>
  <si>
    <t>% Budget used</t>
  </si>
  <si>
    <t>Carbon Budget 1</t>
  </si>
  <si>
    <t>Carbon Budget 2</t>
  </si>
  <si>
    <t>Electricity</t>
  </si>
  <si>
    <t>kt CO2 equivalent</t>
  </si>
  <si>
    <t>Mt CO2 eq</t>
  </si>
  <si>
    <t>Buildings (Residential)</t>
  </si>
  <si>
    <t>Buildings (Commercial and Public)</t>
  </si>
  <si>
    <t>Industry</t>
  </si>
  <si>
    <t>Other</t>
  </si>
  <si>
    <t>LULUCF</t>
  </si>
  <si>
    <t>Total including LULUCF</t>
  </si>
  <si>
    <r>
      <t>Carbon Budget 1 -295 Mt CO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eq</t>
    </r>
  </si>
  <si>
    <t>2021-2023 GHG emissions</t>
  </si>
  <si>
    <t>Budget used</t>
  </si>
  <si>
    <t>Budget</t>
  </si>
  <si>
    <t>percentage used</t>
  </si>
  <si>
    <t>Remaining</t>
  </si>
  <si>
    <t>Remaining Carbon Budget</t>
  </si>
  <si>
    <t>NO,IE</t>
  </si>
  <si>
    <t/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</si>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</sst>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%"/>
    <numFmt numFmtId="165" formatCode="0.000"/>
    <numFmt numFmtId="166" formatCode="0.0000"/>
    <numFmt numFmtId="167" formatCode="_-* #,##0.000_-;\-* #,##0.0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i/>
      <sz val="9"/>
      <name val="Times New Roman"/>
      <family val="1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name val="Arial"/>
      <family val="2"/>
    </font>
    <font>
      <i/>
      <sz val="11"/>
      <color rgb="FFFF0000"/>
      <name val="Calibri"/>
      <family val="2"/>
      <scheme val="minor"/>
    </font>
    <font>
      <vertAlign val="subscript"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DD7EE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BF8F00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AEAAAA"/>
        <bgColor rgb="FF000000"/>
      </patternFill>
    </fill>
    <fill>
      <patternFill patternType="solid">
        <fgColor rgb="FFFF8989"/>
        <bgColor rgb="FF000000"/>
      </patternFill>
    </fill>
    <fill>
      <patternFill patternType="solid">
        <fgColor rgb="FFBC8FDD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0B4"/>
        <bgColor rgb="FF000000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9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</cellStyleXfs>
  <cellXfs count="202">
    <xf numFmtId="0" fontId="0" fillId="0" borderId="0" xfId="0"/>
    <xf numFmtId="0" fontId="4" fillId="2" borderId="0" xfId="1" applyFont="1" applyFill="1" applyAlignment="1">
      <alignment horizontal="center" wrapText="1"/>
    </xf>
    <xf numFmtId="0" fontId="4" fillId="2" borderId="0" xfId="1" applyFont="1" applyFill="1" applyAlignment="1">
      <alignment horizontal="center"/>
    </xf>
    <xf numFmtId="0" fontId="4" fillId="3" borderId="0" xfId="1" applyFont="1" applyFill="1" applyAlignment="1">
      <alignment horizontal="center" wrapText="1"/>
    </xf>
    <xf numFmtId="0" fontId="4" fillId="0" borderId="0" xfId="1" applyFont="1" applyAlignment="1">
      <alignment horizontal="center" wrapText="1"/>
    </xf>
    <xf numFmtId="0" fontId="4" fillId="3" borderId="0" xfId="1" applyFont="1" applyFill="1" applyAlignment="1">
      <alignment horizontal="center"/>
    </xf>
    <xf numFmtId="0" fontId="5" fillId="0" borderId="0" xfId="1" applyFont="1"/>
    <xf numFmtId="0" fontId="5" fillId="3" borderId="0" xfId="1" applyFont="1" applyFill="1"/>
    <xf numFmtId="2" fontId="5" fillId="3" borderId="0" xfId="1" applyNumberFormat="1" applyFont="1" applyFill="1" applyAlignment="1">
      <alignment horizontal="right"/>
    </xf>
    <xf numFmtId="164" fontId="4" fillId="3" borderId="0" xfId="1" applyNumberFormat="1" applyFont="1" applyFill="1" applyAlignment="1">
      <alignment horizontal="center"/>
    </xf>
    <xf numFmtId="164" fontId="5" fillId="0" borderId="0" xfId="2" applyNumberFormat="1" applyFont="1"/>
    <xf numFmtId="164" fontId="4" fillId="3" borderId="0" xfId="1" applyNumberFormat="1" applyFont="1" applyFill="1" applyAlignment="1">
      <alignment horizontal="right"/>
    </xf>
    <xf numFmtId="2" fontId="4" fillId="3" borderId="0" xfId="1" applyNumberFormat="1" applyFont="1" applyFill="1"/>
    <xf numFmtId="0" fontId="5" fillId="4" borderId="0" xfId="1" applyFont="1" applyFill="1" applyAlignment="1">
      <alignment horizontal="left" indent="1"/>
    </xf>
    <xf numFmtId="2" fontId="5" fillId="4" borderId="0" xfId="1" applyNumberFormat="1" applyFont="1" applyFill="1" applyAlignment="1">
      <alignment horizontal="right"/>
    </xf>
    <xf numFmtId="164" fontId="5" fillId="4" borderId="0" xfId="1" applyNumberFormat="1" applyFont="1" applyFill="1" applyAlignment="1">
      <alignment horizontal="center"/>
    </xf>
    <xf numFmtId="164" fontId="5" fillId="4" borderId="0" xfId="1" applyNumberFormat="1" applyFont="1" applyFill="1" applyAlignment="1">
      <alignment horizontal="right"/>
    </xf>
    <xf numFmtId="2" fontId="5" fillId="4" borderId="0" xfId="1" applyNumberFormat="1" applyFont="1" applyFill="1"/>
    <xf numFmtId="164" fontId="5" fillId="4" borderId="0" xfId="2" applyNumberFormat="1" applyFont="1" applyFill="1" applyAlignment="1">
      <alignment horizontal="center"/>
    </xf>
    <xf numFmtId="2" fontId="5" fillId="0" borderId="0" xfId="1" applyNumberFormat="1" applyFont="1"/>
    <xf numFmtId="0" fontId="5" fillId="3" borderId="0" xfId="1" applyFont="1" applyFill="1" applyAlignment="1">
      <alignment horizontal="left"/>
    </xf>
    <xf numFmtId="9" fontId="5" fillId="0" borderId="0" xfId="2" applyFont="1"/>
    <xf numFmtId="2" fontId="5" fillId="0" borderId="0" xfId="1" applyNumberFormat="1" applyFont="1" applyAlignment="1">
      <alignment horizontal="right"/>
    </xf>
    <xf numFmtId="10" fontId="5" fillId="0" borderId="0" xfId="1" applyNumberFormat="1" applyFont="1" applyAlignment="1">
      <alignment horizontal="righ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4" fillId="3" borderId="0" xfId="1" applyFont="1" applyFill="1" applyAlignment="1">
      <alignment horizontal="left"/>
    </xf>
    <xf numFmtId="2" fontId="8" fillId="0" borderId="0" xfId="1" applyNumberFormat="1" applyFont="1"/>
    <xf numFmtId="164" fontId="5" fillId="0" borderId="0" xfId="2" applyNumberFormat="1" applyFont="1" applyAlignment="1">
      <alignment horizontal="right"/>
    </xf>
    <xf numFmtId="165" fontId="5" fillId="0" borderId="0" xfId="1" applyNumberFormat="1" applyFont="1"/>
    <xf numFmtId="0" fontId="4" fillId="0" borderId="0" xfId="1" applyFont="1"/>
    <xf numFmtId="0" fontId="2" fillId="0" borderId="0" xfId="1" applyFont="1"/>
    <xf numFmtId="0" fontId="4" fillId="0" borderId="0" xfId="1" applyFont="1" applyAlignment="1">
      <alignment horizontal="center"/>
    </xf>
    <xf numFmtId="2" fontId="4" fillId="0" borderId="0" xfId="1" applyNumberFormat="1" applyFont="1"/>
    <xf numFmtId="4" fontId="5" fillId="0" borderId="0" xfId="1" applyNumberFormat="1" applyFont="1"/>
    <xf numFmtId="164" fontId="5" fillId="0" borderId="0" xfId="1" applyNumberFormat="1" applyFont="1"/>
    <xf numFmtId="0" fontId="4" fillId="2" borderId="0" xfId="3" applyFont="1" applyFill="1" applyAlignment="1">
      <alignment horizontal="center"/>
    </xf>
    <xf numFmtId="0" fontId="4" fillId="3" borderId="0" xfId="3" applyFont="1" applyFill="1" applyAlignment="1">
      <alignment horizontal="center" wrapText="1"/>
    </xf>
    <xf numFmtId="0" fontId="4" fillId="0" borderId="0" xfId="3" applyFont="1" applyAlignment="1">
      <alignment horizontal="center" wrapText="1"/>
    </xf>
    <xf numFmtId="0" fontId="4" fillId="3" borderId="0" xfId="3" applyFont="1" applyFill="1" applyAlignment="1">
      <alignment horizontal="center"/>
    </xf>
    <xf numFmtId="0" fontId="5" fillId="0" borderId="0" xfId="3" applyFont="1"/>
    <xf numFmtId="0" fontId="5" fillId="3" borderId="0" xfId="3" applyFont="1" applyFill="1"/>
    <xf numFmtId="2" fontId="5" fillId="3" borderId="0" xfId="3" applyNumberFormat="1" applyFont="1" applyFill="1" applyAlignment="1">
      <alignment horizontal="right"/>
    </xf>
    <xf numFmtId="0" fontId="5" fillId="4" borderId="0" xfId="3" applyFont="1" applyFill="1" applyAlignment="1">
      <alignment horizontal="left" indent="1"/>
    </xf>
    <xf numFmtId="2" fontId="5" fillId="4" borderId="0" xfId="3" applyNumberFormat="1" applyFont="1" applyFill="1" applyAlignment="1">
      <alignment horizontal="right"/>
    </xf>
    <xf numFmtId="0" fontId="5" fillId="3" borderId="0" xfId="3" applyFont="1" applyFill="1" applyAlignment="1">
      <alignment horizontal="left"/>
    </xf>
    <xf numFmtId="2" fontId="5" fillId="0" borderId="0" xfId="3" applyNumberFormat="1" applyFont="1"/>
    <xf numFmtId="164" fontId="4" fillId="0" borderId="0" xfId="1" applyNumberFormat="1" applyFont="1" applyAlignment="1">
      <alignment horizontal="right"/>
    </xf>
    <xf numFmtId="0" fontId="5" fillId="0" borderId="0" xfId="3" applyFont="1" applyAlignment="1">
      <alignment horizontal="left"/>
    </xf>
    <xf numFmtId="0" fontId="5" fillId="0" borderId="0" xfId="3" applyFont="1" applyAlignment="1">
      <alignment horizontal="left" indent="1"/>
    </xf>
    <xf numFmtId="2" fontId="5" fillId="0" borderId="0" xfId="3" applyNumberFormat="1" applyFont="1" applyAlignment="1">
      <alignment horizontal="right"/>
    </xf>
    <xf numFmtId="164" fontId="5" fillId="0" borderId="0" xfId="2" applyNumberFormat="1" applyFont="1" applyFill="1" applyAlignment="1">
      <alignment horizontal="right"/>
    </xf>
    <xf numFmtId="0" fontId="4" fillId="3" borderId="0" xfId="3" applyFont="1" applyFill="1" applyAlignment="1">
      <alignment horizontal="left"/>
    </xf>
    <xf numFmtId="2" fontId="4" fillId="3" borderId="0" xfId="3" applyNumberFormat="1" applyFont="1" applyFill="1"/>
    <xf numFmtId="165" fontId="5" fillId="0" borderId="0" xfId="3" applyNumberFormat="1" applyFont="1" applyAlignment="1">
      <alignment horizontal="right"/>
    </xf>
    <xf numFmtId="2" fontId="9" fillId="0" borderId="0" xfId="3" applyNumberFormat="1" applyFont="1" applyAlignment="1">
      <alignment horizontal="right"/>
    </xf>
    <xf numFmtId="166" fontId="5" fillId="0" borderId="0" xfId="3" applyNumberFormat="1" applyFont="1"/>
    <xf numFmtId="43" fontId="2" fillId="0" borderId="0" xfId="3" applyNumberFormat="1" applyFont="1"/>
    <xf numFmtId="165" fontId="5" fillId="0" borderId="0" xfId="3" applyNumberFormat="1" applyFont="1"/>
    <xf numFmtId="164" fontId="5" fillId="0" borderId="0" xfId="2" applyNumberFormat="1" applyFont="1" applyFill="1"/>
    <xf numFmtId="9" fontId="5" fillId="0" borderId="0" xfId="2" applyFont="1" applyFill="1"/>
    <xf numFmtId="43" fontId="5" fillId="4" borderId="0" xfId="3" applyNumberFormat="1" applyFont="1" applyFill="1" applyAlignment="1">
      <alignment horizontal="right"/>
    </xf>
    <xf numFmtId="0" fontId="4" fillId="2" borderId="0" xfId="4" applyFont="1" applyFill="1" applyAlignment="1">
      <alignment horizontal="center" wrapText="1"/>
    </xf>
    <xf numFmtId="0" fontId="4" fillId="0" borderId="0" xfId="4" applyFont="1" applyAlignment="1">
      <alignment horizontal="center" wrapText="1"/>
    </xf>
    <xf numFmtId="0" fontId="1" fillId="0" borderId="0" xfId="4"/>
    <xf numFmtId="0" fontId="5" fillId="2" borderId="0" xfId="4" applyFont="1" applyFill="1" applyAlignment="1">
      <alignment horizontal="left" wrapText="1"/>
    </xf>
    <xf numFmtId="2" fontId="4" fillId="2" borderId="0" xfId="4" applyNumberFormat="1" applyFont="1" applyFill="1" applyAlignment="1">
      <alignment horizontal="right" wrapText="1"/>
    </xf>
    <xf numFmtId="2" fontId="5" fillId="2" borderId="0" xfId="4" applyNumberFormat="1" applyFont="1" applyFill="1" applyAlignment="1">
      <alignment horizontal="right" wrapText="1"/>
    </xf>
    <xf numFmtId="2" fontId="5" fillId="0" borderId="0" xfId="4" applyNumberFormat="1" applyFont="1" applyAlignment="1">
      <alignment horizontal="right" wrapText="1"/>
    </xf>
    <xf numFmtId="164" fontId="5" fillId="2" borderId="0" xfId="2" applyNumberFormat="1" applyFont="1" applyFill="1" applyAlignment="1">
      <alignment horizontal="right" wrapText="1"/>
    </xf>
    <xf numFmtId="0" fontId="5" fillId="4" borderId="0" xfId="4" applyFont="1" applyFill="1" applyAlignment="1">
      <alignment horizontal="left" indent="1"/>
    </xf>
    <xf numFmtId="2" fontId="5" fillId="4" borderId="0" xfId="4" applyNumberFormat="1" applyFont="1" applyFill="1" applyAlignment="1">
      <alignment horizontal="right"/>
    </xf>
    <xf numFmtId="2" fontId="5" fillId="0" borderId="0" xfId="4" applyNumberFormat="1" applyFont="1" applyAlignment="1">
      <alignment horizontal="right"/>
    </xf>
    <xf numFmtId="164" fontId="5" fillId="4" borderId="0" xfId="2" applyNumberFormat="1" applyFont="1" applyFill="1" applyAlignment="1">
      <alignment horizontal="right"/>
    </xf>
    <xf numFmtId="0" fontId="5" fillId="3" borderId="0" xfId="4" applyFont="1" applyFill="1" applyAlignment="1">
      <alignment horizontal="left"/>
    </xf>
    <xf numFmtId="2" fontId="5" fillId="3" borderId="0" xfId="4" applyNumberFormat="1" applyFont="1" applyFill="1" applyAlignment="1">
      <alignment horizontal="right"/>
    </xf>
    <xf numFmtId="164" fontId="5" fillId="3" borderId="0" xfId="2" applyNumberFormat="1" applyFont="1" applyFill="1" applyAlignment="1">
      <alignment horizontal="right"/>
    </xf>
    <xf numFmtId="2" fontId="5" fillId="3" borderId="0" xfId="5" applyNumberFormat="1" applyFont="1" applyFill="1" applyAlignment="1">
      <alignment horizontal="right"/>
    </xf>
    <xf numFmtId="0" fontId="5" fillId="0" borderId="0" xfId="4" applyFont="1" applyAlignment="1">
      <alignment horizontal="left"/>
    </xf>
    <xf numFmtId="0" fontId="5" fillId="0" borderId="0" xfId="4" applyFont="1" applyAlignment="1">
      <alignment horizontal="left" indent="1"/>
    </xf>
    <xf numFmtId="2" fontId="1" fillId="0" borderId="0" xfId="4" applyNumberFormat="1" applyAlignment="1">
      <alignment horizontal="right"/>
    </xf>
    <xf numFmtId="0" fontId="4" fillId="3" borderId="0" xfId="4" applyFont="1" applyFill="1" applyAlignment="1">
      <alignment horizontal="left"/>
    </xf>
    <xf numFmtId="2" fontId="4" fillId="3" borderId="0" xfId="4" applyNumberFormat="1" applyFont="1" applyFill="1" applyAlignment="1">
      <alignment horizontal="right"/>
    </xf>
    <xf numFmtId="2" fontId="4" fillId="0" borderId="0" xfId="4" applyNumberFormat="1" applyFont="1" applyAlignment="1">
      <alignment horizontal="right"/>
    </xf>
    <xf numFmtId="43" fontId="1" fillId="0" borderId="0" xfId="4" applyNumberFormat="1"/>
    <xf numFmtId="0" fontId="4" fillId="2" borderId="0" xfId="4" applyFont="1" applyFill="1" applyAlignment="1">
      <alignment horizontal="left" wrapText="1"/>
    </xf>
    <xf numFmtId="2" fontId="5" fillId="4" borderId="0" xfId="4" applyNumberFormat="1" applyFont="1" applyFill="1" applyAlignment="1">
      <alignment horizontal="right" wrapText="1"/>
    </xf>
    <xf numFmtId="164" fontId="5" fillId="4" borderId="0" xfId="2" applyNumberFormat="1" applyFont="1" applyFill="1" applyAlignment="1">
      <alignment horizontal="right" wrapText="1"/>
    </xf>
    <xf numFmtId="164" fontId="5" fillId="0" borderId="0" xfId="2" applyNumberFormat="1" applyFont="1" applyFill="1" applyAlignment="1">
      <alignment horizontal="right" wrapText="1"/>
    </xf>
    <xf numFmtId="164" fontId="4" fillId="2" borderId="0" xfId="2" applyNumberFormat="1" applyFont="1" applyFill="1" applyAlignment="1">
      <alignment horizontal="right" wrapText="1"/>
    </xf>
    <xf numFmtId="2" fontId="1" fillId="0" borderId="0" xfId="4" applyNumberFormat="1"/>
    <xf numFmtId="0" fontId="5" fillId="5" borderId="1" xfId="1" applyFont="1" applyFill="1" applyBorder="1"/>
    <xf numFmtId="0" fontId="4" fillId="5" borderId="2" xfId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/>
    </xf>
    <xf numFmtId="0" fontId="8" fillId="5" borderId="1" xfId="1" applyFont="1" applyFill="1" applyBorder="1" applyAlignment="1">
      <alignment horizontal="center"/>
    </xf>
    <xf numFmtId="0" fontId="8" fillId="5" borderId="2" xfId="1" applyFont="1" applyFill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4" fillId="5" borderId="1" xfId="1" applyFont="1" applyFill="1" applyBorder="1" applyAlignment="1">
      <alignment horizontal="center" wrapText="1"/>
    </xf>
    <xf numFmtId="0" fontId="5" fillId="0" borderId="1" xfId="1" applyFont="1" applyBorder="1"/>
    <xf numFmtId="0" fontId="4" fillId="0" borderId="1" xfId="1" applyFont="1" applyBorder="1" applyAlignment="1">
      <alignment horizontal="center" wrapText="1"/>
    </xf>
    <xf numFmtId="0" fontId="4" fillId="0" borderId="0" xfId="1" applyFont="1" applyAlignment="1">
      <alignment wrapText="1"/>
    </xf>
    <xf numFmtId="0" fontId="4" fillId="0" borderId="1" xfId="1" applyFont="1" applyBorder="1" applyAlignment="1">
      <alignment wrapText="1"/>
    </xf>
    <xf numFmtId="0" fontId="5" fillId="5" borderId="0" xfId="1" applyFont="1" applyFill="1"/>
    <xf numFmtId="0" fontId="4" fillId="5" borderId="3" xfId="1" applyFont="1" applyFill="1" applyBorder="1" applyAlignment="1">
      <alignment horizontal="center"/>
    </xf>
    <xf numFmtId="0" fontId="4" fillId="5" borderId="0" xfId="1" applyFont="1" applyFill="1" applyAlignment="1">
      <alignment horizontal="center"/>
    </xf>
    <xf numFmtId="0" fontId="8" fillId="0" borderId="0" xfId="1" applyFont="1" applyAlignment="1">
      <alignment horizontal="center"/>
    </xf>
    <xf numFmtId="0" fontId="4" fillId="5" borderId="0" xfId="1" applyFont="1" applyFill="1" applyAlignment="1">
      <alignment horizontal="center" wrapText="1"/>
    </xf>
    <xf numFmtId="0" fontId="11" fillId="0" borderId="0" xfId="1" applyFont="1"/>
    <xf numFmtId="0" fontId="4" fillId="5" borderId="0" xfId="1" applyFont="1" applyFill="1"/>
    <xf numFmtId="0" fontId="5" fillId="5" borderId="3" xfId="1" applyFont="1" applyFill="1" applyBorder="1"/>
    <xf numFmtId="0" fontId="8" fillId="5" borderId="0" xfId="1" applyFont="1" applyFill="1" applyAlignment="1">
      <alignment horizontal="center"/>
    </xf>
    <xf numFmtId="0" fontId="8" fillId="5" borderId="4" xfId="1" applyFont="1" applyFill="1" applyBorder="1" applyAlignment="1">
      <alignment horizontal="center"/>
    </xf>
    <xf numFmtId="0" fontId="12" fillId="0" borderId="0" xfId="1" applyFont="1"/>
    <xf numFmtId="0" fontId="11" fillId="6" borderId="0" xfId="1" applyFont="1" applyFill="1"/>
    <xf numFmtId="2" fontId="11" fillId="6" borderId="3" xfId="1" applyNumberFormat="1" applyFont="1" applyFill="1" applyBorder="1"/>
    <xf numFmtId="2" fontId="11" fillId="6" borderId="0" xfId="1" applyNumberFormat="1" applyFont="1" applyFill="1"/>
    <xf numFmtId="2" fontId="11" fillId="0" borderId="0" xfId="1" applyNumberFormat="1" applyFont="1"/>
    <xf numFmtId="164" fontId="11" fillId="6" borderId="0" xfId="2" applyNumberFormat="1" applyFont="1" applyFill="1"/>
    <xf numFmtId="0" fontId="11" fillId="4" borderId="0" xfId="1" applyFont="1" applyFill="1" applyAlignment="1">
      <alignment horizontal="left" indent="1"/>
    </xf>
    <xf numFmtId="2" fontId="5" fillId="4" borderId="3" xfId="1" applyNumberFormat="1" applyFont="1" applyFill="1" applyBorder="1" applyAlignment="1">
      <alignment horizontal="right"/>
    </xf>
    <xf numFmtId="2" fontId="11" fillId="4" borderId="0" xfId="1" applyNumberFormat="1" applyFont="1" applyFill="1" applyAlignment="1">
      <alignment horizontal="left" indent="1"/>
    </xf>
    <xf numFmtId="2" fontId="11" fillId="0" borderId="0" xfId="1" applyNumberFormat="1" applyFont="1" applyAlignment="1">
      <alignment horizontal="left" indent="1"/>
    </xf>
    <xf numFmtId="0" fontId="11" fillId="7" borderId="0" xfId="1" applyFont="1" applyFill="1"/>
    <xf numFmtId="2" fontId="11" fillId="7" borderId="3" xfId="6" applyNumberFormat="1" applyFont="1" applyFill="1" applyBorder="1" applyAlignment="1">
      <alignment horizontal="right"/>
    </xf>
    <xf numFmtId="2" fontId="11" fillId="7" borderId="0" xfId="6" applyNumberFormat="1" applyFont="1" applyFill="1" applyAlignment="1">
      <alignment horizontal="right"/>
    </xf>
    <xf numFmtId="2" fontId="11" fillId="0" borderId="0" xfId="6" applyNumberFormat="1" applyFont="1" applyFill="1" applyBorder="1" applyAlignment="1">
      <alignment horizontal="right"/>
    </xf>
    <xf numFmtId="164" fontId="11" fillId="7" borderId="0" xfId="2" applyNumberFormat="1" applyFont="1" applyFill="1" applyAlignment="1">
      <alignment horizontal="right"/>
    </xf>
    <xf numFmtId="2" fontId="11" fillId="0" borderId="0" xfId="6" applyNumberFormat="1" applyFont="1" applyFill="1" applyAlignment="1">
      <alignment horizontal="right"/>
    </xf>
    <xf numFmtId="2" fontId="11" fillId="7" borderId="0" xfId="6" applyNumberFormat="1" applyFont="1" applyFill="1" applyBorder="1" applyAlignment="1">
      <alignment horizontal="right"/>
    </xf>
    <xf numFmtId="164" fontId="11" fillId="8" borderId="0" xfId="2" applyNumberFormat="1" applyFont="1" applyFill="1"/>
    <xf numFmtId="2" fontId="11" fillId="7" borderId="0" xfId="1" applyNumberFormat="1" applyFont="1" applyFill="1"/>
    <xf numFmtId="165" fontId="4" fillId="0" borderId="0" xfId="1" applyNumberFormat="1" applyFont="1"/>
    <xf numFmtId="164" fontId="4" fillId="0" borderId="0" xfId="2" applyNumberFormat="1" applyFont="1"/>
    <xf numFmtId="0" fontId="11" fillId="9" borderId="0" xfId="1" applyFont="1" applyFill="1"/>
    <xf numFmtId="2" fontId="11" fillId="9" borderId="3" xfId="1" applyNumberFormat="1" applyFont="1" applyFill="1" applyBorder="1" applyAlignment="1">
      <alignment horizontal="right"/>
    </xf>
    <xf numFmtId="2" fontId="11" fillId="9" borderId="0" xfId="1" applyNumberFormat="1" applyFont="1" applyFill="1" applyAlignment="1">
      <alignment horizontal="right"/>
    </xf>
    <xf numFmtId="2" fontId="11" fillId="0" borderId="0" xfId="1" applyNumberFormat="1" applyFont="1" applyAlignment="1">
      <alignment horizontal="right"/>
    </xf>
    <xf numFmtId="164" fontId="11" fillId="9" borderId="0" xfId="2" applyNumberFormat="1" applyFont="1" applyFill="1" applyAlignment="1">
      <alignment horizontal="right"/>
    </xf>
    <xf numFmtId="164" fontId="11" fillId="9" borderId="0" xfId="2" applyNumberFormat="1" applyFont="1" applyFill="1"/>
    <xf numFmtId="2" fontId="11" fillId="9" borderId="0" xfId="1" applyNumberFormat="1" applyFont="1" applyFill="1"/>
    <xf numFmtId="0" fontId="11" fillId="10" borderId="0" xfId="1" applyFont="1" applyFill="1"/>
    <xf numFmtId="2" fontId="11" fillId="10" borderId="3" xfId="1" applyNumberFormat="1" applyFont="1" applyFill="1" applyBorder="1" applyAlignment="1">
      <alignment horizontal="right"/>
    </xf>
    <xf numFmtId="2" fontId="11" fillId="10" borderId="0" xfId="1" applyNumberFormat="1" applyFont="1" applyFill="1" applyAlignment="1">
      <alignment horizontal="right"/>
    </xf>
    <xf numFmtId="164" fontId="11" fillId="10" borderId="0" xfId="2" applyNumberFormat="1" applyFont="1" applyFill="1" applyAlignment="1">
      <alignment horizontal="right"/>
    </xf>
    <xf numFmtId="164" fontId="11" fillId="10" borderId="0" xfId="2" applyNumberFormat="1" applyFont="1" applyFill="1"/>
    <xf numFmtId="2" fontId="11" fillId="10" borderId="0" xfId="1" applyNumberFormat="1" applyFont="1" applyFill="1"/>
    <xf numFmtId="0" fontId="11" fillId="11" borderId="0" xfId="1" applyFont="1" applyFill="1"/>
    <xf numFmtId="2" fontId="11" fillId="11" borderId="3" xfId="1" applyNumberFormat="1" applyFont="1" applyFill="1" applyBorder="1" applyAlignment="1">
      <alignment horizontal="right"/>
    </xf>
    <xf numFmtId="2" fontId="11" fillId="11" borderId="0" xfId="1" applyNumberFormat="1" applyFont="1" applyFill="1" applyAlignment="1">
      <alignment horizontal="right"/>
    </xf>
    <xf numFmtId="164" fontId="11" fillId="11" borderId="0" xfId="2" applyNumberFormat="1" applyFont="1" applyFill="1" applyAlignment="1">
      <alignment horizontal="right"/>
    </xf>
    <xf numFmtId="164" fontId="11" fillId="11" borderId="0" xfId="2" applyNumberFormat="1" applyFont="1" applyFill="1"/>
    <xf numFmtId="2" fontId="11" fillId="11" borderId="0" xfId="1" applyNumberFormat="1" applyFont="1" applyFill="1"/>
    <xf numFmtId="0" fontId="11" fillId="5" borderId="0" xfId="1" applyFont="1" applyFill="1" applyAlignment="1">
      <alignment horizontal="left" indent="1"/>
    </xf>
    <xf numFmtId="2" fontId="5" fillId="5" borderId="3" xfId="1" applyNumberFormat="1" applyFont="1" applyFill="1" applyBorder="1" applyAlignment="1">
      <alignment horizontal="right"/>
    </xf>
    <xf numFmtId="2" fontId="5" fillId="5" borderId="0" xfId="1" applyNumberFormat="1" applyFont="1" applyFill="1" applyAlignment="1">
      <alignment horizontal="right"/>
    </xf>
    <xf numFmtId="164" fontId="5" fillId="5" borderId="0" xfId="2" applyNumberFormat="1" applyFont="1" applyFill="1" applyAlignment="1">
      <alignment horizontal="right"/>
    </xf>
    <xf numFmtId="2" fontId="11" fillId="5" borderId="0" xfId="1" applyNumberFormat="1" applyFont="1" applyFill="1" applyAlignment="1">
      <alignment horizontal="left" indent="1"/>
    </xf>
    <xf numFmtId="0" fontId="11" fillId="4" borderId="0" xfId="1" applyFont="1" applyFill="1" applyAlignment="1">
      <alignment horizontal="left" indent="2"/>
    </xf>
    <xf numFmtId="2" fontId="11" fillId="4" borderId="0" xfId="1" applyNumberFormat="1" applyFont="1" applyFill="1" applyAlignment="1">
      <alignment horizontal="left" indent="2"/>
    </xf>
    <xf numFmtId="2" fontId="11" fillId="0" borderId="0" xfId="1" applyNumberFormat="1" applyFont="1" applyAlignment="1">
      <alignment horizontal="left" indent="2"/>
    </xf>
    <xf numFmtId="0" fontId="11" fillId="12" borderId="0" xfId="1" applyFont="1" applyFill="1"/>
    <xf numFmtId="2" fontId="11" fillId="12" borderId="3" xfId="1" applyNumberFormat="1" applyFont="1" applyFill="1" applyBorder="1" applyAlignment="1">
      <alignment horizontal="right"/>
    </xf>
    <xf numFmtId="2" fontId="11" fillId="12" borderId="0" xfId="1" applyNumberFormat="1" applyFont="1" applyFill="1" applyAlignment="1">
      <alignment horizontal="right"/>
    </xf>
    <xf numFmtId="164" fontId="11" fillId="12" borderId="0" xfId="2" applyNumberFormat="1" applyFont="1" applyFill="1" applyAlignment="1">
      <alignment horizontal="right"/>
    </xf>
    <xf numFmtId="164" fontId="11" fillId="12" borderId="0" xfId="2" applyNumberFormat="1" applyFont="1" applyFill="1"/>
    <xf numFmtId="2" fontId="11" fillId="12" borderId="0" xfId="1" applyNumberFormat="1" applyFont="1" applyFill="1"/>
    <xf numFmtId="0" fontId="11" fillId="13" borderId="0" xfId="1" applyFont="1" applyFill="1"/>
    <xf numFmtId="2" fontId="11" fillId="13" borderId="3" xfId="1" applyNumberFormat="1" applyFont="1" applyFill="1" applyBorder="1" applyAlignment="1">
      <alignment horizontal="right"/>
    </xf>
    <xf numFmtId="2" fontId="11" fillId="13" borderId="0" xfId="1" applyNumberFormat="1" applyFont="1" applyFill="1" applyAlignment="1">
      <alignment horizontal="right"/>
    </xf>
    <xf numFmtId="164" fontId="11" fillId="13" borderId="0" xfId="2" applyNumberFormat="1" applyFont="1" applyFill="1" applyAlignment="1">
      <alignment horizontal="right"/>
    </xf>
    <xf numFmtId="164" fontId="11" fillId="13" borderId="0" xfId="2" applyNumberFormat="1" applyFont="1" applyFill="1"/>
    <xf numFmtId="2" fontId="11" fillId="13" borderId="0" xfId="1" applyNumberFormat="1" applyFont="1" applyFill="1"/>
    <xf numFmtId="0" fontId="11" fillId="14" borderId="0" xfId="1" applyFont="1" applyFill="1" applyAlignment="1">
      <alignment horizontal="left" indent="1"/>
    </xf>
    <xf numFmtId="2" fontId="5" fillId="14" borderId="3" xfId="1" applyNumberFormat="1" applyFont="1" applyFill="1" applyBorder="1" applyAlignment="1">
      <alignment horizontal="right"/>
    </xf>
    <xf numFmtId="2" fontId="5" fillId="14" borderId="0" xfId="1" applyNumberFormat="1" applyFont="1" applyFill="1" applyAlignment="1">
      <alignment horizontal="right"/>
    </xf>
    <xf numFmtId="164" fontId="5" fillId="14" borderId="0" xfId="2" applyNumberFormat="1" applyFont="1" applyFill="1" applyAlignment="1">
      <alignment horizontal="right"/>
    </xf>
    <xf numFmtId="2" fontId="11" fillId="14" borderId="0" xfId="1" applyNumberFormat="1" applyFont="1" applyFill="1" applyAlignment="1">
      <alignment horizontal="left" indent="1"/>
    </xf>
    <xf numFmtId="0" fontId="11" fillId="15" borderId="0" xfId="1" applyFont="1" applyFill="1"/>
    <xf numFmtId="2" fontId="11" fillId="15" borderId="3" xfId="1" applyNumberFormat="1" applyFont="1" applyFill="1" applyBorder="1" applyAlignment="1">
      <alignment horizontal="right"/>
    </xf>
    <xf numFmtId="2" fontId="11" fillId="15" borderId="0" xfId="1" applyNumberFormat="1" applyFont="1" applyFill="1" applyAlignment="1">
      <alignment horizontal="right"/>
    </xf>
    <xf numFmtId="164" fontId="11" fillId="15" borderId="0" xfId="2" applyNumberFormat="1" applyFont="1" applyFill="1" applyAlignment="1">
      <alignment horizontal="right"/>
    </xf>
    <xf numFmtId="2" fontId="11" fillId="15" borderId="0" xfId="1" applyNumberFormat="1" applyFont="1" applyFill="1"/>
    <xf numFmtId="4" fontId="5" fillId="4" borderId="0" xfId="1" applyNumberFormat="1" applyFont="1" applyFill="1"/>
    <xf numFmtId="0" fontId="5" fillId="0" borderId="3" xfId="1" applyFont="1" applyBorder="1"/>
    <xf numFmtId="2" fontId="4" fillId="3" borderId="3" xfId="1" applyNumberFormat="1" applyFont="1" applyFill="1" applyBorder="1" applyAlignment="1">
      <alignment horizontal="right"/>
    </xf>
    <xf numFmtId="2" fontId="4" fillId="3" borderId="0" xfId="1" applyNumberFormat="1" applyFont="1" applyFill="1" applyAlignment="1">
      <alignment horizontal="right"/>
    </xf>
    <xf numFmtId="2" fontId="4" fillId="0" borderId="0" xfId="1" applyNumberFormat="1" applyFont="1" applyAlignment="1">
      <alignment horizontal="right"/>
    </xf>
    <xf numFmtId="164" fontId="4" fillId="3" borderId="0" xfId="2" applyNumberFormat="1" applyFont="1" applyFill="1" applyAlignment="1">
      <alignment horizontal="right"/>
    </xf>
    <xf numFmtId="0" fontId="13" fillId="0" borderId="0" xfId="1" applyFont="1"/>
    <xf numFmtId="43" fontId="13" fillId="0" borderId="0" xfId="1" applyNumberFormat="1" applyFont="1"/>
    <xf numFmtId="0" fontId="8" fillId="0" borderId="0" xfId="1" applyFont="1"/>
    <xf numFmtId="0" fontId="8" fillId="0" borderId="0" xfId="1" applyFont="1" applyAlignment="1">
      <alignment wrapText="1"/>
    </xf>
    <xf numFmtId="165" fontId="5" fillId="0" borderId="0" xfId="6" applyNumberFormat="1" applyFont="1"/>
    <xf numFmtId="167" fontId="5" fillId="0" borderId="0" xfId="1" applyNumberFormat="1" applyFont="1"/>
    <xf numFmtId="166" fontId="13" fillId="0" borderId="0" xfId="1" applyNumberFormat="1" applyFont="1"/>
    <xf numFmtId="43" fontId="5" fillId="0" borderId="0" xfId="1" applyNumberFormat="1" applyFont="1"/>
    <xf numFmtId="0" fontId="4" fillId="5" borderId="5" xfId="1" applyFont="1" applyFill="1" applyBorder="1" applyAlignment="1">
      <alignment horizontal="center"/>
    </xf>
    <xf numFmtId="0" fontId="4" fillId="5" borderId="6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  <xf numFmtId="0" fontId="8" fillId="5" borderId="5" xfId="1" applyFont="1" applyFill="1" applyBorder="1" applyAlignment="1">
      <alignment horizontal="center"/>
    </xf>
    <xf numFmtId="0" fontId="8" fillId="5" borderId="6" xfId="1" applyFont="1" applyFill="1" applyBorder="1" applyAlignment="1">
      <alignment horizontal="center"/>
    </xf>
    <xf numFmtId="0" fontId="8" fillId="5" borderId="7" xfId="1" applyFont="1" applyFill="1" applyBorder="1" applyAlignment="1">
      <alignment horizontal="center"/>
    </xf>
  </cellXfs>
  <cellStyles count="7">
    <cellStyle name="Comma 2" xfId="6" xr:uid="{53B031F1-7F1E-4B12-968F-6AEEFA171026}"/>
    <cellStyle name="Normal" xfId="0" builtinId="0"/>
    <cellStyle name="Normal 2" xfId="1" xr:uid="{4C5CE813-49E3-4933-947A-97FF015CF375}"/>
    <cellStyle name="Normal 2 2" xfId="3" xr:uid="{4AE1F2D8-CE5D-4298-9B68-08320336F314}"/>
    <cellStyle name="Normal 5" xfId="4" xr:uid="{05536CE2-6AC9-4F70-AD8E-FB6420AA8AB9}"/>
    <cellStyle name="Normal 5 2 2" xfId="5" xr:uid="{B24418B2-150C-4FC0-9DD0-D0431A75BC02}"/>
    <cellStyle name="Percent 2" xfId="2" xr:uid="{F68BC2FC-A99F-43BF-BF01-398247C864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911973348644102E-2"/>
          <c:y val="3.2949149716677478E-2"/>
          <c:w val="0.91216893473155158"/>
          <c:h val="0.829225740870666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'NEW Summary 1990-2023 GHG'!$A$2</c:f>
              <c:strCache>
                <c:ptCount val="1"/>
                <c:pt idx="0">
                  <c:v>Energy Industries</c:v>
                </c:pt>
              </c:strCache>
            </c:strRef>
          </c:tx>
          <c:invertIfNegative val="0"/>
          <c:cat>
            <c:numRef>
              <c:f>'NEW Summary 1990-2023 GHG'!$B$1:$AI$1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'NEW Summary 1990-2023 GHG'!$B$2:$AI$2</c:f>
              <c:numCache>
                <c:formatCode>0.00</c:formatCode>
                <c:ptCount val="34"/>
                <c:pt idx="0">
                  <c:v>11334.543936802416</c:v>
                </c:pt>
                <c:pt idx="1">
                  <c:v>11784.94693048071</c:v>
                </c:pt>
                <c:pt idx="2">
                  <c:v>12440.836658191371</c:v>
                </c:pt>
                <c:pt idx="3">
                  <c:v>12461.362700169875</c:v>
                </c:pt>
                <c:pt idx="4">
                  <c:v>12797.185741974259</c:v>
                </c:pt>
                <c:pt idx="5">
                  <c:v>13482.320322811876</c:v>
                </c:pt>
                <c:pt idx="6">
                  <c:v>14202.419057457646</c:v>
                </c:pt>
                <c:pt idx="7">
                  <c:v>14857.438157197474</c:v>
                </c:pt>
                <c:pt idx="8">
                  <c:v>15223.247251743613</c:v>
                </c:pt>
                <c:pt idx="9">
                  <c:v>15921.132303366356</c:v>
                </c:pt>
                <c:pt idx="10">
                  <c:v>16202.239183785132</c:v>
                </c:pt>
                <c:pt idx="11">
                  <c:v>17490.460645997322</c:v>
                </c:pt>
                <c:pt idx="12">
                  <c:v>16493.709163559302</c:v>
                </c:pt>
                <c:pt idx="13">
                  <c:v>16545.989979932612</c:v>
                </c:pt>
                <c:pt idx="14">
                  <c:v>15418.520651993318</c:v>
                </c:pt>
                <c:pt idx="15">
                  <c:v>15901.036677505399</c:v>
                </c:pt>
                <c:pt idx="16">
                  <c:v>15161.394825036868</c:v>
                </c:pt>
                <c:pt idx="17">
                  <c:v>14676.612359411942</c:v>
                </c:pt>
                <c:pt idx="18">
                  <c:v>14790.727315748543</c:v>
                </c:pt>
                <c:pt idx="19">
                  <c:v>13197.011825080008</c:v>
                </c:pt>
                <c:pt idx="20">
                  <c:v>13461.164760560536</c:v>
                </c:pt>
                <c:pt idx="21">
                  <c:v>12057.103758078702</c:v>
                </c:pt>
                <c:pt idx="22">
                  <c:v>12897.959543429084</c:v>
                </c:pt>
                <c:pt idx="23">
                  <c:v>11534.496342594983</c:v>
                </c:pt>
                <c:pt idx="24">
                  <c:v>11342.541663681919</c:v>
                </c:pt>
                <c:pt idx="25">
                  <c:v>11952.747626562028</c:v>
                </c:pt>
                <c:pt idx="26">
                  <c:v>12675.413679888254</c:v>
                </c:pt>
                <c:pt idx="27">
                  <c:v>11872.739772693963</c:v>
                </c:pt>
                <c:pt idx="28">
                  <c:v>10559.065143060689</c:v>
                </c:pt>
                <c:pt idx="29">
                  <c:v>9309.4496039954265</c:v>
                </c:pt>
                <c:pt idx="30">
                  <c:v>8665.1331215401733</c:v>
                </c:pt>
                <c:pt idx="31">
                  <c:v>10186.952651590749</c:v>
                </c:pt>
                <c:pt idx="32">
                  <c:v>10002.701933305507</c:v>
                </c:pt>
                <c:pt idx="33">
                  <c:v>7845.3239099608336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76-4401-83BB-AC9947D4ABE5}"/>
            </c:ext>
          </c:extLst>
        </c:ser>
        <c:ser>
          <c:idx val="1"/>
          <c:order val="1"/>
          <c:tx>
            <c:strRef>
              <c:f>'NEW Summary 1990-2023 GHG'!$A$7</c:f>
              <c:strCache>
                <c:ptCount val="1"/>
                <c:pt idx="0">
                  <c:v>Residential</c:v>
                </c:pt>
              </c:strCache>
            </c:strRef>
          </c:tx>
          <c:invertIfNegative val="0"/>
          <c:cat>
            <c:numRef>
              <c:f>'NEW Summary 1990-2023 GHG'!$B$1:$AI$1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'NEW Summary 1990-2023 GHG'!$B$7:$AI$7</c:f>
              <c:numCache>
                <c:formatCode>0.00</c:formatCode>
                <c:ptCount val="34"/>
                <c:pt idx="0">
                  <c:v>7571.2683581395213</c:v>
                </c:pt>
                <c:pt idx="1">
                  <c:v>7676.7720631172942</c:v>
                </c:pt>
                <c:pt idx="2">
                  <c:v>6881.9696421664694</c:v>
                </c:pt>
                <c:pt idx="3">
                  <c:v>6878.6605009992791</c:v>
                </c:pt>
                <c:pt idx="4">
                  <c:v>6810.3969106370159</c:v>
                </c:pt>
                <c:pt idx="5">
                  <c:v>6641.8786936388105</c:v>
                </c:pt>
                <c:pt idx="6">
                  <c:v>6977.4158722908642</c:v>
                </c:pt>
                <c:pt idx="7">
                  <c:v>6734.284376968958</c:v>
                </c:pt>
                <c:pt idx="8">
                  <c:v>7308.9325622135348</c:v>
                </c:pt>
                <c:pt idx="9">
                  <c:v>7065.4187521678177</c:v>
                </c:pt>
                <c:pt idx="10">
                  <c:v>7166.1122528906271</c:v>
                </c:pt>
                <c:pt idx="11">
                  <c:v>7522.4633890939613</c:v>
                </c:pt>
                <c:pt idx="12">
                  <c:v>7538.7748347310335</c:v>
                </c:pt>
                <c:pt idx="13">
                  <c:v>7774.1177118853111</c:v>
                </c:pt>
                <c:pt idx="14">
                  <c:v>7926.5152911255955</c:v>
                </c:pt>
                <c:pt idx="15">
                  <c:v>8381.7779085334605</c:v>
                </c:pt>
                <c:pt idx="16">
                  <c:v>8244.2300539184507</c:v>
                </c:pt>
                <c:pt idx="17">
                  <c:v>8073.7632096123534</c:v>
                </c:pt>
                <c:pt idx="18">
                  <c:v>8875.4267326514146</c:v>
                </c:pt>
                <c:pt idx="19">
                  <c:v>8715.6243647207066</c:v>
                </c:pt>
                <c:pt idx="20">
                  <c:v>8977.3453674236334</c:v>
                </c:pt>
                <c:pt idx="21">
                  <c:v>7735.4714711985398</c:v>
                </c:pt>
                <c:pt idx="22">
                  <c:v>7249.5980124260213</c:v>
                </c:pt>
                <c:pt idx="23">
                  <c:v>7066.3120272115584</c:v>
                </c:pt>
                <c:pt idx="24">
                  <c:v>6271.9968562449394</c:v>
                </c:pt>
                <c:pt idx="25">
                  <c:v>6712.9299458308778</c:v>
                </c:pt>
                <c:pt idx="26">
                  <c:v>6998.1170995645898</c:v>
                </c:pt>
                <c:pt idx="27">
                  <c:v>6509.3465166105207</c:v>
                </c:pt>
                <c:pt idx="28">
                  <c:v>6999.5795736711334</c:v>
                </c:pt>
                <c:pt idx="29">
                  <c:v>6729.6488275738038</c:v>
                </c:pt>
                <c:pt idx="30">
                  <c:v>7344.1541906584271</c:v>
                </c:pt>
                <c:pt idx="31">
                  <c:v>6868.3650518130644</c:v>
                </c:pt>
                <c:pt idx="32">
                  <c:v>5753.3256579483013</c:v>
                </c:pt>
                <c:pt idx="33">
                  <c:v>5346.1439235511452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76-4401-83BB-AC9947D4ABE5}"/>
            </c:ext>
          </c:extLst>
        </c:ser>
        <c:ser>
          <c:idx val="2"/>
          <c:order val="2"/>
          <c:tx>
            <c:strRef>
              <c:f>'NEW Summary 1990-2023 GHG'!$A$8</c:f>
              <c:strCache>
                <c:ptCount val="1"/>
                <c:pt idx="0">
                  <c:v>Manufacturing Combustion</c:v>
                </c:pt>
              </c:strCache>
            </c:strRef>
          </c:tx>
          <c:invertIfNegative val="0"/>
          <c:cat>
            <c:numRef>
              <c:f>'NEW Summary 1990-2023 GHG'!$B$1:$AI$1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'NEW Summary 1990-2023 GHG'!$B$8:$AI$8</c:f>
              <c:numCache>
                <c:formatCode>0.00</c:formatCode>
                <c:ptCount val="34"/>
                <c:pt idx="0">
                  <c:v>4074.577427069396</c:v>
                </c:pt>
                <c:pt idx="1">
                  <c:v>4161.0960471636245</c:v>
                </c:pt>
                <c:pt idx="2">
                  <c:v>3836.8937345450422</c:v>
                </c:pt>
                <c:pt idx="3">
                  <c:v>4045.2352083129708</c:v>
                </c:pt>
                <c:pt idx="4">
                  <c:v>4281.1674778005845</c:v>
                </c:pt>
                <c:pt idx="5">
                  <c:v>4298.8019381144977</c:v>
                </c:pt>
                <c:pt idx="6">
                  <c:v>4168.4249200778058</c:v>
                </c:pt>
                <c:pt idx="7">
                  <c:v>4509.4165650705199</c:v>
                </c:pt>
                <c:pt idx="8">
                  <c:v>4491.8737724867333</c:v>
                </c:pt>
                <c:pt idx="9">
                  <c:v>4659.0874208080913</c:v>
                </c:pt>
                <c:pt idx="10">
                  <c:v>5443.5261696729976</c:v>
                </c:pt>
                <c:pt idx="11">
                  <c:v>5410.5257772650111</c:v>
                </c:pt>
                <c:pt idx="12">
                  <c:v>5075.4490196614879</c:v>
                </c:pt>
                <c:pt idx="13">
                  <c:v>5192.4057423201166</c:v>
                </c:pt>
                <c:pt idx="14">
                  <c:v>5268.0100451554263</c:v>
                </c:pt>
                <c:pt idx="15">
                  <c:v>5446.8811058389565</c:v>
                </c:pt>
                <c:pt idx="16">
                  <c:v>5243.1902259318076</c:v>
                </c:pt>
                <c:pt idx="17">
                  <c:v>5336.1934204037689</c:v>
                </c:pt>
                <c:pt idx="18">
                  <c:v>5146.2143351627592</c:v>
                </c:pt>
                <c:pt idx="19">
                  <c:v>4130.6012772465574</c:v>
                </c:pt>
                <c:pt idx="20">
                  <c:v>4141.4204967375836</c:v>
                </c:pt>
                <c:pt idx="21">
                  <c:v>3732.3712418753848</c:v>
                </c:pt>
                <c:pt idx="22">
                  <c:v>3812.0878615505003</c:v>
                </c:pt>
                <c:pt idx="23">
                  <c:v>3992.4857933041912</c:v>
                </c:pt>
                <c:pt idx="24">
                  <c:v>4198.2334853067587</c:v>
                </c:pt>
                <c:pt idx="25">
                  <c:v>4232.7391464511566</c:v>
                </c:pt>
                <c:pt idx="26">
                  <c:v>4311.5328105890649</c:v>
                </c:pt>
                <c:pt idx="27">
                  <c:v>4452.9857247191239</c:v>
                </c:pt>
                <c:pt idx="28">
                  <c:v>4662.0739532640791</c:v>
                </c:pt>
                <c:pt idx="29">
                  <c:v>4553.7958856361929</c:v>
                </c:pt>
                <c:pt idx="30">
                  <c:v>4619.7842453952153</c:v>
                </c:pt>
                <c:pt idx="31">
                  <c:v>4621.8035452072872</c:v>
                </c:pt>
                <c:pt idx="32">
                  <c:v>4333.8326218745051</c:v>
                </c:pt>
                <c:pt idx="33">
                  <c:v>4133.3250272296436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76-4401-83BB-AC9947D4ABE5}"/>
            </c:ext>
          </c:extLst>
        </c:ser>
        <c:ser>
          <c:idx val="3"/>
          <c:order val="3"/>
          <c:tx>
            <c:strRef>
              <c:f>'NEW Summary 1990-2023 GHG'!$A$9</c:f>
              <c:strCache>
                <c:ptCount val="1"/>
                <c:pt idx="0">
                  <c:v>Commercial Services</c:v>
                </c:pt>
              </c:strCache>
            </c:strRef>
          </c:tx>
          <c:invertIfNegative val="0"/>
          <c:cat>
            <c:numRef>
              <c:f>'NEW Summary 1990-2023 GHG'!$B$1:$AI$1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'NEW Summary 1990-2023 GHG'!$B$9:$AI$9</c:f>
              <c:numCache>
                <c:formatCode>0.00</c:formatCode>
                <c:ptCount val="34"/>
                <c:pt idx="0">
                  <c:v>1009.9357449937954</c:v>
                </c:pt>
                <c:pt idx="1">
                  <c:v>1027.9608510483147</c:v>
                </c:pt>
                <c:pt idx="2">
                  <c:v>1021.8106436149965</c:v>
                </c:pt>
                <c:pt idx="3">
                  <c:v>1009.0660326082979</c:v>
                </c:pt>
                <c:pt idx="4">
                  <c:v>1099.9425681408877</c:v>
                </c:pt>
                <c:pt idx="5">
                  <c:v>1078.1951076628222</c:v>
                </c:pt>
                <c:pt idx="6">
                  <c:v>973.54243678404794</c:v>
                </c:pt>
                <c:pt idx="7">
                  <c:v>981.17485405088098</c:v>
                </c:pt>
                <c:pt idx="8">
                  <c:v>967.55862522134828</c:v>
                </c:pt>
                <c:pt idx="9">
                  <c:v>1000.4052819590592</c:v>
                </c:pt>
                <c:pt idx="10">
                  <c:v>1025.751865589732</c:v>
                </c:pt>
                <c:pt idx="11">
                  <c:v>1015.4902830523893</c:v>
                </c:pt>
                <c:pt idx="12">
                  <c:v>981.22045389402035</c:v>
                </c:pt>
                <c:pt idx="13">
                  <c:v>1078.9141234445947</c:v>
                </c:pt>
                <c:pt idx="14">
                  <c:v>1046.5711988682419</c:v>
                </c:pt>
                <c:pt idx="15">
                  <c:v>1078.7449236400987</c:v>
                </c:pt>
                <c:pt idx="16">
                  <c:v>1072.8265358683811</c:v>
                </c:pt>
                <c:pt idx="17">
                  <c:v>1070.6463475409937</c:v>
                </c:pt>
                <c:pt idx="18">
                  <c:v>1116.9483131557026</c:v>
                </c:pt>
                <c:pt idx="19">
                  <c:v>884.23296149861096</c:v>
                </c:pt>
                <c:pt idx="20">
                  <c:v>983.09301832104416</c:v>
                </c:pt>
                <c:pt idx="21">
                  <c:v>907.31028906271865</c:v>
                </c:pt>
                <c:pt idx="22">
                  <c:v>956.45968447636778</c:v>
                </c:pt>
                <c:pt idx="23">
                  <c:v>954.77277594743703</c:v>
                </c:pt>
                <c:pt idx="24">
                  <c:v>854.71556487328417</c:v>
                </c:pt>
                <c:pt idx="25">
                  <c:v>964.12265386095157</c:v>
                </c:pt>
                <c:pt idx="26">
                  <c:v>860.74464281212306</c:v>
                </c:pt>
                <c:pt idx="27">
                  <c:v>797.13456862936619</c:v>
                </c:pt>
                <c:pt idx="28">
                  <c:v>868.39598940261328</c:v>
                </c:pt>
                <c:pt idx="29">
                  <c:v>838.24355505866856</c:v>
                </c:pt>
                <c:pt idx="30">
                  <c:v>673.17057607624974</c:v>
                </c:pt>
                <c:pt idx="31">
                  <c:v>761.16639743568442</c:v>
                </c:pt>
                <c:pt idx="32">
                  <c:v>751.11756844375509</c:v>
                </c:pt>
                <c:pt idx="33">
                  <c:v>732.16358205585288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76-4401-83BB-AC9947D4ABE5}"/>
            </c:ext>
          </c:extLst>
        </c:ser>
        <c:ser>
          <c:idx val="4"/>
          <c:order val="4"/>
          <c:tx>
            <c:strRef>
              <c:f>'NEW Summary 1990-2023 GHG'!$A$10</c:f>
              <c:strCache>
                <c:ptCount val="1"/>
                <c:pt idx="0">
                  <c:v>Public Services</c:v>
                </c:pt>
              </c:strCache>
            </c:strRef>
          </c:tx>
          <c:invertIfNegative val="0"/>
          <c:cat>
            <c:numRef>
              <c:f>'NEW Summary 1990-2023 GHG'!$B$1:$AI$1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'NEW Summary 1990-2023 GHG'!$B$10:$AI$10</c:f>
              <c:numCache>
                <c:formatCode>0.00</c:formatCode>
                <c:ptCount val="34"/>
                <c:pt idx="0">
                  <c:v>1123.0499837339432</c:v>
                </c:pt>
                <c:pt idx="1">
                  <c:v>1096.9231520237481</c:v>
                </c:pt>
                <c:pt idx="2">
                  <c:v>1002.865630030489</c:v>
                </c:pt>
                <c:pt idx="3">
                  <c:v>976.13202797533154</c:v>
                </c:pt>
                <c:pt idx="4">
                  <c:v>983.14371214735968</c:v>
                </c:pt>
                <c:pt idx="5">
                  <c:v>914.3172183415744</c:v>
                </c:pt>
                <c:pt idx="6">
                  <c:v>875.6602538300732</c:v>
                </c:pt>
                <c:pt idx="7">
                  <c:v>829.69279652471835</c:v>
                </c:pt>
                <c:pt idx="8">
                  <c:v>780.47919920485549</c:v>
                </c:pt>
                <c:pt idx="9">
                  <c:v>808.52468430124168</c:v>
                </c:pt>
                <c:pt idx="10">
                  <c:v>855.81774906637247</c:v>
                </c:pt>
                <c:pt idx="11">
                  <c:v>826.1373718125775</c:v>
                </c:pt>
                <c:pt idx="12">
                  <c:v>771.20117257815195</c:v>
                </c:pt>
                <c:pt idx="13">
                  <c:v>732.77614090350141</c:v>
                </c:pt>
                <c:pt idx="14">
                  <c:v>685.68870905761935</c:v>
                </c:pt>
                <c:pt idx="15">
                  <c:v>682.97040472250058</c:v>
                </c:pt>
                <c:pt idx="16">
                  <c:v>662.0960824672627</c:v>
                </c:pt>
                <c:pt idx="17">
                  <c:v>628.57037805745347</c:v>
                </c:pt>
                <c:pt idx="18">
                  <c:v>634.01533159942642</c:v>
                </c:pt>
                <c:pt idx="19">
                  <c:v>535.46295865292029</c:v>
                </c:pt>
                <c:pt idx="20">
                  <c:v>549.21470435177162</c:v>
                </c:pt>
                <c:pt idx="21">
                  <c:v>487.05507380047197</c:v>
                </c:pt>
                <c:pt idx="22">
                  <c:v>505.6831800094298</c:v>
                </c:pt>
                <c:pt idx="23">
                  <c:v>583.69657173949588</c:v>
                </c:pt>
                <c:pt idx="24">
                  <c:v>587.26034194074964</c:v>
                </c:pt>
                <c:pt idx="25">
                  <c:v>608.36289729627686</c:v>
                </c:pt>
                <c:pt idx="26">
                  <c:v>633.84292494004239</c:v>
                </c:pt>
                <c:pt idx="27">
                  <c:v>635.23040153246097</c:v>
                </c:pt>
                <c:pt idx="28">
                  <c:v>678.27330193274986</c:v>
                </c:pt>
                <c:pt idx="29">
                  <c:v>697.38207724498284</c:v>
                </c:pt>
                <c:pt idx="30">
                  <c:v>669.51792319714593</c:v>
                </c:pt>
                <c:pt idx="31">
                  <c:v>683.11421837044156</c:v>
                </c:pt>
                <c:pt idx="32">
                  <c:v>695.90555147045234</c:v>
                </c:pt>
                <c:pt idx="33">
                  <c:v>677.29599084488075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76-4401-83BB-AC9947D4ABE5}"/>
            </c:ext>
          </c:extLst>
        </c:ser>
        <c:ser>
          <c:idx val="5"/>
          <c:order val="5"/>
          <c:tx>
            <c:strRef>
              <c:f>'NEW Summary 1990-2023 GHG'!$A$11</c:f>
              <c:strCache>
                <c:ptCount val="1"/>
                <c:pt idx="0">
                  <c:v>Transport</c:v>
                </c:pt>
              </c:strCache>
            </c:strRef>
          </c:tx>
          <c:invertIfNegative val="0"/>
          <c:cat>
            <c:numRef>
              <c:f>'NEW Summary 1990-2023 GHG'!$B$1:$AI$1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'NEW Summary 1990-2023 GHG'!$B$11:$AI$11</c:f>
              <c:numCache>
                <c:formatCode>0.00</c:formatCode>
                <c:ptCount val="34"/>
                <c:pt idx="0">
                  <c:v>5143.2613545679187</c:v>
                </c:pt>
                <c:pt idx="1">
                  <c:v>5323.0445556995437</c:v>
                </c:pt>
                <c:pt idx="2">
                  <c:v>5750.8270333473156</c:v>
                </c:pt>
                <c:pt idx="3">
                  <c:v>5725.0817785047784</c:v>
                </c:pt>
                <c:pt idx="4">
                  <c:v>5973.6894728311327</c:v>
                </c:pt>
                <c:pt idx="5">
                  <c:v>6263.7403812930952</c:v>
                </c:pt>
                <c:pt idx="6">
                  <c:v>7305.5779619472532</c:v>
                </c:pt>
                <c:pt idx="7">
                  <c:v>7678.1422307625871</c:v>
                </c:pt>
                <c:pt idx="8">
                  <c:v>9016.6717813250361</c:v>
                </c:pt>
                <c:pt idx="9">
                  <c:v>9738.0300879616043</c:v>
                </c:pt>
                <c:pt idx="10">
                  <c:v>10776.532985790973</c:v>
                </c:pt>
                <c:pt idx="11">
                  <c:v>11299.265490168362</c:v>
                </c:pt>
                <c:pt idx="12">
                  <c:v>11492.421028323344</c:v>
                </c:pt>
                <c:pt idx="13">
                  <c:v>11695.058473273002</c:v>
                </c:pt>
                <c:pt idx="14">
                  <c:v>12413.251532798944</c:v>
                </c:pt>
                <c:pt idx="15">
                  <c:v>13122.23680599713</c:v>
                </c:pt>
                <c:pt idx="16">
                  <c:v>13799.956226443241</c:v>
                </c:pt>
                <c:pt idx="17">
                  <c:v>14386.337692435827</c:v>
                </c:pt>
                <c:pt idx="18">
                  <c:v>13659.861660969586</c:v>
                </c:pt>
                <c:pt idx="19">
                  <c:v>12440.882394625027</c:v>
                </c:pt>
                <c:pt idx="20">
                  <c:v>11526.143302434682</c:v>
                </c:pt>
                <c:pt idx="21">
                  <c:v>11217.580804112957</c:v>
                </c:pt>
                <c:pt idx="22">
                  <c:v>10829.806314388985</c:v>
                </c:pt>
                <c:pt idx="23">
                  <c:v>11054.226731833538</c:v>
                </c:pt>
                <c:pt idx="24">
                  <c:v>11336.325648256508</c:v>
                </c:pt>
                <c:pt idx="25">
                  <c:v>11814.497909817765</c:v>
                </c:pt>
                <c:pt idx="26">
                  <c:v>12295.976078990047</c:v>
                </c:pt>
                <c:pt idx="27">
                  <c:v>12132.972881321617</c:v>
                </c:pt>
                <c:pt idx="28">
                  <c:v>12308.48196150434</c:v>
                </c:pt>
                <c:pt idx="29">
                  <c:v>12322.427454564036</c:v>
                </c:pt>
                <c:pt idx="30">
                  <c:v>10401.485376462169</c:v>
                </c:pt>
                <c:pt idx="31">
                  <c:v>11088.584776654923</c:v>
                </c:pt>
                <c:pt idx="32">
                  <c:v>11759.753590092736</c:v>
                </c:pt>
                <c:pt idx="33">
                  <c:v>11790.817382973599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076-4401-83BB-AC9947D4ABE5}"/>
            </c:ext>
          </c:extLst>
        </c:ser>
        <c:ser>
          <c:idx val="6"/>
          <c:order val="6"/>
          <c:tx>
            <c:strRef>
              <c:f>'NEW Summary 1990-2023 GHG'!$A$17</c:f>
              <c:strCache>
                <c:ptCount val="1"/>
                <c:pt idx="0">
                  <c:v>Industrial Processes</c:v>
                </c:pt>
              </c:strCache>
            </c:strRef>
          </c:tx>
          <c:invertIfNegative val="0"/>
          <c:cat>
            <c:numRef>
              <c:f>'NEW Summary 1990-2023 GHG'!$B$1:$AI$1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'NEW Summary 1990-2023 GHG'!$B$17:$AI$17</c:f>
              <c:numCache>
                <c:formatCode>0.00</c:formatCode>
                <c:ptCount val="34"/>
                <c:pt idx="0">
                  <c:v>3162.7579974747077</c:v>
                </c:pt>
                <c:pt idx="1">
                  <c:v>2873.7938384087674</c:v>
                </c:pt>
                <c:pt idx="2">
                  <c:v>2785.3476600201907</c:v>
                </c:pt>
                <c:pt idx="3">
                  <c:v>2750.6186829821581</c:v>
                </c:pt>
                <c:pt idx="4">
                  <c:v>2988.8265699390636</c:v>
                </c:pt>
                <c:pt idx="5">
                  <c:v>2902.4205637953178</c:v>
                </c:pt>
                <c:pt idx="6">
                  <c:v>2984.3907167635025</c:v>
                </c:pt>
                <c:pt idx="7">
                  <c:v>3313.4946314305994</c:v>
                </c:pt>
                <c:pt idx="8">
                  <c:v>3203.0377433927802</c:v>
                </c:pt>
                <c:pt idx="9">
                  <c:v>3153.2240810984845</c:v>
                </c:pt>
                <c:pt idx="10">
                  <c:v>3700.7647174631757</c:v>
                </c:pt>
                <c:pt idx="11">
                  <c:v>3757.1364299480533</c:v>
                </c:pt>
                <c:pt idx="12">
                  <c:v>3269.7462195572639</c:v>
                </c:pt>
                <c:pt idx="13">
                  <c:v>2494.0710398413607</c:v>
                </c:pt>
                <c:pt idx="14">
                  <c:v>2665.7202836718557</c:v>
                </c:pt>
                <c:pt idx="15">
                  <c:v>2759.093291601293</c:v>
                </c:pt>
                <c:pt idx="16">
                  <c:v>2701.8210757431129</c:v>
                </c:pt>
                <c:pt idx="17">
                  <c:v>2759.3951515114486</c:v>
                </c:pt>
                <c:pt idx="18">
                  <c:v>2481.0646764390517</c:v>
                </c:pt>
                <c:pt idx="19">
                  <c:v>1663.7191105315567</c:v>
                </c:pt>
                <c:pt idx="20">
                  <c:v>1461.9005832643695</c:v>
                </c:pt>
                <c:pt idx="21">
                  <c:v>1330.8188800252972</c:v>
                </c:pt>
                <c:pt idx="22">
                  <c:v>1557.4784179809326</c:v>
                </c:pt>
                <c:pt idx="23">
                  <c:v>1473.7813926988817</c:v>
                </c:pt>
                <c:pt idx="24">
                  <c:v>1818.0187696866622</c:v>
                </c:pt>
                <c:pt idx="25">
                  <c:v>2005.1275934815842</c:v>
                </c:pt>
                <c:pt idx="26">
                  <c:v>2147.162896009891</c:v>
                </c:pt>
                <c:pt idx="27">
                  <c:v>2235.6710172497537</c:v>
                </c:pt>
                <c:pt idx="28">
                  <c:v>2291.6990254710249</c:v>
                </c:pt>
                <c:pt idx="29">
                  <c:v>2263.8037445411392</c:v>
                </c:pt>
                <c:pt idx="30">
                  <c:v>2106.8916098129366</c:v>
                </c:pt>
                <c:pt idx="31">
                  <c:v>2471.5865862410737</c:v>
                </c:pt>
                <c:pt idx="32">
                  <c:v>2288.2182948337781</c:v>
                </c:pt>
                <c:pt idx="33">
                  <c:v>2154.5579816220102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076-4401-83BB-AC9947D4ABE5}"/>
            </c:ext>
          </c:extLst>
        </c:ser>
        <c:ser>
          <c:idx val="7"/>
          <c:order val="7"/>
          <c:tx>
            <c:strRef>
              <c:f>'NEW Summary 1990-2023 GHG'!$A$23</c:f>
              <c:strCache>
                <c:ptCount val="1"/>
                <c:pt idx="0">
                  <c:v>F-Gases</c:v>
                </c:pt>
              </c:strCache>
            </c:strRef>
          </c:tx>
          <c:invertIfNegative val="0"/>
          <c:cat>
            <c:numRef>
              <c:f>'NEW Summary 1990-2023 GHG'!$B$1:$AI$1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'NEW Summary 1990-2023 GHG'!$B$23:$AI$23</c:f>
              <c:numCache>
                <c:formatCode>0.00</c:formatCode>
                <c:ptCount val="34"/>
                <c:pt idx="0">
                  <c:v>35.524187103957608</c:v>
                </c:pt>
                <c:pt idx="1">
                  <c:v>49.661994466251372</c:v>
                </c:pt>
                <c:pt idx="2">
                  <c:v>63.799610544922189</c:v>
                </c:pt>
                <c:pt idx="3">
                  <c:v>96.560710106658405</c:v>
                </c:pt>
                <c:pt idx="4">
                  <c:v>135.30906702231795</c:v>
                </c:pt>
                <c:pt idx="5">
                  <c:v>205.69680135858985</c:v>
                </c:pt>
                <c:pt idx="6">
                  <c:v>298.71711155402375</c:v>
                </c:pt>
                <c:pt idx="7">
                  <c:v>404.06824951247637</c:v>
                </c:pt>
                <c:pt idx="8">
                  <c:v>308.60796847700897</c:v>
                </c:pt>
                <c:pt idx="9">
                  <c:v>486.23666253077994</c:v>
                </c:pt>
                <c:pt idx="10">
                  <c:v>706.45528268022372</c:v>
                </c:pt>
                <c:pt idx="11">
                  <c:v>727.45299651084611</c:v>
                </c:pt>
                <c:pt idx="12">
                  <c:v>731.45395979958994</c:v>
                </c:pt>
                <c:pt idx="13">
                  <c:v>931.61370960402087</c:v>
                </c:pt>
                <c:pt idx="14">
                  <c:v>956.33707051477006</c:v>
                </c:pt>
                <c:pt idx="15">
                  <c:v>1141.3021887204698</c:v>
                </c:pt>
                <c:pt idx="16">
                  <c:v>1130.3268194450684</c:v>
                </c:pt>
                <c:pt idx="17">
                  <c:v>1134.1813179003959</c:v>
                </c:pt>
                <c:pt idx="18">
                  <c:v>1174.543371939978</c:v>
                </c:pt>
                <c:pt idx="19">
                  <c:v>1147.0939241132212</c:v>
                </c:pt>
                <c:pt idx="20">
                  <c:v>1120.9577509602482</c:v>
                </c:pt>
                <c:pt idx="21">
                  <c:v>1128.1714116838098</c:v>
                </c:pt>
                <c:pt idx="22">
                  <c:v>1101.7080495603291</c:v>
                </c:pt>
                <c:pt idx="23">
                  <c:v>1134.1605538413608</c:v>
                </c:pt>
                <c:pt idx="24">
                  <c:v>1199.2286722821166</c:v>
                </c:pt>
                <c:pt idx="25">
                  <c:v>1196.2699868699683</c:v>
                </c:pt>
                <c:pt idx="26">
                  <c:v>1273.0366977373069</c:v>
                </c:pt>
                <c:pt idx="27">
                  <c:v>1202.3808110760378</c:v>
                </c:pt>
                <c:pt idx="28">
                  <c:v>887.90077756324615</c:v>
                </c:pt>
                <c:pt idx="29">
                  <c:v>872.62586274038847</c:v>
                </c:pt>
                <c:pt idx="30">
                  <c:v>705.71890223357934</c:v>
                </c:pt>
                <c:pt idx="31">
                  <c:v>744.76490437964799</c:v>
                </c:pt>
                <c:pt idx="32">
                  <c:v>741.27435456838998</c:v>
                </c:pt>
                <c:pt idx="33">
                  <c:v>698.85667797183487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076-4401-83BB-AC9947D4ABE5}"/>
            </c:ext>
          </c:extLst>
        </c:ser>
        <c:ser>
          <c:idx val="8"/>
          <c:order val="8"/>
          <c:tx>
            <c:strRef>
              <c:f>'NEW Summary 1990-2023 GHG'!$A$24</c:f>
              <c:strCache>
                <c:ptCount val="1"/>
                <c:pt idx="0">
                  <c:v>Agriculture</c:v>
                </c:pt>
              </c:strCache>
            </c:strRef>
          </c:tx>
          <c:invertIfNegative val="0"/>
          <c:cat>
            <c:numRef>
              <c:f>'NEW Summary 1990-2023 GHG'!$B$1:$AI$1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'NEW Summary 1990-2023 GHG'!$B$24:$AI$24</c:f>
              <c:numCache>
                <c:formatCode>0.00</c:formatCode>
                <c:ptCount val="34"/>
                <c:pt idx="0">
                  <c:v>20516.090949237452</c:v>
                </c:pt>
                <c:pt idx="1">
                  <c:v>20656.504205088295</c:v>
                </c:pt>
                <c:pt idx="2">
                  <c:v>20786.17650098072</c:v>
                </c:pt>
                <c:pt idx="3">
                  <c:v>21035.248676856016</c:v>
                </c:pt>
                <c:pt idx="4">
                  <c:v>21179.315711357831</c:v>
                </c:pt>
                <c:pt idx="5">
                  <c:v>21822.369247110633</c:v>
                </c:pt>
                <c:pt idx="6">
                  <c:v>22030.684766981562</c:v>
                </c:pt>
                <c:pt idx="7">
                  <c:v>22140.645999720415</c:v>
                </c:pt>
                <c:pt idx="8">
                  <c:v>22573.135332224094</c:v>
                </c:pt>
                <c:pt idx="9">
                  <c:v>22229.347540786144</c:v>
                </c:pt>
                <c:pt idx="10">
                  <c:v>21300.735980294667</c:v>
                </c:pt>
                <c:pt idx="11">
                  <c:v>21001.844895977119</c:v>
                </c:pt>
                <c:pt idx="12">
                  <c:v>20677.210027985133</c:v>
                </c:pt>
                <c:pt idx="13">
                  <c:v>20967.883603126396</c:v>
                </c:pt>
                <c:pt idx="14">
                  <c:v>20621.776377571383</c:v>
                </c:pt>
                <c:pt idx="15">
                  <c:v>20160.725025446191</c:v>
                </c:pt>
                <c:pt idx="16">
                  <c:v>19749.577261836897</c:v>
                </c:pt>
                <c:pt idx="17">
                  <c:v>19610.092175205999</c:v>
                </c:pt>
                <c:pt idx="18">
                  <c:v>19238.661622446736</c:v>
                </c:pt>
                <c:pt idx="19">
                  <c:v>18828.554231527127</c:v>
                </c:pt>
                <c:pt idx="20">
                  <c:v>18969.089464153192</c:v>
                </c:pt>
                <c:pt idx="21">
                  <c:v>18539.91886072743</c:v>
                </c:pt>
                <c:pt idx="22">
                  <c:v>18852.49731548793</c:v>
                </c:pt>
                <c:pt idx="23">
                  <c:v>19445.933461228469</c:v>
                </c:pt>
                <c:pt idx="24">
                  <c:v>19514.453957011356</c:v>
                </c:pt>
                <c:pt idx="25">
                  <c:v>19903.623188209585</c:v>
                </c:pt>
                <c:pt idx="26">
                  <c:v>20492.208067893556</c:v>
                </c:pt>
                <c:pt idx="27">
                  <c:v>21102.556963468905</c:v>
                </c:pt>
                <c:pt idx="28">
                  <c:v>21392.640490688096</c:v>
                </c:pt>
                <c:pt idx="29">
                  <c:v>21259.927174266573</c:v>
                </c:pt>
                <c:pt idx="30">
                  <c:v>21544.770868273696</c:v>
                </c:pt>
                <c:pt idx="31">
                  <c:v>21939.661050843391</c:v>
                </c:pt>
                <c:pt idx="32">
                  <c:v>21795.263675198305</c:v>
                </c:pt>
                <c:pt idx="33">
                  <c:v>20782.219608120711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076-4401-83BB-AC9947D4ABE5}"/>
            </c:ext>
          </c:extLst>
        </c:ser>
        <c:ser>
          <c:idx val="9"/>
          <c:order val="9"/>
          <c:tx>
            <c:strRef>
              <c:f>'NEW Summary 1990-2023 GHG'!$A$32</c:f>
              <c:strCache>
                <c:ptCount val="1"/>
                <c:pt idx="0">
                  <c:v>Waste</c:v>
                </c:pt>
              </c:strCache>
            </c:strRef>
          </c:tx>
          <c:invertIfNegative val="0"/>
          <c:cat>
            <c:numRef>
              <c:f>'NEW Summary 1990-2023 GHG'!$B$1:$AI$1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'NEW Summary 1990-2023 GHG'!$B$32:$AI$32</c:f>
              <c:numCache>
                <c:formatCode>0.00</c:formatCode>
                <c:ptCount val="34"/>
                <c:pt idx="0">
                  <c:v>1709.2379654880638</c:v>
                </c:pt>
                <c:pt idx="1">
                  <c:v>1799.7259717319207</c:v>
                </c:pt>
                <c:pt idx="2">
                  <c:v>1872.6110167758227</c:v>
                </c:pt>
                <c:pt idx="3">
                  <c:v>1928.635396083811</c:v>
                </c:pt>
                <c:pt idx="4">
                  <c:v>1978.8855789392078</c:v>
                </c:pt>
                <c:pt idx="5">
                  <c:v>2019.7605435458233</c:v>
                </c:pt>
                <c:pt idx="6">
                  <c:v>1884.4631560740484</c:v>
                </c:pt>
                <c:pt idx="7">
                  <c:v>1577.0810241243623</c:v>
                </c:pt>
                <c:pt idx="8">
                  <c:v>1626.6955525074786</c:v>
                </c:pt>
                <c:pt idx="9">
                  <c:v>1630.862038641108</c:v>
                </c:pt>
                <c:pt idx="10">
                  <c:v>1643.3846087690049</c:v>
                </c:pt>
                <c:pt idx="11">
                  <c:v>1766.9683856870142</c:v>
                </c:pt>
                <c:pt idx="12">
                  <c:v>1880.9796934493604</c:v>
                </c:pt>
                <c:pt idx="13">
                  <c:v>1935.8855277009457</c:v>
                </c:pt>
                <c:pt idx="14">
                  <c:v>1656.8076141371562</c:v>
                </c:pt>
                <c:pt idx="15">
                  <c:v>1454.3859555712822</c:v>
                </c:pt>
                <c:pt idx="16">
                  <c:v>1489.1756863909459</c:v>
                </c:pt>
                <c:pt idx="17">
                  <c:v>962.50444312206935</c:v>
                </c:pt>
                <c:pt idx="18">
                  <c:v>800.35568468212944</c:v>
                </c:pt>
                <c:pt idx="19">
                  <c:v>603.97531053018679</c:v>
                </c:pt>
                <c:pt idx="20">
                  <c:v>588.87485750317603</c:v>
                </c:pt>
                <c:pt idx="21">
                  <c:v>683.73014228332477</c:v>
                </c:pt>
                <c:pt idx="22">
                  <c:v>589.55731219352106</c:v>
                </c:pt>
                <c:pt idx="23">
                  <c:v>755.05926000677346</c:v>
                </c:pt>
                <c:pt idx="24">
                  <c:v>949.24604207902996</c:v>
                </c:pt>
                <c:pt idx="25">
                  <c:v>1020.4334171320365</c:v>
                </c:pt>
                <c:pt idx="26">
                  <c:v>1015.8910712325211</c:v>
                </c:pt>
                <c:pt idx="27">
                  <c:v>978.97236829745566</c:v>
                </c:pt>
                <c:pt idx="28">
                  <c:v>934.05397466013233</c:v>
                </c:pt>
                <c:pt idx="29">
                  <c:v>898.97604474724699</c:v>
                </c:pt>
                <c:pt idx="30">
                  <c:v>879.29246682905409</c:v>
                </c:pt>
                <c:pt idx="31">
                  <c:v>825.18833303019062</c:v>
                </c:pt>
                <c:pt idx="32">
                  <c:v>881.408706551465</c:v>
                </c:pt>
                <c:pt idx="33">
                  <c:v>845.87202680808696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076-4401-83BB-AC9947D4A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6330624"/>
        <c:axId val="216332160"/>
      </c:barChart>
      <c:catAx>
        <c:axId val="21633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6332160"/>
        <c:crosses val="autoZero"/>
        <c:auto val="1"/>
        <c:lblAlgn val="ctr"/>
        <c:lblOffset val="100"/>
        <c:noMultiLvlLbl val="0"/>
      </c:catAx>
      <c:valAx>
        <c:axId val="2163321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kt CO2 eq</a:t>
                </a:r>
              </a:p>
            </c:rich>
          </c:tx>
          <c:layout>
            <c:manualLayout>
              <c:xMode val="edge"/>
              <c:yMode val="edge"/>
              <c:x val="8.6046676098754764E-3"/>
              <c:y val="0.2625873333644943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aseline="0"/>
            </a:pPr>
            <a:endParaRPr lang="en-US"/>
          </a:p>
        </c:txPr>
        <c:crossAx val="216330624"/>
        <c:crosses val="autoZero"/>
        <c:crossBetween val="between"/>
      </c:valAx>
      <c:spPr>
        <a:noFill/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7.47624430381785E-2"/>
          <c:y val="0.93561794588213598"/>
          <c:w val="0.87419699531423589"/>
          <c:h val="4.834195471134767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911973348644102E-2"/>
          <c:y val="3.2949149716677478E-2"/>
          <c:w val="0.91216893473155158"/>
          <c:h val="0.829225740870666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'NEW Summary 1990-2023 CH4'!$A$2</c:f>
              <c:strCache>
                <c:ptCount val="1"/>
                <c:pt idx="0">
                  <c:v>Energy Industries</c:v>
                </c:pt>
              </c:strCache>
            </c:strRef>
          </c:tx>
          <c:invertIfNegative val="0"/>
          <c:cat>
            <c:numRef>
              <c:f>'NEW Summary 1990-2023 CH4'!$B$1:$AI$1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'NEW Summary 1990-2023 CH4'!$B$2:$AI$2</c:f>
              <c:numCache>
                <c:formatCode>0.00</c:formatCode>
                <c:ptCount val="34"/>
                <c:pt idx="0">
                  <c:v>125.95361973620008</c:v>
                </c:pt>
                <c:pt idx="1">
                  <c:v>115.45432047493077</c:v>
                </c:pt>
                <c:pt idx="2">
                  <c:v>110.21806304134131</c:v>
                </c:pt>
                <c:pt idx="3">
                  <c:v>115.09404735045308</c:v>
                </c:pt>
                <c:pt idx="4">
                  <c:v>113.68457173649607</c:v>
                </c:pt>
                <c:pt idx="5">
                  <c:v>114.75248086154393</c:v>
                </c:pt>
                <c:pt idx="6">
                  <c:v>116.33888966688707</c:v>
                </c:pt>
                <c:pt idx="7">
                  <c:v>114.29426914034686</c:v>
                </c:pt>
                <c:pt idx="8">
                  <c:v>99.226400055988265</c:v>
                </c:pt>
                <c:pt idx="9">
                  <c:v>101.25876107368799</c:v>
                </c:pt>
                <c:pt idx="10">
                  <c:v>105.36349601159587</c:v>
                </c:pt>
                <c:pt idx="11">
                  <c:v>120.87061853824366</c:v>
                </c:pt>
                <c:pt idx="12">
                  <c:v>95.149022904008419</c:v>
                </c:pt>
                <c:pt idx="13">
                  <c:v>842.0158582544459</c:v>
                </c:pt>
                <c:pt idx="14">
                  <c:v>102.53105768594786</c:v>
                </c:pt>
                <c:pt idx="15">
                  <c:v>92.805516028201083</c:v>
                </c:pt>
                <c:pt idx="16">
                  <c:v>105.50403590756918</c:v>
                </c:pt>
                <c:pt idx="17">
                  <c:v>115.29698947417209</c:v>
                </c:pt>
                <c:pt idx="18">
                  <c:v>107.39014170462939</c:v>
                </c:pt>
                <c:pt idx="19">
                  <c:v>101.79176232727393</c:v>
                </c:pt>
                <c:pt idx="20">
                  <c:v>105.10248982598318</c:v>
                </c:pt>
                <c:pt idx="21">
                  <c:v>95.632082467757456</c:v>
                </c:pt>
                <c:pt idx="22">
                  <c:v>95.17006515532016</c:v>
                </c:pt>
                <c:pt idx="23">
                  <c:v>92.744123586869151</c:v>
                </c:pt>
                <c:pt idx="24">
                  <c:v>105.80334262188114</c:v>
                </c:pt>
                <c:pt idx="25">
                  <c:v>106.24864381892509</c:v>
                </c:pt>
                <c:pt idx="26">
                  <c:v>107.41142423228729</c:v>
                </c:pt>
                <c:pt idx="27">
                  <c:v>111.17880297385568</c:v>
                </c:pt>
                <c:pt idx="28">
                  <c:v>118.99463831013907</c:v>
                </c:pt>
                <c:pt idx="29">
                  <c:v>113.45412020407527</c:v>
                </c:pt>
                <c:pt idx="30">
                  <c:v>114.06018952149138</c:v>
                </c:pt>
                <c:pt idx="31">
                  <c:v>102.13556256660219</c:v>
                </c:pt>
                <c:pt idx="32">
                  <c:v>101.25303043919172</c:v>
                </c:pt>
                <c:pt idx="33">
                  <c:v>101.93835729891403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27-4CFB-9F4E-E3899FF0C41B}"/>
            </c:ext>
          </c:extLst>
        </c:ser>
        <c:ser>
          <c:idx val="1"/>
          <c:order val="1"/>
          <c:tx>
            <c:strRef>
              <c:f>'NEW Summary 1990-2023 CH4'!$A$7</c:f>
              <c:strCache>
                <c:ptCount val="1"/>
                <c:pt idx="0">
                  <c:v>Residential</c:v>
                </c:pt>
              </c:strCache>
            </c:strRef>
          </c:tx>
          <c:invertIfNegative val="0"/>
          <c:cat>
            <c:numRef>
              <c:f>'NEW Summary 1990-2023 CH4'!$B$1:$AI$1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'NEW Summary 1990-2023 CH4'!$B$7:$AI$7</c:f>
              <c:numCache>
                <c:formatCode>0.00</c:formatCode>
                <c:ptCount val="34"/>
                <c:pt idx="0">
                  <c:v>495.66194490800535</c:v>
                </c:pt>
                <c:pt idx="1">
                  <c:v>484.329439705894</c:v>
                </c:pt>
                <c:pt idx="2">
                  <c:v>411.56347103130048</c:v>
                </c:pt>
                <c:pt idx="3">
                  <c:v>400.69634961073626</c:v>
                </c:pt>
                <c:pt idx="4">
                  <c:v>353.47059427846369</c:v>
                </c:pt>
                <c:pt idx="5">
                  <c:v>319.45313438761923</c:v>
                </c:pt>
                <c:pt idx="6">
                  <c:v>319.66839400065851</c:v>
                </c:pt>
                <c:pt idx="7">
                  <c:v>280.44632838747646</c:v>
                </c:pt>
                <c:pt idx="8">
                  <c:v>297.49630290406355</c:v>
                </c:pt>
                <c:pt idx="9">
                  <c:v>227.92988471251522</c:v>
                </c:pt>
                <c:pt idx="10">
                  <c:v>227.46356023328471</c:v>
                </c:pt>
                <c:pt idx="11">
                  <c:v>217.0666028538682</c:v>
                </c:pt>
                <c:pt idx="12">
                  <c:v>214.14582999270704</c:v>
                </c:pt>
                <c:pt idx="13">
                  <c:v>203.30038342434437</c:v>
                </c:pt>
                <c:pt idx="14">
                  <c:v>199.84043646277343</c:v>
                </c:pt>
                <c:pt idx="15">
                  <c:v>209.11494235210569</c:v>
                </c:pt>
                <c:pt idx="16">
                  <c:v>203.3223627478088</c:v>
                </c:pt>
                <c:pt idx="17">
                  <c:v>197.36154336071979</c:v>
                </c:pt>
                <c:pt idx="18">
                  <c:v>209.35769408748956</c:v>
                </c:pt>
                <c:pt idx="19">
                  <c:v>220.6843049809691</c:v>
                </c:pt>
                <c:pt idx="20">
                  <c:v>210.9635813024787</c:v>
                </c:pt>
                <c:pt idx="21">
                  <c:v>189.12775731969708</c:v>
                </c:pt>
                <c:pt idx="22">
                  <c:v>187.89949897852267</c:v>
                </c:pt>
                <c:pt idx="23">
                  <c:v>197.62430249370254</c:v>
                </c:pt>
                <c:pt idx="24">
                  <c:v>177.32984101995652</c:v>
                </c:pt>
                <c:pt idx="25">
                  <c:v>185.46023752610998</c:v>
                </c:pt>
                <c:pt idx="26">
                  <c:v>188.9442023426125</c:v>
                </c:pt>
                <c:pt idx="27">
                  <c:v>161.6008565783377</c:v>
                </c:pt>
                <c:pt idx="28">
                  <c:v>173.90303752879288</c:v>
                </c:pt>
                <c:pt idx="29">
                  <c:v>157.1374652753521</c:v>
                </c:pt>
                <c:pt idx="30">
                  <c:v>165.15552834050422</c:v>
                </c:pt>
                <c:pt idx="31">
                  <c:v>157.24027331284427</c:v>
                </c:pt>
                <c:pt idx="32">
                  <c:v>124.38851644969544</c:v>
                </c:pt>
                <c:pt idx="33">
                  <c:v>105.94565031038695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27-4CFB-9F4E-E3899FF0C41B}"/>
            </c:ext>
          </c:extLst>
        </c:ser>
        <c:ser>
          <c:idx val="2"/>
          <c:order val="2"/>
          <c:tx>
            <c:strRef>
              <c:f>'NEW Summary 1990-2023 CH4'!$A$8</c:f>
              <c:strCache>
                <c:ptCount val="1"/>
                <c:pt idx="0">
                  <c:v>Manufacturing Combustion</c:v>
                </c:pt>
              </c:strCache>
            </c:strRef>
          </c:tx>
          <c:invertIfNegative val="0"/>
          <c:cat>
            <c:numRef>
              <c:f>'NEW Summary 1990-2023 CH4'!$B$1:$AI$1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'NEW Summary 1990-2023 CH4'!$B$8:$AI$8</c:f>
              <c:numCache>
                <c:formatCode>0.00</c:formatCode>
                <c:ptCount val="34"/>
                <c:pt idx="0">
                  <c:v>7.5964182728465381</c:v>
                </c:pt>
                <c:pt idx="1">
                  <c:v>7.6507156273194825</c:v>
                </c:pt>
                <c:pt idx="2">
                  <c:v>6.4161667872504191</c:v>
                </c:pt>
                <c:pt idx="3">
                  <c:v>6.7709169947795891</c:v>
                </c:pt>
                <c:pt idx="4">
                  <c:v>6.5451886702471507</c:v>
                </c:pt>
                <c:pt idx="5">
                  <c:v>6.6964679667055123</c:v>
                </c:pt>
                <c:pt idx="6">
                  <c:v>7.2316019816267465</c:v>
                </c:pt>
                <c:pt idx="7">
                  <c:v>7.3187831823946032</c:v>
                </c:pt>
                <c:pt idx="8">
                  <c:v>7.8473655657644299</c:v>
                </c:pt>
                <c:pt idx="9">
                  <c:v>7.9008923103532167</c:v>
                </c:pt>
                <c:pt idx="10">
                  <c:v>9.2377550097006953</c:v>
                </c:pt>
                <c:pt idx="11">
                  <c:v>9.7212962261939087</c:v>
                </c:pt>
                <c:pt idx="12">
                  <c:v>9.3396428944610133</c:v>
                </c:pt>
                <c:pt idx="13">
                  <c:v>9.6719410554733951</c:v>
                </c:pt>
                <c:pt idx="14">
                  <c:v>10.573901197031367</c:v>
                </c:pt>
                <c:pt idx="15">
                  <c:v>12.132304122846598</c:v>
                </c:pt>
                <c:pt idx="16">
                  <c:v>11.557931791267475</c:v>
                </c:pt>
                <c:pt idx="17">
                  <c:v>11.189501932267925</c:v>
                </c:pt>
                <c:pt idx="18">
                  <c:v>10.355574631392104</c:v>
                </c:pt>
                <c:pt idx="19">
                  <c:v>8.7658463064525645</c:v>
                </c:pt>
                <c:pt idx="20">
                  <c:v>9.2284570236921066</c:v>
                </c:pt>
                <c:pt idx="21">
                  <c:v>8.0502146692125756</c:v>
                </c:pt>
                <c:pt idx="22">
                  <c:v>7.4168227632963681</c:v>
                </c:pt>
                <c:pt idx="23">
                  <c:v>7.5942787368179179</c:v>
                </c:pt>
                <c:pt idx="24">
                  <c:v>8.8431822250622982</c:v>
                </c:pt>
                <c:pt idx="25">
                  <c:v>8.8413003028208355</c:v>
                </c:pt>
                <c:pt idx="26">
                  <c:v>8.5502994216974475</c:v>
                </c:pt>
                <c:pt idx="27">
                  <c:v>9.1560250015122282</c:v>
                </c:pt>
                <c:pt idx="28">
                  <c:v>9.5047498141597035</c:v>
                </c:pt>
                <c:pt idx="29">
                  <c:v>8.9169996885115559</c:v>
                </c:pt>
                <c:pt idx="30">
                  <c:v>8.6717450932279565</c:v>
                </c:pt>
                <c:pt idx="31">
                  <c:v>8.3540307852007718</c:v>
                </c:pt>
                <c:pt idx="32">
                  <c:v>7.9271615168130083</c:v>
                </c:pt>
                <c:pt idx="33">
                  <c:v>7.084933983413662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27-4CFB-9F4E-E3899FF0C41B}"/>
            </c:ext>
          </c:extLst>
        </c:ser>
        <c:ser>
          <c:idx val="3"/>
          <c:order val="3"/>
          <c:tx>
            <c:strRef>
              <c:f>'NEW Summary 1990-2023 CH4'!$A$9</c:f>
              <c:strCache>
                <c:ptCount val="1"/>
                <c:pt idx="0">
                  <c:v>Commercial Services</c:v>
                </c:pt>
              </c:strCache>
            </c:strRef>
          </c:tx>
          <c:invertIfNegative val="0"/>
          <c:cat>
            <c:numRef>
              <c:f>'NEW Summary 1990-2023 CH4'!$B$1:$AI$1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'NEW Summary 1990-2023 CH4'!$B$9:$AI$9</c:f>
              <c:numCache>
                <c:formatCode>0.00</c:formatCode>
                <c:ptCount val="34"/>
                <c:pt idx="0">
                  <c:v>3.6672134802614211</c:v>
                </c:pt>
                <c:pt idx="1">
                  <c:v>3.7049260490785216</c:v>
                </c:pt>
                <c:pt idx="2">
                  <c:v>3.6513730865330647</c:v>
                </c:pt>
                <c:pt idx="3">
                  <c:v>3.5614043926462835</c:v>
                </c:pt>
                <c:pt idx="4">
                  <c:v>3.8747731551886737</c:v>
                </c:pt>
                <c:pt idx="5">
                  <c:v>3.7807656242019338</c:v>
                </c:pt>
                <c:pt idx="6">
                  <c:v>3.3490712195475232</c:v>
                </c:pt>
                <c:pt idx="7">
                  <c:v>3.3472833979172836</c:v>
                </c:pt>
                <c:pt idx="8">
                  <c:v>3.2398637400102355</c:v>
                </c:pt>
                <c:pt idx="9">
                  <c:v>3.3188117753508291</c:v>
                </c:pt>
                <c:pt idx="10">
                  <c:v>3.3191467387269409</c:v>
                </c:pt>
                <c:pt idx="11">
                  <c:v>3.2425544124227432</c:v>
                </c:pt>
                <c:pt idx="12">
                  <c:v>3.1120457390578595</c:v>
                </c:pt>
                <c:pt idx="13">
                  <c:v>3.3445922829294674</c:v>
                </c:pt>
                <c:pt idx="14">
                  <c:v>3.1777383982834531</c:v>
                </c:pt>
                <c:pt idx="15">
                  <c:v>3.3051925831107769</c:v>
                </c:pt>
                <c:pt idx="16">
                  <c:v>3.6288758637797409</c:v>
                </c:pt>
                <c:pt idx="17">
                  <c:v>5.1080905367673184</c:v>
                </c:pt>
                <c:pt idx="18">
                  <c:v>7.1176347683156198</c:v>
                </c:pt>
                <c:pt idx="19">
                  <c:v>5.756034284266744</c:v>
                </c:pt>
                <c:pt idx="20">
                  <c:v>5.5452444923935476</c:v>
                </c:pt>
                <c:pt idx="21">
                  <c:v>5.9519117187138963</c:v>
                </c:pt>
                <c:pt idx="22">
                  <c:v>6.6521933074442439</c:v>
                </c:pt>
                <c:pt idx="23">
                  <c:v>7.5865109516967797</c:v>
                </c:pt>
                <c:pt idx="24">
                  <c:v>8.0773893849822507</c:v>
                </c:pt>
                <c:pt idx="25">
                  <c:v>5.7718846386808069</c:v>
                </c:pt>
                <c:pt idx="26">
                  <c:v>6.1519699193761586</c:v>
                </c:pt>
                <c:pt idx="27">
                  <c:v>5.2979786603749757</c:v>
                </c:pt>
                <c:pt idx="28">
                  <c:v>5.2747626056862993</c:v>
                </c:pt>
                <c:pt idx="29">
                  <c:v>4.8290061624772687</c:v>
                </c:pt>
                <c:pt idx="30">
                  <c:v>4.6029914156155183</c:v>
                </c:pt>
                <c:pt idx="31">
                  <c:v>5.2613532468932256</c:v>
                </c:pt>
                <c:pt idx="32">
                  <c:v>5.4593613546997322</c:v>
                </c:pt>
                <c:pt idx="33">
                  <c:v>4.8735087900925427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27-4CFB-9F4E-E3899FF0C41B}"/>
            </c:ext>
          </c:extLst>
        </c:ser>
        <c:ser>
          <c:idx val="4"/>
          <c:order val="4"/>
          <c:tx>
            <c:strRef>
              <c:f>'NEW Summary 1990-2023 CH4'!$A$10</c:f>
              <c:strCache>
                <c:ptCount val="1"/>
                <c:pt idx="0">
                  <c:v>Public Services</c:v>
                </c:pt>
              </c:strCache>
            </c:strRef>
          </c:tx>
          <c:invertIfNegative val="0"/>
          <c:cat>
            <c:numRef>
              <c:f>'NEW Summary 1990-2023 CH4'!$B$1:$AI$1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'NEW Summary 1990-2023 CH4'!$B$10:$AI$10</c:f>
              <c:numCache>
                <c:formatCode>0.00</c:formatCode>
                <c:ptCount val="34"/>
                <c:pt idx="0">
                  <c:v>3.8995881294415375</c:v>
                </c:pt>
                <c:pt idx="1">
                  <c:v>3.7849010281261641</c:v>
                </c:pt>
                <c:pt idx="2">
                  <c:v>3.4727021601234007</c:v>
                </c:pt>
                <c:pt idx="3">
                  <c:v>3.3312890504875377</c:v>
                </c:pt>
                <c:pt idx="4">
                  <c:v>3.3497184728638394</c:v>
                </c:pt>
                <c:pt idx="5">
                  <c:v>3.1104252019409508</c:v>
                </c:pt>
                <c:pt idx="6">
                  <c:v>2.8854615728681234</c:v>
                </c:pt>
                <c:pt idx="7">
                  <c:v>2.7128836037355653</c:v>
                </c:pt>
                <c:pt idx="8">
                  <c:v>2.5025501086996802</c:v>
                </c:pt>
                <c:pt idx="9">
                  <c:v>2.5766632086635841</c:v>
                </c:pt>
                <c:pt idx="10">
                  <c:v>2.6617324658687056</c:v>
                </c:pt>
                <c:pt idx="11">
                  <c:v>2.5674521365928995</c:v>
                </c:pt>
                <c:pt idx="12">
                  <c:v>2.4138201820643088</c:v>
                </c:pt>
                <c:pt idx="13">
                  <c:v>2.3064284547442107</c:v>
                </c:pt>
                <c:pt idx="14">
                  <c:v>2.146403404303256</c:v>
                </c:pt>
                <c:pt idx="15">
                  <c:v>2.1508732926645147</c:v>
                </c:pt>
                <c:pt idx="16">
                  <c:v>2.0664967435976065</c:v>
                </c:pt>
                <c:pt idx="17">
                  <c:v>1.9471549642496606</c:v>
                </c:pt>
                <c:pt idx="18">
                  <c:v>1.9771911591387303</c:v>
                </c:pt>
                <c:pt idx="19">
                  <c:v>3.4561069058560876</c:v>
                </c:pt>
                <c:pt idx="20">
                  <c:v>3.0299860163958727</c:v>
                </c:pt>
                <c:pt idx="21">
                  <c:v>3.5802430724059793</c:v>
                </c:pt>
                <c:pt idx="22">
                  <c:v>4.1971999068307655</c:v>
                </c:pt>
                <c:pt idx="23">
                  <c:v>5.7082020276049592</c:v>
                </c:pt>
                <c:pt idx="24">
                  <c:v>5.90895626824374</c:v>
                </c:pt>
                <c:pt idx="25">
                  <c:v>4.6545482150341053</c:v>
                </c:pt>
                <c:pt idx="26">
                  <c:v>6.944904259872926</c:v>
                </c:pt>
                <c:pt idx="27">
                  <c:v>6.3065532478280062</c:v>
                </c:pt>
                <c:pt idx="28">
                  <c:v>5.8532884436415999</c:v>
                </c:pt>
                <c:pt idx="29">
                  <c:v>5.0787454117053201</c:v>
                </c:pt>
                <c:pt idx="30">
                  <c:v>5.3804944715396807</c:v>
                </c:pt>
                <c:pt idx="31">
                  <c:v>5.9198450920771313</c:v>
                </c:pt>
                <c:pt idx="32">
                  <c:v>6.1573512215997228</c:v>
                </c:pt>
                <c:pt idx="33">
                  <c:v>5.6944171093257383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27-4CFB-9F4E-E3899FF0C41B}"/>
            </c:ext>
          </c:extLst>
        </c:ser>
        <c:ser>
          <c:idx val="5"/>
          <c:order val="5"/>
          <c:tx>
            <c:strRef>
              <c:f>'NEW Summary 1990-2023 CH4'!$A$11</c:f>
              <c:strCache>
                <c:ptCount val="1"/>
                <c:pt idx="0">
                  <c:v>Transport</c:v>
                </c:pt>
              </c:strCache>
            </c:strRef>
          </c:tx>
          <c:invertIfNegative val="0"/>
          <c:cat>
            <c:numRef>
              <c:f>'NEW Summary 1990-2023 CH4'!$B$1:$AI$1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'NEW Summary 1990-2023 CH4'!$B$11:$AI$11</c:f>
              <c:numCache>
                <c:formatCode>0.00</c:formatCode>
                <c:ptCount val="34"/>
                <c:pt idx="0">
                  <c:v>55.016835373885272</c:v>
                </c:pt>
                <c:pt idx="1">
                  <c:v>56.537446217461166</c:v>
                </c:pt>
                <c:pt idx="2">
                  <c:v>57.907168292326588</c:v>
                </c:pt>
                <c:pt idx="3">
                  <c:v>54.673081290619137</c:v>
                </c:pt>
                <c:pt idx="4">
                  <c:v>53.308921775187983</c:v>
                </c:pt>
                <c:pt idx="5">
                  <c:v>52.787115985130157</c:v>
                </c:pt>
                <c:pt idx="6">
                  <c:v>52.743526027068555</c:v>
                </c:pt>
                <c:pt idx="7">
                  <c:v>49.966563749244948</c:v>
                </c:pt>
                <c:pt idx="8">
                  <c:v>52.259090567509134</c:v>
                </c:pt>
                <c:pt idx="9">
                  <c:v>51.625253325669938</c:v>
                </c:pt>
                <c:pt idx="10">
                  <c:v>48.823695142216486</c:v>
                </c:pt>
                <c:pt idx="11">
                  <c:v>47.992519689424213</c:v>
                </c:pt>
                <c:pt idx="12">
                  <c:v>44.774213228541903</c:v>
                </c:pt>
                <c:pt idx="13">
                  <c:v>42.573503763914886</c:v>
                </c:pt>
                <c:pt idx="14">
                  <c:v>42.180710876699543</c:v>
                </c:pt>
                <c:pt idx="15">
                  <c:v>42.335765175387493</c:v>
                </c:pt>
                <c:pt idx="16">
                  <c:v>40.27611562750959</c:v>
                </c:pt>
                <c:pt idx="17">
                  <c:v>38.215627808761816</c:v>
                </c:pt>
                <c:pt idx="18">
                  <c:v>34.688404365829413</c:v>
                </c:pt>
                <c:pt idx="19">
                  <c:v>30.147418866718212</c:v>
                </c:pt>
                <c:pt idx="20">
                  <c:v>26.273041537315155</c:v>
                </c:pt>
                <c:pt idx="21">
                  <c:v>23.970486293167077</c:v>
                </c:pt>
                <c:pt idx="22">
                  <c:v>21.36188598596625</c:v>
                </c:pt>
                <c:pt idx="23">
                  <c:v>20.139756379904675</c:v>
                </c:pt>
                <c:pt idx="24">
                  <c:v>19.006868347942326</c:v>
                </c:pt>
                <c:pt idx="25">
                  <c:v>17.650973865628547</c:v>
                </c:pt>
                <c:pt idx="26">
                  <c:v>16.131732774632752</c:v>
                </c:pt>
                <c:pt idx="27">
                  <c:v>13.838946578778996</c:v>
                </c:pt>
                <c:pt idx="28">
                  <c:v>12.376411328657023</c:v>
                </c:pt>
                <c:pt idx="29">
                  <c:v>11.461421623008556</c:v>
                </c:pt>
                <c:pt idx="30">
                  <c:v>8.7382031646110008</c:v>
                </c:pt>
                <c:pt idx="31">
                  <c:v>9.030683036972361</c:v>
                </c:pt>
                <c:pt idx="32">
                  <c:v>9.7924185408015614</c:v>
                </c:pt>
                <c:pt idx="33">
                  <c:v>9.9383969682814186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327-4CFB-9F4E-E3899FF0C41B}"/>
            </c:ext>
          </c:extLst>
        </c:ser>
        <c:ser>
          <c:idx val="6"/>
          <c:order val="6"/>
          <c:tx>
            <c:strRef>
              <c:f>'NEW Summary 1990-2023 CH4'!$A$17</c:f>
              <c:strCache>
                <c:ptCount val="1"/>
                <c:pt idx="0">
                  <c:v>Industrial Processes</c:v>
                </c:pt>
              </c:strCache>
            </c:strRef>
          </c:tx>
          <c:invertIfNegative val="0"/>
          <c:cat>
            <c:numRef>
              <c:f>'NEW Summary 1990-2023 CH4'!$B$1:$AI$1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'NEW Summary 1990-2023 CH4'!$B$17:$AI$17</c:f>
              <c:numCache>
                <c:formatCode>0.00</c:formatCode>
                <c:ptCount val="34"/>
              </c:numCache>
            </c:numRef>
          </c:val>
          <c:extLst>
            <c:ext xmlns:c16="http://schemas.microsoft.com/office/drawing/2014/chart" uri="{C3380CC4-5D6E-409C-BE32-E72D297353CC}">
              <c16:uniqueId val="{00000006-A327-4CFB-9F4E-E3899FF0C41B}"/>
            </c:ext>
          </c:extLst>
        </c:ser>
        <c:ser>
          <c:idx val="7"/>
          <c:order val="7"/>
          <c:tx>
            <c:strRef>
              <c:f>'NEW Summary 1990-2023 CH4'!$A$23</c:f>
              <c:strCache>
                <c:ptCount val="1"/>
                <c:pt idx="0">
                  <c:v>F-Gases</c:v>
                </c:pt>
              </c:strCache>
            </c:strRef>
          </c:tx>
          <c:invertIfNegative val="0"/>
          <c:cat>
            <c:numRef>
              <c:f>'NEW Summary 1990-2023 CH4'!$B$1:$AI$1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'NEW Summary 1990-2023 CH4'!$B$23:$AI$23</c:f>
              <c:numCache>
                <c:formatCode>0.00</c:formatCode>
                <c:ptCount val="34"/>
              </c:numCache>
            </c:numRef>
          </c:val>
          <c:extLst>
            <c:ext xmlns:c16="http://schemas.microsoft.com/office/drawing/2014/chart" uri="{C3380CC4-5D6E-409C-BE32-E72D297353CC}">
              <c16:uniqueId val="{00000007-A327-4CFB-9F4E-E3899FF0C41B}"/>
            </c:ext>
          </c:extLst>
        </c:ser>
        <c:ser>
          <c:idx val="8"/>
          <c:order val="8"/>
          <c:tx>
            <c:strRef>
              <c:f>'NEW Summary 1990-2023 CH4'!$A$24</c:f>
              <c:strCache>
                <c:ptCount val="1"/>
                <c:pt idx="0">
                  <c:v>Agriculture</c:v>
                </c:pt>
              </c:strCache>
            </c:strRef>
          </c:tx>
          <c:invertIfNegative val="0"/>
          <c:cat>
            <c:numRef>
              <c:f>'NEW Summary 1990-2023 CH4'!$B$1:$AI$1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'NEW Summary 1990-2023 CH4'!$B$24:$AI$24</c:f>
              <c:numCache>
                <c:formatCode>0.00</c:formatCode>
                <c:ptCount val="34"/>
                <c:pt idx="0">
                  <c:v>14296.61122545953</c:v>
                </c:pt>
                <c:pt idx="1">
                  <c:v>14473.48089112478</c:v>
                </c:pt>
                <c:pt idx="2">
                  <c:v>14701.926589183424</c:v>
                </c:pt>
                <c:pt idx="3">
                  <c:v>14708.418713931249</c:v>
                </c:pt>
                <c:pt idx="4">
                  <c:v>14648.208637396554</c:v>
                </c:pt>
                <c:pt idx="5">
                  <c:v>14693.044334478504</c:v>
                </c:pt>
                <c:pt idx="6">
                  <c:v>15104.620106173707</c:v>
                </c:pt>
                <c:pt idx="7">
                  <c:v>15431.557680039527</c:v>
                </c:pt>
                <c:pt idx="8">
                  <c:v>15631.51285707382</c:v>
                </c:pt>
                <c:pt idx="9">
                  <c:v>15186.470111149567</c:v>
                </c:pt>
                <c:pt idx="10">
                  <c:v>14534.520508488507</c:v>
                </c:pt>
                <c:pt idx="11">
                  <c:v>14453.478499241093</c:v>
                </c:pt>
                <c:pt idx="12">
                  <c:v>14308.867527357956</c:v>
                </c:pt>
                <c:pt idx="13">
                  <c:v>14267.560834554821</c:v>
                </c:pt>
                <c:pt idx="14">
                  <c:v>14213.35357239475</c:v>
                </c:pt>
                <c:pt idx="15">
                  <c:v>13811.995891239154</c:v>
                </c:pt>
                <c:pt idx="16">
                  <c:v>13582.903488090646</c:v>
                </c:pt>
                <c:pt idx="17">
                  <c:v>13526.451273078006</c:v>
                </c:pt>
                <c:pt idx="18">
                  <c:v>13349.211335294476</c:v>
                </c:pt>
                <c:pt idx="19">
                  <c:v>13135.044243408855</c:v>
                </c:pt>
                <c:pt idx="20">
                  <c:v>12936.867398914428</c:v>
                </c:pt>
                <c:pt idx="21">
                  <c:v>13010.527280997063</c:v>
                </c:pt>
                <c:pt idx="22">
                  <c:v>13370.045041527168</c:v>
                </c:pt>
                <c:pt idx="23">
                  <c:v>13406.861879658954</c:v>
                </c:pt>
                <c:pt idx="24">
                  <c:v>13786.412830157145</c:v>
                </c:pt>
                <c:pt idx="25">
                  <c:v>14154.826414483736</c:v>
                </c:pt>
                <c:pt idx="26">
                  <c:v>14590.720946407077</c:v>
                </c:pt>
                <c:pt idx="27">
                  <c:v>15012.45262440119</c:v>
                </c:pt>
                <c:pt idx="28">
                  <c:v>14898.259313517479</c:v>
                </c:pt>
                <c:pt idx="29">
                  <c:v>15099.197876064556</c:v>
                </c:pt>
                <c:pt idx="30">
                  <c:v>15270.706003114568</c:v>
                </c:pt>
                <c:pt idx="31">
                  <c:v>15315.121802421625</c:v>
                </c:pt>
                <c:pt idx="32">
                  <c:v>15316.684871711375</c:v>
                </c:pt>
                <c:pt idx="33">
                  <c:v>14987.90634869241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327-4CFB-9F4E-E3899FF0C41B}"/>
            </c:ext>
          </c:extLst>
        </c:ser>
        <c:ser>
          <c:idx val="9"/>
          <c:order val="9"/>
          <c:tx>
            <c:strRef>
              <c:f>'NEW Summary 1990-2023 CH4'!$A$32</c:f>
              <c:strCache>
                <c:ptCount val="1"/>
                <c:pt idx="0">
                  <c:v>Waste</c:v>
                </c:pt>
              </c:strCache>
            </c:strRef>
          </c:tx>
          <c:invertIfNegative val="0"/>
          <c:cat>
            <c:numRef>
              <c:f>'NEW Summary 1990-2023 CH4'!$B$1:$AI$1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'NEW Summary 1990-2023 CH4'!$B$32:$AI$32</c:f>
              <c:numCache>
                <c:formatCode>0.00</c:formatCode>
                <c:ptCount val="34"/>
                <c:pt idx="0">
                  <c:v>1545.8533528449464</c:v>
                </c:pt>
                <c:pt idx="1">
                  <c:v>1636.4310230730002</c:v>
                </c:pt>
                <c:pt idx="2">
                  <c:v>1707.4564657481867</c:v>
                </c:pt>
                <c:pt idx="3">
                  <c:v>1762.9557530360016</c:v>
                </c:pt>
                <c:pt idx="4">
                  <c:v>1814.1734518897417</c:v>
                </c:pt>
                <c:pt idx="5">
                  <c:v>1855.5442917242906</c:v>
                </c:pt>
                <c:pt idx="6">
                  <c:v>1719.7749698026582</c:v>
                </c:pt>
                <c:pt idx="7">
                  <c:v>1426.8877649365813</c:v>
                </c:pt>
                <c:pt idx="8">
                  <c:v>1491.8827066197821</c:v>
                </c:pt>
                <c:pt idx="9">
                  <c:v>1486.0762385516082</c:v>
                </c:pt>
                <c:pt idx="10">
                  <c:v>1492.2224155978661</c:v>
                </c:pt>
                <c:pt idx="11">
                  <c:v>1603.7445766192591</c:v>
                </c:pt>
                <c:pt idx="12">
                  <c:v>1692.1246573240251</c:v>
                </c:pt>
                <c:pt idx="13">
                  <c:v>1700.3052738968463</c:v>
                </c:pt>
                <c:pt idx="14">
                  <c:v>1420.9324544530457</c:v>
                </c:pt>
                <c:pt idx="15">
                  <c:v>1228.15555229443</c:v>
                </c:pt>
                <c:pt idx="16">
                  <c:v>1268.0818552765479</c:v>
                </c:pt>
                <c:pt idx="17">
                  <c:v>782.83904014983625</c:v>
                </c:pt>
                <c:pt idx="18">
                  <c:v>630.21017276085081</c:v>
                </c:pt>
                <c:pt idx="19">
                  <c:v>431.69157377010276</c:v>
                </c:pt>
                <c:pt idx="20">
                  <c:v>425.40906981020265</c:v>
                </c:pt>
                <c:pt idx="21">
                  <c:v>538.80608050973137</c:v>
                </c:pt>
                <c:pt idx="22">
                  <c:v>442.58738467425377</c:v>
                </c:pt>
                <c:pt idx="23">
                  <c:v>611.44610004247147</c:v>
                </c:pt>
                <c:pt idx="24">
                  <c:v>807.73786175188786</c:v>
                </c:pt>
                <c:pt idx="25">
                  <c:v>878.01111362240601</c:v>
                </c:pt>
                <c:pt idx="26">
                  <c:v>886.27802152745403</c:v>
                </c:pt>
                <c:pt idx="27">
                  <c:v>843.96494252186972</c:v>
                </c:pt>
                <c:pt idx="28">
                  <c:v>801.36857977540183</c:v>
                </c:pt>
                <c:pt idx="29">
                  <c:v>755.3801381628183</c:v>
                </c:pt>
                <c:pt idx="30">
                  <c:v>736.31645298515366</c:v>
                </c:pt>
                <c:pt idx="31">
                  <c:v>679.91324914423012</c:v>
                </c:pt>
                <c:pt idx="32">
                  <c:v>729.19040020999159</c:v>
                </c:pt>
                <c:pt idx="33">
                  <c:v>691.24402524083212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327-4CFB-9F4E-E3899FF0C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7561856"/>
        <c:axId val="227563392"/>
      </c:barChart>
      <c:catAx>
        <c:axId val="22756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7563392"/>
        <c:crosses val="autoZero"/>
        <c:auto val="1"/>
        <c:lblAlgn val="ctr"/>
        <c:lblOffset val="100"/>
        <c:noMultiLvlLbl val="0"/>
      </c:catAx>
      <c:valAx>
        <c:axId val="227563392"/>
        <c:scaling>
          <c:orientation val="minMax"/>
        </c:scaling>
        <c:delete val="0"/>
        <c:axPos val="l"/>
        <c:majorGridlines>
          <c:spPr>
            <a:ln>
              <a:solidFill>
                <a:sysClr val="windowText" lastClr="000000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IE" sz="1600"/>
                  <a:t>kt CO</a:t>
                </a:r>
                <a:r>
                  <a:rPr lang="en-IE" sz="1600" baseline="-25000"/>
                  <a:t>2</a:t>
                </a:r>
                <a:r>
                  <a:rPr lang="en-IE" sz="1600"/>
                  <a:t> equivalent</a:t>
                </a:r>
              </a:p>
            </c:rich>
          </c:tx>
          <c:layout>
            <c:manualLayout>
              <c:xMode val="edge"/>
              <c:yMode val="edge"/>
              <c:x val="1.0915605522113531E-2"/>
              <c:y val="0.3028325230888436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 baseline="0"/>
            </a:pPr>
            <a:endParaRPr lang="en-US"/>
          </a:p>
        </c:txPr>
        <c:crossAx val="227561856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7.47624430381785E-2"/>
          <c:y val="0.93561794588213598"/>
          <c:w val="0.87419699531423589"/>
          <c:h val="4.834195471134767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IE"/>
              <a:t>2023</a:t>
            </a:r>
          </a:p>
        </c:rich>
      </c:tx>
      <c:layout>
        <c:manualLayout>
          <c:xMode val="edge"/>
          <c:yMode val="edge"/>
          <c:x val="5.8777011494252893E-2"/>
          <c:y val="1.6703954628376469E-2"/>
        </c:manualLayout>
      </c:layout>
      <c:overlay val="1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1381302433430722"/>
                  <c:y val="4.4241291714772748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6B-45C7-91C8-E8146B9A4C2E}"/>
                </c:ext>
              </c:extLst>
            </c:dLbl>
            <c:dLbl>
              <c:idx val="1"/>
              <c:layout>
                <c:manualLayout>
                  <c:x val="0.18371484840479446"/>
                  <c:y val="2.356003184536033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6B-45C7-91C8-E8146B9A4C2E}"/>
                </c:ext>
              </c:extLst>
            </c:dLbl>
            <c:dLbl>
              <c:idx val="2"/>
              <c:layout>
                <c:manualLayout>
                  <c:x val="0.3061217290021323"/>
                  <c:y val="0.2743101831243214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46B-45C7-91C8-E8146B9A4C2E}"/>
                </c:ext>
              </c:extLst>
            </c:dLbl>
            <c:dLbl>
              <c:idx val="3"/>
              <c:layout>
                <c:manualLayout>
                  <c:x val="0.26597255439736961"/>
                  <c:y val="0.11898474183355164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6B-45C7-91C8-E8146B9A4C2E}"/>
                </c:ext>
              </c:extLst>
            </c:dLbl>
            <c:dLbl>
              <c:idx val="4"/>
              <c:layout>
                <c:manualLayout>
                  <c:x val="-0.44244268867628761"/>
                  <c:y val="0.4152718009604231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46B-45C7-91C8-E8146B9A4C2E}"/>
                </c:ext>
              </c:extLst>
            </c:dLbl>
            <c:dLbl>
              <c:idx val="5"/>
              <c:layout>
                <c:manualLayout>
                  <c:x val="0.33160053320743166"/>
                  <c:y val="0.41146527468648214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6B-45C7-91C8-E8146B9A4C2E}"/>
                </c:ext>
              </c:extLst>
            </c:dLbl>
            <c:dLbl>
              <c:idx val="6"/>
              <c:layout>
                <c:manualLayout>
                  <c:x val="-0.42003934974932"/>
                  <c:y val="0.17759694424935768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46B-45C7-91C8-E8146B9A4C2E}"/>
                </c:ext>
              </c:extLst>
            </c:dLbl>
            <c:dLbl>
              <c:idx val="7"/>
              <c:layout>
                <c:manualLayout>
                  <c:x val="-2.2525447889402372E-2"/>
                  <c:y val="-1.60401027829578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6B-45C7-91C8-E8146B9A4C2E}"/>
                </c:ext>
              </c:extLst>
            </c:dLbl>
            <c:dLbl>
              <c:idx val="8"/>
              <c:layout>
                <c:manualLayout>
                  <c:x val="-1.0396360564339556E-2"/>
                  <c:y val="-4.01002569573945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46B-45C7-91C8-E8146B9A4C2E}"/>
                </c:ext>
              </c:extLst>
            </c:dLbl>
            <c:dLbl>
              <c:idx val="9"/>
              <c:layout>
                <c:manualLayout>
                  <c:x val="-0.14886853278243131"/>
                  <c:y val="4.717221212286121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6B-45C7-91C8-E8146B9A4C2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('NEW Summary 1990-2023 CH4'!$A$2,'NEW Summary 1990-2023 CH4'!$A$7,'NEW Summary 1990-2023 CH4'!$A$8,'NEW Summary 1990-2023 CH4'!$A$9,'NEW Summary 1990-2023 CH4'!$A$10,'NEW Summary 1990-2023 CH4'!$A$11,'NEW Summary 1990-2023 CH4'!$A$17,'NEW Summary 1990-2023 CH4'!$A$23,'NEW Summary 1990-2023 CH4'!$A$24,'NEW Summary 1990-2023 CH4'!$A$32)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('NEW Summary 1990-2023 CH4'!$AI$2,'NEW Summary 1990-2023 CH4'!$AI$7,'NEW Summary 1990-2023 CH4'!$AI$8,'NEW Summary 1990-2023 CH4'!$AI$9,'NEW Summary 1990-2023 CH4'!$AI$10,'NEW Summary 1990-2023 CH4'!$AI$11,'NEW Summary 1990-2023 CH4'!$AI$17,'NEW Summary 1990-2023 CH4'!$AI$23,'NEW Summary 1990-2023 CH4'!$AI$24,'NEW Summary 1990-2023 CH4'!$AI$32)</c:f>
              <c:numCache>
                <c:formatCode>0.00</c:formatCode>
                <c:ptCount val="10"/>
                <c:pt idx="0">
                  <c:v>101.93835729891403</c:v>
                </c:pt>
                <c:pt idx="1">
                  <c:v>105.94565031038695</c:v>
                </c:pt>
                <c:pt idx="2">
                  <c:v>7.084933983413662</c:v>
                </c:pt>
                <c:pt idx="3">
                  <c:v>4.8735087900925427</c:v>
                </c:pt>
                <c:pt idx="4">
                  <c:v>5.6944171093257383</c:v>
                </c:pt>
                <c:pt idx="5">
                  <c:v>9.9383969682814186</c:v>
                </c:pt>
                <c:pt idx="8">
                  <c:v>14987.90634869241</c:v>
                </c:pt>
                <c:pt idx="9">
                  <c:v>691.24402524083212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46B-45C7-91C8-E8146B9A4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2.2053470902344101E-2"/>
          <c:y val="0.83650605128471078"/>
          <c:w val="0.9503756720065164"/>
          <c:h val="0.14917627331953798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IE"/>
              <a:t>1990</a:t>
            </a:r>
          </a:p>
        </c:rich>
      </c:tx>
      <c:layout>
        <c:manualLayout>
          <c:xMode val="edge"/>
          <c:yMode val="edge"/>
          <c:x val="5.8777011494252893E-2"/>
          <c:y val="1.6703954628376469E-2"/>
        </c:manualLayout>
      </c:layout>
      <c:overlay val="1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1381302433430722"/>
                  <c:y val="4.4241291714772748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6B-45C7-91C8-E8146B9A4C2E}"/>
                </c:ext>
              </c:extLst>
            </c:dLbl>
            <c:dLbl>
              <c:idx val="1"/>
              <c:layout>
                <c:manualLayout>
                  <c:x val="0.18371484840479446"/>
                  <c:y val="2.356003184536033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6B-45C7-91C8-E8146B9A4C2E}"/>
                </c:ext>
              </c:extLst>
            </c:dLbl>
            <c:dLbl>
              <c:idx val="2"/>
              <c:layout>
                <c:manualLayout>
                  <c:x val="0.3061217290021323"/>
                  <c:y val="0.2743101831243214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46B-45C7-91C8-E8146B9A4C2E}"/>
                </c:ext>
              </c:extLst>
            </c:dLbl>
            <c:dLbl>
              <c:idx val="3"/>
              <c:layout>
                <c:manualLayout>
                  <c:x val="0.26597255439736961"/>
                  <c:y val="0.11898474183355164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6B-45C7-91C8-E8146B9A4C2E}"/>
                </c:ext>
              </c:extLst>
            </c:dLbl>
            <c:dLbl>
              <c:idx val="4"/>
              <c:layout>
                <c:manualLayout>
                  <c:x val="-0.44244268867628761"/>
                  <c:y val="0.4152718009604231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46B-45C7-91C8-E8146B9A4C2E}"/>
                </c:ext>
              </c:extLst>
            </c:dLbl>
            <c:dLbl>
              <c:idx val="5"/>
              <c:layout>
                <c:manualLayout>
                  <c:x val="0.33160053320743166"/>
                  <c:y val="0.41146527468648214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6B-45C7-91C8-E8146B9A4C2E}"/>
                </c:ext>
              </c:extLst>
            </c:dLbl>
            <c:dLbl>
              <c:idx val="6"/>
              <c:layout>
                <c:manualLayout>
                  <c:x val="-0.42003934974932"/>
                  <c:y val="0.17759694424935768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46B-45C7-91C8-E8146B9A4C2E}"/>
                </c:ext>
              </c:extLst>
            </c:dLbl>
            <c:dLbl>
              <c:idx val="7"/>
              <c:layout>
                <c:manualLayout>
                  <c:x val="-2.2525447889402372E-2"/>
                  <c:y val="-1.60401027829578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6B-45C7-91C8-E8146B9A4C2E}"/>
                </c:ext>
              </c:extLst>
            </c:dLbl>
            <c:dLbl>
              <c:idx val="8"/>
              <c:layout>
                <c:manualLayout>
                  <c:x val="-1.0396360564339556E-2"/>
                  <c:y val="-4.01002569573945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46B-45C7-91C8-E8146B9A4C2E}"/>
                </c:ext>
              </c:extLst>
            </c:dLbl>
            <c:dLbl>
              <c:idx val="9"/>
              <c:layout>
                <c:manualLayout>
                  <c:x val="-0.14886853278243131"/>
                  <c:y val="4.717221212286121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6B-45C7-91C8-E8146B9A4C2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('NEW Summary 1990-2023 CH4'!$A$2,'NEW Summary 1990-2023 CH4'!$A$7,'NEW Summary 1990-2023 CH4'!$A$8,'NEW Summary 1990-2023 CH4'!$A$9,'NEW Summary 1990-2023 CH4'!$A$10,'NEW Summary 1990-2023 CH4'!$A$11,'NEW Summary 1990-2023 CH4'!$A$17,'NEW Summary 1990-2023 CH4'!$A$23,'NEW Summary 1990-2023 CH4'!$A$24,'NEW Summary 1990-2023 CH4'!$A$32)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('NEW Summary 1990-2023 CH4'!$B$2,'NEW Summary 1990-2023 CH4'!$B$7,'NEW Summary 1990-2023 CH4'!$B$8,'NEW Summary 1990-2023 CH4'!$B$9,'NEW Summary 1990-2023 CH4'!$B$10,'NEW Summary 1990-2023 CH4'!$B$11,'NEW Summary 1990-2023 CH4'!$B$17,'NEW Summary 1990-2023 CH4'!$B$23,'NEW Summary 1990-2023 CH4'!$B$24,'NEW Summary 1990-2023 CH4'!$B$32)</c:f>
              <c:numCache>
                <c:formatCode>0.00</c:formatCode>
                <c:ptCount val="10"/>
                <c:pt idx="0">
                  <c:v>125.95361973620008</c:v>
                </c:pt>
                <c:pt idx="1">
                  <c:v>495.66194490800535</c:v>
                </c:pt>
                <c:pt idx="2">
                  <c:v>7.5964182728465381</c:v>
                </c:pt>
                <c:pt idx="3">
                  <c:v>3.6672134802614211</c:v>
                </c:pt>
                <c:pt idx="4">
                  <c:v>3.8995881294415375</c:v>
                </c:pt>
                <c:pt idx="5">
                  <c:v>55.016835373885272</c:v>
                </c:pt>
                <c:pt idx="8">
                  <c:v>14296.61122545953</c:v>
                </c:pt>
                <c:pt idx="9">
                  <c:v>1545.8533528449464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46B-45C7-91C8-E8146B9A4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2.2053470902344101E-2"/>
          <c:y val="0.83650605128471078"/>
          <c:w val="0.9503756720065164"/>
          <c:h val="0.14917627331953798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911973348644102E-2"/>
          <c:y val="3.2949149716677478E-2"/>
          <c:w val="0.91216893473155158"/>
          <c:h val="0.829225740870666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'NEW Summary 1990-2023 N2O'!$A$2</c:f>
              <c:strCache>
                <c:ptCount val="1"/>
                <c:pt idx="0">
                  <c:v>Energy Industries</c:v>
                </c:pt>
              </c:strCache>
            </c:strRef>
          </c:tx>
          <c:invertIfNegative val="0"/>
          <c:cat>
            <c:numRef>
              <c:f>'NEW Summary 1990-2023 N2O'!$B$1:$AI$1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'NEW Summary 1990-2023 N2O'!$B$2:$AI$2</c:f>
              <c:numCache>
                <c:formatCode>0.00</c:formatCode>
                <c:ptCount val="34"/>
                <c:pt idx="0">
                  <c:v>63.578521228892015</c:v>
                </c:pt>
                <c:pt idx="1">
                  <c:v>65.055585602839429</c:v>
                </c:pt>
                <c:pt idx="2">
                  <c:v>66.925193694283593</c:v>
                </c:pt>
                <c:pt idx="3">
                  <c:v>64.025038816511838</c:v>
                </c:pt>
                <c:pt idx="4">
                  <c:v>65.269650252142355</c:v>
                </c:pt>
                <c:pt idx="5">
                  <c:v>66.140442407773847</c:v>
                </c:pt>
                <c:pt idx="6">
                  <c:v>69.21245682160459</c:v>
                </c:pt>
                <c:pt idx="7">
                  <c:v>69.096633233480986</c:v>
                </c:pt>
                <c:pt idx="8">
                  <c:v>66.852625302468041</c:v>
                </c:pt>
                <c:pt idx="9">
                  <c:v>68.486466946697192</c:v>
                </c:pt>
                <c:pt idx="10">
                  <c:v>68.443638220582585</c:v>
                </c:pt>
                <c:pt idx="11">
                  <c:v>74.500875983827925</c:v>
                </c:pt>
                <c:pt idx="12">
                  <c:v>83.880509893563541</c:v>
                </c:pt>
                <c:pt idx="13">
                  <c:v>92.943104066463022</c:v>
                </c:pt>
                <c:pt idx="14">
                  <c:v>81.396275308679762</c:v>
                </c:pt>
                <c:pt idx="15">
                  <c:v>89.168434790301262</c:v>
                </c:pt>
                <c:pt idx="16">
                  <c:v>96.689458591628082</c:v>
                </c:pt>
                <c:pt idx="17">
                  <c:v>102.36103126576909</c:v>
                </c:pt>
                <c:pt idx="18">
                  <c:v>128.12047848377867</c:v>
                </c:pt>
                <c:pt idx="19">
                  <c:v>123.12346870899715</c:v>
                </c:pt>
                <c:pt idx="20">
                  <c:v>128.05183312366159</c:v>
                </c:pt>
                <c:pt idx="21">
                  <c:v>116.89260926371303</c:v>
                </c:pt>
                <c:pt idx="22">
                  <c:v>119.37313712491625</c:v>
                </c:pt>
                <c:pt idx="23">
                  <c:v>110.53684397350212</c:v>
                </c:pt>
                <c:pt idx="24">
                  <c:v>110.47881522365346</c:v>
                </c:pt>
                <c:pt idx="25">
                  <c:v>108.59366180600792</c:v>
                </c:pt>
                <c:pt idx="26">
                  <c:v>124.05858375006797</c:v>
                </c:pt>
                <c:pt idx="27">
                  <c:v>124.83147444708936</c:v>
                </c:pt>
                <c:pt idx="28">
                  <c:v>126.1859820346935</c:v>
                </c:pt>
                <c:pt idx="29">
                  <c:v>123.76630516925854</c:v>
                </c:pt>
                <c:pt idx="30">
                  <c:v>110.10655367366816</c:v>
                </c:pt>
                <c:pt idx="31">
                  <c:v>95.502307894893292</c:v>
                </c:pt>
                <c:pt idx="32">
                  <c:v>102.55222155444586</c:v>
                </c:pt>
                <c:pt idx="33">
                  <c:v>91.49083968563157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76-4401-83BB-AC9947D4ABE5}"/>
            </c:ext>
          </c:extLst>
        </c:ser>
        <c:ser>
          <c:idx val="1"/>
          <c:order val="1"/>
          <c:tx>
            <c:strRef>
              <c:f>'NEW Summary 1990-2023 N2O'!$A$7</c:f>
              <c:strCache>
                <c:ptCount val="1"/>
                <c:pt idx="0">
                  <c:v>Residential</c:v>
                </c:pt>
              </c:strCache>
            </c:strRef>
          </c:tx>
          <c:invertIfNegative val="0"/>
          <c:cat>
            <c:numRef>
              <c:f>'NEW Summary 1990-2023 N2O'!$B$1:$AI$1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'NEW Summary 1990-2023 N2O'!$B$7:$AI$7</c:f>
              <c:numCache>
                <c:formatCode>0.00</c:formatCode>
                <c:ptCount val="34"/>
                <c:pt idx="0">
                  <c:v>25.995607785193879</c:v>
                </c:pt>
                <c:pt idx="1">
                  <c:v>25.768521385089397</c:v>
                </c:pt>
                <c:pt idx="2">
                  <c:v>22.147403769275869</c:v>
                </c:pt>
                <c:pt idx="3">
                  <c:v>21.903561719481115</c:v>
                </c:pt>
                <c:pt idx="4">
                  <c:v>20.595442839642363</c:v>
                </c:pt>
                <c:pt idx="5">
                  <c:v>19.41737308913164</c:v>
                </c:pt>
                <c:pt idx="6">
                  <c:v>20.084374002459619</c:v>
                </c:pt>
                <c:pt idx="7">
                  <c:v>18.718272410164317</c:v>
                </c:pt>
                <c:pt idx="8">
                  <c:v>20.101909587280257</c:v>
                </c:pt>
                <c:pt idx="9">
                  <c:v>17.921790345278787</c:v>
                </c:pt>
                <c:pt idx="10">
                  <c:v>17.90922830177702</c:v>
                </c:pt>
                <c:pt idx="11">
                  <c:v>18.204116528263029</c:v>
                </c:pt>
                <c:pt idx="12">
                  <c:v>18.250832308471271</c:v>
                </c:pt>
                <c:pt idx="13">
                  <c:v>18.269225282366214</c:v>
                </c:pt>
                <c:pt idx="14">
                  <c:v>18.312847277060083</c:v>
                </c:pt>
                <c:pt idx="15">
                  <c:v>19.41379055034426</c:v>
                </c:pt>
                <c:pt idx="16">
                  <c:v>18.964611812501509</c:v>
                </c:pt>
                <c:pt idx="17">
                  <c:v>18.887729791266246</c:v>
                </c:pt>
                <c:pt idx="18">
                  <c:v>20.464383805747865</c:v>
                </c:pt>
                <c:pt idx="19">
                  <c:v>20.854560166714599</c:v>
                </c:pt>
                <c:pt idx="20">
                  <c:v>20.851789278248798</c:v>
                </c:pt>
                <c:pt idx="21">
                  <c:v>18.211482832010773</c:v>
                </c:pt>
                <c:pt idx="22">
                  <c:v>17.28527973090787</c:v>
                </c:pt>
                <c:pt idx="23">
                  <c:v>17.11913700019926</c:v>
                </c:pt>
                <c:pt idx="24">
                  <c:v>15.23826038267242</c:v>
                </c:pt>
                <c:pt idx="25">
                  <c:v>16.528732919104357</c:v>
                </c:pt>
                <c:pt idx="26">
                  <c:v>17.198356335755534</c:v>
                </c:pt>
                <c:pt idx="27">
                  <c:v>15.422721696327711</c:v>
                </c:pt>
                <c:pt idx="28">
                  <c:v>16.564561540086203</c:v>
                </c:pt>
                <c:pt idx="29">
                  <c:v>15.583530540354653</c:v>
                </c:pt>
                <c:pt idx="30">
                  <c:v>17.062267584626529</c:v>
                </c:pt>
                <c:pt idx="31">
                  <c:v>15.916514049174886</c:v>
                </c:pt>
                <c:pt idx="32">
                  <c:v>12.992879157453258</c:v>
                </c:pt>
                <c:pt idx="33">
                  <c:v>11.964950900886107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76-4401-83BB-AC9947D4ABE5}"/>
            </c:ext>
          </c:extLst>
        </c:ser>
        <c:ser>
          <c:idx val="2"/>
          <c:order val="2"/>
          <c:tx>
            <c:strRef>
              <c:f>'NEW Summary 1990-2023 N2O'!$A$8</c:f>
              <c:strCache>
                <c:ptCount val="1"/>
                <c:pt idx="0">
                  <c:v>Manufacturing Combustion</c:v>
                </c:pt>
              </c:strCache>
            </c:strRef>
          </c:tx>
          <c:invertIfNegative val="0"/>
          <c:cat>
            <c:numRef>
              <c:f>'NEW Summary 1990-2023 N2O'!$B$1:$AI$1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'NEW Summary 1990-2023 N2O'!$B$8:$AI$8</c:f>
              <c:numCache>
                <c:formatCode>0.00</c:formatCode>
                <c:ptCount val="34"/>
                <c:pt idx="0">
                  <c:v>11.317484070855873</c:v>
                </c:pt>
                <c:pt idx="1">
                  <c:v>11.390931803037669</c:v>
                </c:pt>
                <c:pt idx="2">
                  <c:v>9.7803914042992517</c:v>
                </c:pt>
                <c:pt idx="3">
                  <c:v>10.26554226240038</c:v>
                </c:pt>
                <c:pt idx="4">
                  <c:v>10.267864702514693</c:v>
                </c:pt>
                <c:pt idx="5">
                  <c:v>10.434627880832329</c:v>
                </c:pt>
                <c:pt idx="6">
                  <c:v>10.986891186088737</c:v>
                </c:pt>
                <c:pt idx="7">
                  <c:v>11.300287527251507</c:v>
                </c:pt>
                <c:pt idx="8">
                  <c:v>11.887904123908259</c:v>
                </c:pt>
                <c:pt idx="9">
                  <c:v>12.066520301023935</c:v>
                </c:pt>
                <c:pt idx="10">
                  <c:v>14.037808615533988</c:v>
                </c:pt>
                <c:pt idx="11">
                  <c:v>14.574490044572077</c:v>
                </c:pt>
                <c:pt idx="12">
                  <c:v>13.907807562713275</c:v>
                </c:pt>
                <c:pt idx="13">
                  <c:v>14.362170961813113</c:v>
                </c:pt>
                <c:pt idx="14">
                  <c:v>15.509427409145546</c:v>
                </c:pt>
                <c:pt idx="15">
                  <c:v>17.556779006581415</c:v>
                </c:pt>
                <c:pt idx="16">
                  <c:v>16.438278119607308</c:v>
                </c:pt>
                <c:pt idx="17">
                  <c:v>15.910032583056024</c:v>
                </c:pt>
                <c:pt idx="18">
                  <c:v>14.720295154656862</c:v>
                </c:pt>
                <c:pt idx="19">
                  <c:v>12.204564435559263</c:v>
                </c:pt>
                <c:pt idx="20">
                  <c:v>12.735004452258536</c:v>
                </c:pt>
                <c:pt idx="21">
                  <c:v>10.840591306645479</c:v>
                </c:pt>
                <c:pt idx="22">
                  <c:v>9.9836009511541963</c:v>
                </c:pt>
                <c:pt idx="23">
                  <c:v>10.266537130396316</c:v>
                </c:pt>
                <c:pt idx="24">
                  <c:v>11.818185831862808</c:v>
                </c:pt>
                <c:pt idx="25">
                  <c:v>11.720297537224633</c:v>
                </c:pt>
                <c:pt idx="26">
                  <c:v>11.319064010874516</c:v>
                </c:pt>
                <c:pt idx="27">
                  <c:v>12.089215975830067</c:v>
                </c:pt>
                <c:pt idx="28">
                  <c:v>12.545058136641019</c:v>
                </c:pt>
                <c:pt idx="29">
                  <c:v>11.733202859010269</c:v>
                </c:pt>
                <c:pt idx="30">
                  <c:v>11.385276243955587</c:v>
                </c:pt>
                <c:pt idx="31">
                  <c:v>11.049180661199747</c:v>
                </c:pt>
                <c:pt idx="32">
                  <c:v>10.517464865732538</c:v>
                </c:pt>
                <c:pt idx="33">
                  <c:v>9.4397727694964537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76-4401-83BB-AC9947D4ABE5}"/>
            </c:ext>
          </c:extLst>
        </c:ser>
        <c:ser>
          <c:idx val="3"/>
          <c:order val="3"/>
          <c:tx>
            <c:strRef>
              <c:f>'NEW Summary 1990-2023 N2O'!$A$9</c:f>
              <c:strCache>
                <c:ptCount val="1"/>
                <c:pt idx="0">
                  <c:v>Commercial Services</c:v>
                </c:pt>
              </c:strCache>
            </c:strRef>
          </c:tx>
          <c:invertIfNegative val="0"/>
          <c:cat>
            <c:numRef>
              <c:f>'NEW Summary 1990-2023 N2O'!$B$1:$AI$1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'NEW Summary 1990-2023 N2O'!$B$9:$AI$9</c:f>
              <c:numCache>
                <c:formatCode>0.00</c:formatCode>
                <c:ptCount val="34"/>
                <c:pt idx="0">
                  <c:v>1.9745954392903129</c:v>
                </c:pt>
                <c:pt idx="1">
                  <c:v>1.9658783940160185</c:v>
                </c:pt>
                <c:pt idx="2">
                  <c:v>1.9133159205865644</c:v>
                </c:pt>
                <c:pt idx="3">
                  <c:v>1.8322188490549718</c:v>
                </c:pt>
                <c:pt idx="4">
                  <c:v>1.9879780001696166</c:v>
                </c:pt>
                <c:pt idx="5">
                  <c:v>1.9278055976313375</c:v>
                </c:pt>
                <c:pt idx="6">
                  <c:v>1.6613653885772099</c:v>
                </c:pt>
                <c:pt idx="7">
                  <c:v>1.6426712495316487</c:v>
                </c:pt>
                <c:pt idx="8">
                  <c:v>1.5496063451501634</c:v>
                </c:pt>
                <c:pt idx="9">
                  <c:v>1.567960979279126</c:v>
                </c:pt>
                <c:pt idx="10">
                  <c:v>1.5086549966978646</c:v>
                </c:pt>
                <c:pt idx="11">
                  <c:v>1.4466578035127624</c:v>
                </c:pt>
                <c:pt idx="12">
                  <c:v>1.3696684815183258</c:v>
                </c:pt>
                <c:pt idx="13">
                  <c:v>1.7408422387401383</c:v>
                </c:pt>
                <c:pt idx="14">
                  <c:v>1.6092003354263673</c:v>
                </c:pt>
                <c:pt idx="15">
                  <c:v>1.6258383693656859</c:v>
                </c:pt>
                <c:pt idx="16">
                  <c:v>1.5699792494557006</c:v>
                </c:pt>
                <c:pt idx="17">
                  <c:v>1.6823533309665115</c:v>
                </c:pt>
                <c:pt idx="18">
                  <c:v>1.9294486883433426</c:v>
                </c:pt>
                <c:pt idx="19">
                  <c:v>1.2293136133447875</c:v>
                </c:pt>
                <c:pt idx="20">
                  <c:v>1.2158225362544772</c:v>
                </c:pt>
                <c:pt idx="21">
                  <c:v>1.2270852522620339</c:v>
                </c:pt>
                <c:pt idx="22">
                  <c:v>1.2916548491165243</c:v>
                </c:pt>
                <c:pt idx="23">
                  <c:v>1.4316809192577702</c:v>
                </c:pt>
                <c:pt idx="24">
                  <c:v>1.447709075587595</c:v>
                </c:pt>
                <c:pt idx="25">
                  <c:v>1.2246889384322639</c:v>
                </c:pt>
                <c:pt idx="26">
                  <c:v>1.2360253234358314</c:v>
                </c:pt>
                <c:pt idx="27">
                  <c:v>1.0534510578905445</c:v>
                </c:pt>
                <c:pt idx="28">
                  <c:v>1.1270302455975694</c:v>
                </c:pt>
                <c:pt idx="29">
                  <c:v>1.01525754725145</c:v>
                </c:pt>
                <c:pt idx="30">
                  <c:v>0.92023854661752513</c:v>
                </c:pt>
                <c:pt idx="31">
                  <c:v>1.0499217543498873</c:v>
                </c:pt>
                <c:pt idx="32">
                  <c:v>1.0805798583441983</c:v>
                </c:pt>
                <c:pt idx="33">
                  <c:v>0.99324967596003999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76-4401-83BB-AC9947D4ABE5}"/>
            </c:ext>
          </c:extLst>
        </c:ser>
        <c:ser>
          <c:idx val="4"/>
          <c:order val="4"/>
          <c:tx>
            <c:strRef>
              <c:f>'NEW Summary 1990-2023 N2O'!$A$10</c:f>
              <c:strCache>
                <c:ptCount val="1"/>
                <c:pt idx="0">
                  <c:v>Public Services</c:v>
                </c:pt>
              </c:strCache>
            </c:strRef>
          </c:tx>
          <c:invertIfNegative val="0"/>
          <c:cat>
            <c:numRef>
              <c:f>'NEW Summary 1990-2023 N2O'!$B$1:$AI$1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'NEW Summary 1990-2023 N2O'!$B$10:$AI$10</c:f>
              <c:numCache>
                <c:formatCode>0.00</c:formatCode>
                <c:ptCount val="34"/>
                <c:pt idx="0">
                  <c:v>2.3755173607470157</c:v>
                </c:pt>
                <c:pt idx="1">
                  <c:v>2.2591090485394312</c:v>
                </c:pt>
                <c:pt idx="2">
                  <c:v>1.9223672971119026</c:v>
                </c:pt>
                <c:pt idx="3">
                  <c:v>1.8112612383232454</c:v>
                </c:pt>
                <c:pt idx="4">
                  <c:v>1.7678773413051476</c:v>
                </c:pt>
                <c:pt idx="5">
                  <c:v>1.5834665106942196</c:v>
                </c:pt>
                <c:pt idx="6">
                  <c:v>1.5151363322769571</c:v>
                </c:pt>
                <c:pt idx="7">
                  <c:v>1.3612359716933895</c:v>
                </c:pt>
                <c:pt idx="8">
                  <c:v>1.1813670688532234</c:v>
                </c:pt>
                <c:pt idx="9">
                  <c:v>1.1786419280165823</c:v>
                </c:pt>
                <c:pt idx="10">
                  <c:v>1.1611973692338513</c:v>
                </c:pt>
                <c:pt idx="11">
                  <c:v>1.1311088474544657</c:v>
                </c:pt>
                <c:pt idx="12">
                  <c:v>1.0623231076420687</c:v>
                </c:pt>
                <c:pt idx="13">
                  <c:v>0.98459836275513424</c:v>
                </c:pt>
                <c:pt idx="14">
                  <c:v>0.90045416870760897</c:v>
                </c:pt>
                <c:pt idx="15">
                  <c:v>0.91124811198225053</c:v>
                </c:pt>
                <c:pt idx="16">
                  <c:v>0.84953088666421661</c:v>
                </c:pt>
                <c:pt idx="17">
                  <c:v>0.79048544242926189</c:v>
                </c:pt>
                <c:pt idx="18">
                  <c:v>0.81386523196071692</c:v>
                </c:pt>
                <c:pt idx="19">
                  <c:v>0.90820305354054798</c:v>
                </c:pt>
                <c:pt idx="20">
                  <c:v>0.83596298827458693</c:v>
                </c:pt>
                <c:pt idx="21">
                  <c:v>0.85142860458254876</c:v>
                </c:pt>
                <c:pt idx="22">
                  <c:v>0.92216870195924594</c:v>
                </c:pt>
                <c:pt idx="23">
                  <c:v>1.2551497873967068</c:v>
                </c:pt>
                <c:pt idx="24">
                  <c:v>1.2795040038946477</c:v>
                </c:pt>
                <c:pt idx="25">
                  <c:v>1.1125716752209016</c:v>
                </c:pt>
                <c:pt idx="26">
                  <c:v>1.4115571848891375</c:v>
                </c:pt>
                <c:pt idx="27">
                  <c:v>1.3341246405362945</c:v>
                </c:pt>
                <c:pt idx="28">
                  <c:v>1.2841312745190299</c:v>
                </c:pt>
                <c:pt idx="29">
                  <c:v>1.1659466072610436</c:v>
                </c:pt>
                <c:pt idx="30">
                  <c:v>1.168520464868027</c:v>
                </c:pt>
                <c:pt idx="31">
                  <c:v>1.2345868060678145</c:v>
                </c:pt>
                <c:pt idx="32">
                  <c:v>1.2607503871637404</c:v>
                </c:pt>
                <c:pt idx="33">
                  <c:v>1.1891626262112363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76-4401-83BB-AC9947D4ABE5}"/>
            </c:ext>
          </c:extLst>
        </c:ser>
        <c:ser>
          <c:idx val="5"/>
          <c:order val="5"/>
          <c:tx>
            <c:strRef>
              <c:f>'NEW Summary 1990-2023 N2O'!$A$11</c:f>
              <c:strCache>
                <c:ptCount val="1"/>
                <c:pt idx="0">
                  <c:v>Transport</c:v>
                </c:pt>
              </c:strCache>
            </c:strRef>
          </c:tx>
          <c:invertIfNegative val="0"/>
          <c:cat>
            <c:numRef>
              <c:f>'NEW Summary 1990-2023 N2O'!$B$1:$AI$1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'NEW Summary 1990-2023 N2O'!$B$11:$AI$11</c:f>
              <c:numCache>
                <c:formatCode>0.00</c:formatCode>
                <c:ptCount val="34"/>
                <c:pt idx="0">
                  <c:v>58.612656562215165</c:v>
                </c:pt>
                <c:pt idx="1">
                  <c:v>59.038874819994405</c:v>
                </c:pt>
                <c:pt idx="2">
                  <c:v>71.091841978626803</c:v>
                </c:pt>
                <c:pt idx="3">
                  <c:v>86.797192924255341</c:v>
                </c:pt>
                <c:pt idx="4">
                  <c:v>114.63827587593025</c:v>
                </c:pt>
                <c:pt idx="5">
                  <c:v>152.0941672212509</c:v>
                </c:pt>
                <c:pt idx="6">
                  <c:v>225.54992077285138</c:v>
                </c:pt>
                <c:pt idx="7">
                  <c:v>280.26107232338904</c:v>
                </c:pt>
                <c:pt idx="8">
                  <c:v>343.77188308957847</c:v>
                </c:pt>
                <c:pt idx="9">
                  <c:v>152.90198460762028</c:v>
                </c:pt>
                <c:pt idx="10">
                  <c:v>165.88984516260817</c:v>
                </c:pt>
                <c:pt idx="11">
                  <c:v>172.24309823083223</c:v>
                </c:pt>
                <c:pt idx="12">
                  <c:v>168.52751192280766</c:v>
                </c:pt>
                <c:pt idx="13">
                  <c:v>163.42591272227114</c:v>
                </c:pt>
                <c:pt idx="14">
                  <c:v>161.66474665814738</c:v>
                </c:pt>
                <c:pt idx="15">
                  <c:v>157.68793945674099</c:v>
                </c:pt>
                <c:pt idx="16">
                  <c:v>153.58835548103175</c:v>
                </c:pt>
                <c:pt idx="17">
                  <c:v>144.48772896087104</c:v>
                </c:pt>
                <c:pt idx="18">
                  <c:v>107.28770240619863</c:v>
                </c:pt>
                <c:pt idx="19">
                  <c:v>98.041819426033356</c:v>
                </c:pt>
                <c:pt idx="20">
                  <c:v>92.092097296117672</c:v>
                </c:pt>
                <c:pt idx="21">
                  <c:v>92.27005707800862</c:v>
                </c:pt>
                <c:pt idx="22">
                  <c:v>91.251479155204137</c:v>
                </c:pt>
                <c:pt idx="23">
                  <c:v>95.754458115375542</c:v>
                </c:pt>
                <c:pt idx="24">
                  <c:v>100.16678980441066</c:v>
                </c:pt>
                <c:pt idx="25">
                  <c:v>107.13122237137425</c:v>
                </c:pt>
                <c:pt idx="26">
                  <c:v>114.58074388235626</c:v>
                </c:pt>
                <c:pt idx="27">
                  <c:v>115.74965380504277</c:v>
                </c:pt>
                <c:pt idx="28">
                  <c:v>120.05830936282233</c:v>
                </c:pt>
                <c:pt idx="29">
                  <c:v>123.04729272296166</c:v>
                </c:pt>
                <c:pt idx="30">
                  <c:v>107.99689544484065</c:v>
                </c:pt>
                <c:pt idx="31">
                  <c:v>116.69099459126437</c:v>
                </c:pt>
                <c:pt idx="32">
                  <c:v>125.30881528987356</c:v>
                </c:pt>
                <c:pt idx="33">
                  <c:v>130.87825227215464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076-4401-83BB-AC9947D4ABE5}"/>
            </c:ext>
          </c:extLst>
        </c:ser>
        <c:ser>
          <c:idx val="6"/>
          <c:order val="6"/>
          <c:tx>
            <c:strRef>
              <c:f>'NEW Summary 1990-2023 N2O'!$A$17</c:f>
              <c:strCache>
                <c:ptCount val="1"/>
                <c:pt idx="0">
                  <c:v>Industrial Processes</c:v>
                </c:pt>
              </c:strCache>
            </c:strRef>
          </c:tx>
          <c:invertIfNegative val="0"/>
          <c:cat>
            <c:numRef>
              <c:f>'NEW Summary 1990-2023 N2O'!$B$1:$AI$1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'NEW Summary 1990-2023 N2O'!$B$17:$AI$17</c:f>
              <c:numCache>
                <c:formatCode>0.00</c:formatCode>
                <c:ptCount val="34"/>
                <c:pt idx="0">
                  <c:v>912.97110999999995</c:v>
                </c:pt>
                <c:pt idx="1">
                  <c:v>722.54131500000005</c:v>
                </c:pt>
                <c:pt idx="2">
                  <c:v>722.77027500000008</c:v>
                </c:pt>
                <c:pt idx="3">
                  <c:v>722.92609500000003</c:v>
                </c:pt>
                <c:pt idx="4">
                  <c:v>723.01990500000011</c:v>
                </c:pt>
                <c:pt idx="5">
                  <c:v>723.142335</c:v>
                </c:pt>
                <c:pt idx="6">
                  <c:v>723.33949500000006</c:v>
                </c:pt>
                <c:pt idx="7">
                  <c:v>723.64318500000002</c:v>
                </c:pt>
                <c:pt idx="8">
                  <c:v>723.9516450000001</c:v>
                </c:pt>
                <c:pt idx="9">
                  <c:v>724.25772000000006</c:v>
                </c:pt>
                <c:pt idx="10">
                  <c:v>724.63852500000007</c:v>
                </c:pt>
                <c:pt idx="11">
                  <c:v>530.11023999999998</c:v>
                </c:pt>
                <c:pt idx="12">
                  <c:v>280.90423999999996</c:v>
                </c:pt>
                <c:pt idx="13">
                  <c:v>31.640204999999998</c:v>
                </c:pt>
                <c:pt idx="14">
                  <c:v>32.15934</c:v>
                </c:pt>
                <c:pt idx="15">
                  <c:v>32.863709999999998</c:v>
                </c:pt>
                <c:pt idx="16">
                  <c:v>33.651554999999995</c:v>
                </c:pt>
                <c:pt idx="17">
                  <c:v>34.787610000000001</c:v>
                </c:pt>
                <c:pt idx="18">
                  <c:v>35.656545000000001</c:v>
                </c:pt>
                <c:pt idx="19">
                  <c:v>36.040529999999997</c:v>
                </c:pt>
                <c:pt idx="20">
                  <c:v>36.210660000000004</c:v>
                </c:pt>
                <c:pt idx="21">
                  <c:v>36.370454999999993</c:v>
                </c:pt>
                <c:pt idx="22">
                  <c:v>36.519914999999997</c:v>
                </c:pt>
                <c:pt idx="23">
                  <c:v>36.686865000000004</c:v>
                </c:pt>
                <c:pt idx="24">
                  <c:v>36.930929999999996</c:v>
                </c:pt>
                <c:pt idx="25">
                  <c:v>37.268009999999997</c:v>
                </c:pt>
                <c:pt idx="26">
                  <c:v>37.679819999999999</c:v>
                </c:pt>
                <c:pt idx="27">
                  <c:v>38.100375000000007</c:v>
                </c:pt>
                <c:pt idx="28">
                  <c:v>38.613150000000005</c:v>
                </c:pt>
                <c:pt idx="29">
                  <c:v>39.125924999999995</c:v>
                </c:pt>
                <c:pt idx="30">
                  <c:v>39.570329999999998</c:v>
                </c:pt>
                <c:pt idx="31">
                  <c:v>39.841425000000001</c:v>
                </c:pt>
                <c:pt idx="32">
                  <c:v>40.546590000000002</c:v>
                </c:pt>
                <c:pt idx="33">
                  <c:v>40.775384374999994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076-4401-83BB-AC9947D4ABE5}"/>
            </c:ext>
          </c:extLst>
        </c:ser>
        <c:ser>
          <c:idx val="7"/>
          <c:order val="7"/>
          <c:tx>
            <c:strRef>
              <c:f>'NEW Summary 1990-2023 N2O'!$A$23:$B$23</c:f>
              <c:strCache>
                <c:ptCount val="2"/>
                <c:pt idx="0">
                  <c:v>F-Gases</c:v>
                </c:pt>
              </c:strCache>
            </c:strRef>
          </c:tx>
          <c:invertIfNegative val="0"/>
          <c:cat>
            <c:numRef>
              <c:f>'NEW Summary 1990-2023 N2O'!$B$1:$AI$1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'NEW Summary 1990-2023 N2O'!$B$23:$AI$23</c:f>
              <c:numCache>
                <c:formatCode>0.00</c:formatCode>
                <c:ptCount val="34"/>
              </c:numCache>
            </c:numRef>
          </c:val>
          <c:extLst>
            <c:ext xmlns:c16="http://schemas.microsoft.com/office/drawing/2014/chart" uri="{C3380CC4-5D6E-409C-BE32-E72D297353CC}">
              <c16:uniqueId val="{00000007-E076-4401-83BB-AC9947D4ABE5}"/>
            </c:ext>
          </c:extLst>
        </c:ser>
        <c:ser>
          <c:idx val="8"/>
          <c:order val="8"/>
          <c:tx>
            <c:strRef>
              <c:f>'NEW Summary 1990-2023 N2O'!$A$24</c:f>
              <c:strCache>
                <c:ptCount val="1"/>
                <c:pt idx="0">
                  <c:v>Agriculture</c:v>
                </c:pt>
              </c:strCache>
            </c:strRef>
          </c:tx>
          <c:invertIfNegative val="0"/>
          <c:cat>
            <c:numRef>
              <c:f>'NEW Summary 1990-2023 N2O'!$B$1:$AI$1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'NEW Summary 1990-2023 N2O'!$B$24:$AI$24</c:f>
              <c:numCache>
                <c:formatCode>0.00</c:formatCode>
                <c:ptCount val="34"/>
                <c:pt idx="0">
                  <c:v>5020.539729374118</c:v>
                </c:pt>
                <c:pt idx="1">
                  <c:v>4988.6155842270609</c:v>
                </c:pt>
                <c:pt idx="2">
                  <c:v>4915.2982049564507</c:v>
                </c:pt>
                <c:pt idx="3">
                  <c:v>5059.2958062867274</c:v>
                </c:pt>
                <c:pt idx="4">
                  <c:v>5252.4280972939541</c:v>
                </c:pt>
                <c:pt idx="5">
                  <c:v>5480.4783085722756</c:v>
                </c:pt>
                <c:pt idx="6">
                  <c:v>5487.6499003848694</c:v>
                </c:pt>
                <c:pt idx="7">
                  <c:v>5326.215988910174</c:v>
                </c:pt>
                <c:pt idx="8">
                  <c:v>5657.8576908373643</c:v>
                </c:pt>
                <c:pt idx="9">
                  <c:v>5647.3840554063581</c:v>
                </c:pt>
                <c:pt idx="10">
                  <c:v>5373.7324277739808</c:v>
                </c:pt>
                <c:pt idx="11">
                  <c:v>5133.7603064646682</c:v>
                </c:pt>
                <c:pt idx="12">
                  <c:v>5080.8991487545272</c:v>
                </c:pt>
                <c:pt idx="13">
                  <c:v>5256.2885022227019</c:v>
                </c:pt>
                <c:pt idx="14">
                  <c:v>5137.6008503963976</c:v>
                </c:pt>
                <c:pt idx="15">
                  <c:v>5015.9074574431934</c:v>
                </c:pt>
                <c:pt idx="16">
                  <c:v>4892.7383728449995</c:v>
                </c:pt>
                <c:pt idx="17">
                  <c:v>4752.0204421944918</c:v>
                </c:pt>
                <c:pt idx="18">
                  <c:v>4608.9054740255069</c:v>
                </c:pt>
                <c:pt idx="19">
                  <c:v>4481.3034543347212</c:v>
                </c:pt>
                <c:pt idx="20">
                  <c:v>4749.689247091007</c:v>
                </c:pt>
                <c:pt idx="21">
                  <c:v>4383.5646545146792</c:v>
                </c:pt>
                <c:pt idx="22">
                  <c:v>4515.8769516410703</c:v>
                </c:pt>
                <c:pt idx="23">
                  <c:v>4860.2375563931473</c:v>
                </c:pt>
                <c:pt idx="24">
                  <c:v>4726.0577920746055</c:v>
                </c:pt>
                <c:pt idx="25">
                  <c:v>4753.5742847263818</c:v>
                </c:pt>
                <c:pt idx="26">
                  <c:v>4840.9575494233577</c:v>
                </c:pt>
                <c:pt idx="27">
                  <c:v>5096.8991700359993</c:v>
                </c:pt>
                <c:pt idx="28">
                  <c:v>5322.443324171124</c:v>
                </c:pt>
                <c:pt idx="29">
                  <c:v>5095.5282868753302</c:v>
                </c:pt>
                <c:pt idx="30">
                  <c:v>5138.0063655445529</c:v>
                </c:pt>
                <c:pt idx="31">
                  <c:v>5301.9983216454175</c:v>
                </c:pt>
                <c:pt idx="32">
                  <c:v>4874.3022510194296</c:v>
                </c:pt>
                <c:pt idx="33">
                  <c:v>4424.2654864855804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076-4401-83BB-AC9947D4ABE5}"/>
            </c:ext>
          </c:extLst>
        </c:ser>
        <c:ser>
          <c:idx val="9"/>
          <c:order val="9"/>
          <c:tx>
            <c:strRef>
              <c:f>'NEW Summary 1990-2023 N2O'!$A$32</c:f>
              <c:strCache>
                <c:ptCount val="1"/>
                <c:pt idx="0">
                  <c:v>Waste</c:v>
                </c:pt>
              </c:strCache>
            </c:strRef>
          </c:tx>
          <c:invertIfNegative val="0"/>
          <c:cat>
            <c:numRef>
              <c:f>'NEW Summary 1990-2023 N2O'!$B$1:$AI$1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'NEW Summary 1990-2023 N2O'!$B$32:$AI$32</c:f>
              <c:numCache>
                <c:formatCode>0.00</c:formatCode>
                <c:ptCount val="34"/>
                <c:pt idx="0">
                  <c:v>67.798219542501926</c:v>
                </c:pt>
                <c:pt idx="1">
                  <c:v>67.593379996960834</c:v>
                </c:pt>
                <c:pt idx="2">
                  <c:v>68.744773992710961</c:v>
                </c:pt>
                <c:pt idx="3">
                  <c:v>68.533637276454499</c:v>
                </c:pt>
                <c:pt idx="4">
                  <c:v>66.968568190431156</c:v>
                </c:pt>
                <c:pt idx="5">
                  <c:v>66.056218248249593</c:v>
                </c:pt>
                <c:pt idx="6">
                  <c:v>66.502794530335024</c:v>
                </c:pt>
                <c:pt idx="7">
                  <c:v>67.663801775746379</c:v>
                </c:pt>
                <c:pt idx="8">
                  <c:v>70.068946229378355</c:v>
                </c:pt>
                <c:pt idx="9">
                  <c:v>72.795580492591327</c:v>
                </c:pt>
                <c:pt idx="10">
                  <c:v>74.414641337540729</c:v>
                </c:pt>
                <c:pt idx="11">
                  <c:v>77.925850290297277</c:v>
                </c:pt>
                <c:pt idx="12">
                  <c:v>80.595206487177251</c:v>
                </c:pt>
                <c:pt idx="13">
                  <c:v>82.404242416794659</c:v>
                </c:pt>
                <c:pt idx="14">
                  <c:v>92.235364201452057</c:v>
                </c:pt>
                <c:pt idx="15">
                  <c:v>97.734522290194505</c:v>
                </c:pt>
                <c:pt idx="16">
                  <c:v>95.057624932041676</c:v>
                </c:pt>
                <c:pt idx="17">
                  <c:v>96.595258205507889</c:v>
                </c:pt>
                <c:pt idx="18">
                  <c:v>102.13518254178297</c:v>
                </c:pt>
                <c:pt idx="19">
                  <c:v>102.80267555534151</c:v>
                </c:pt>
                <c:pt idx="20">
                  <c:v>102.44985300071239</c:v>
                </c:pt>
                <c:pt idx="21">
                  <c:v>101.0997821367055</c:v>
                </c:pt>
                <c:pt idx="22">
                  <c:v>99.374715322831207</c:v>
                </c:pt>
                <c:pt idx="23">
                  <c:v>99.057901599478782</c:v>
                </c:pt>
                <c:pt idx="24">
                  <c:v>100.38326080726493</c:v>
                </c:pt>
                <c:pt idx="25">
                  <c:v>100.57320470298062</c:v>
                </c:pt>
                <c:pt idx="26">
                  <c:v>104.96304147421472</c:v>
                </c:pt>
                <c:pt idx="27">
                  <c:v>107.96976670852055</c:v>
                </c:pt>
                <c:pt idx="28">
                  <c:v>109.19468899077181</c:v>
                </c:pt>
                <c:pt idx="29">
                  <c:v>111.62172032440911</c:v>
                </c:pt>
                <c:pt idx="30">
                  <c:v>112.22062825464245</c:v>
                </c:pt>
                <c:pt idx="31">
                  <c:v>111.11299776192504</c:v>
                </c:pt>
                <c:pt idx="32">
                  <c:v>116.23647966927263</c:v>
                </c:pt>
                <c:pt idx="33">
                  <c:v>118.42080372725493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076-4401-83BB-AC9947D4A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6330624"/>
        <c:axId val="216332160"/>
      </c:barChart>
      <c:catAx>
        <c:axId val="21633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6332160"/>
        <c:crosses val="autoZero"/>
        <c:auto val="1"/>
        <c:lblAlgn val="ctr"/>
        <c:lblOffset val="100"/>
        <c:noMultiLvlLbl val="0"/>
      </c:catAx>
      <c:valAx>
        <c:axId val="2163321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IE"/>
                  <a:t>Title</a:t>
                </a:r>
              </a:p>
            </c:rich>
          </c:tx>
          <c:layout>
            <c:manualLayout>
              <c:xMode val="edge"/>
              <c:yMode val="edge"/>
              <c:x val="8.6046676098754764E-3"/>
              <c:y val="0.2625873333644943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aseline="0"/>
            </a:pPr>
            <a:endParaRPr lang="en-US"/>
          </a:p>
        </c:txPr>
        <c:crossAx val="216330624"/>
        <c:crosses val="autoZero"/>
        <c:crossBetween val="between"/>
      </c:valAx>
      <c:spPr>
        <a:noFill/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7.47624430381785E-2"/>
          <c:y val="0.93561794588213598"/>
          <c:w val="0.87419699531423589"/>
          <c:h val="4.834195471134767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IE"/>
              <a:t>2023</a:t>
            </a:r>
          </a:p>
        </c:rich>
      </c:tx>
      <c:layout>
        <c:manualLayout>
          <c:xMode val="edge"/>
          <c:yMode val="edge"/>
          <c:x val="5.8777011494252893E-2"/>
          <c:y val="1.6703954628376469E-2"/>
        </c:manualLayout>
      </c:layout>
      <c:overlay val="1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2144048942837025"/>
                  <c:y val="-2.0050157454990078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D0-49AE-A519-ACCF2E71151C}"/>
                </c:ext>
              </c:extLst>
            </c:dLbl>
            <c:dLbl>
              <c:idx val="1"/>
              <c:layout>
                <c:manualLayout>
                  <c:x val="0.21296462921510073"/>
                  <c:y val="2.028083044978027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D0-49AE-A519-ACCF2E71151C}"/>
                </c:ext>
              </c:extLst>
            </c:dLbl>
            <c:dLbl>
              <c:idx val="2"/>
              <c:layout>
                <c:manualLayout>
                  <c:x val="-0.51668340795632717"/>
                  <c:y val="0.2521921415402289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D0-49AE-A519-ACCF2E71151C}"/>
                </c:ext>
              </c:extLst>
            </c:dLbl>
            <c:dLbl>
              <c:idx val="3"/>
              <c:layout>
                <c:manualLayout>
                  <c:x val="-0.52553993190992643"/>
                  <c:y val="0.4362157982666707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637639810023367"/>
                      <c:h val="9.107955299049735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E7D0-49AE-A519-ACCF2E71151C}"/>
                </c:ext>
              </c:extLst>
            </c:dLbl>
            <c:dLbl>
              <c:idx val="4"/>
              <c:layout>
                <c:manualLayout>
                  <c:x val="0.28392074304215942"/>
                  <c:y val="0.3938413179038354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7D0-49AE-A519-ACCF2E71151C}"/>
                </c:ext>
              </c:extLst>
            </c:dLbl>
            <c:dLbl>
              <c:idx val="5"/>
              <c:layout>
                <c:manualLayout>
                  <c:x val="0.19558375840940143"/>
                  <c:y val="0.10286631867162054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7D0-49AE-A519-ACCF2E71151C}"/>
                </c:ext>
              </c:extLst>
            </c:dLbl>
            <c:dLbl>
              <c:idx val="6"/>
              <c:layout>
                <c:manualLayout>
                  <c:x val="0.2295325074712582"/>
                  <c:y val="0.2418883292035877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7D0-49AE-A519-ACCF2E71151C}"/>
                </c:ext>
              </c:extLst>
            </c:dLbl>
            <c:dLbl>
              <c:idx val="7"/>
              <c:layout>
                <c:manualLayout>
                  <c:x val="-2.2525447889402372E-2"/>
                  <c:y val="-1.60401027829578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7D0-49AE-A519-ACCF2E71151C}"/>
                </c:ext>
              </c:extLst>
            </c:dLbl>
            <c:dLbl>
              <c:idx val="8"/>
              <c:layout>
                <c:manualLayout>
                  <c:x val="-0.12714140882042388"/>
                  <c:y val="-8.2961281023155378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7D0-49AE-A519-ACCF2E71151C}"/>
                </c:ext>
              </c:extLst>
            </c:dLbl>
            <c:dLbl>
              <c:idx val="9"/>
              <c:layout>
                <c:manualLayout>
                  <c:x val="-0.25079573710207886"/>
                  <c:y val="4.528007953915349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7D0-49AE-A519-ACCF2E71151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('NEW Summary 1990-2023 N2O'!$A$2,'NEW Summary 1990-2023 N2O'!$A$7,'NEW Summary 1990-2023 N2O'!$A$8,'NEW Summary 1990-2023 N2O'!$A$9,'NEW Summary 1990-2023 N2O'!$A$10,'NEW Summary 1990-2023 N2O'!$A$11,'NEW Summary 1990-2023 N2O'!$A$17,'NEW Summary 1990-2023 N2O'!$A$23,'NEW Summary 1990-2023 N2O'!$A$24,'NEW Summary 1990-2023 N2O'!$A$32)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('NEW Summary 1990-2023 N2O'!$AI$2,'NEW Summary 1990-2023 N2O'!$AI$7,'NEW Summary 1990-2023 N2O'!$AI$8,'NEW Summary 1990-2023 N2O'!$AI$9,'NEW Summary 1990-2023 N2O'!$AI$10,'NEW Summary 1990-2023 N2O'!$AI$11,'NEW Summary 1990-2023 N2O'!$AI$17,'NEW Summary 1990-2023 N2O'!$AI$23,'NEW Summary 1990-2023 N2O'!$AI$24,'NEW Summary 1990-2023 N2O'!$AI$32)</c:f>
              <c:numCache>
                <c:formatCode>0.00</c:formatCode>
                <c:ptCount val="10"/>
                <c:pt idx="0">
                  <c:v>91.49083968563157</c:v>
                </c:pt>
                <c:pt idx="1">
                  <c:v>11.964950900886107</c:v>
                </c:pt>
                <c:pt idx="2">
                  <c:v>9.4397727694964537</c:v>
                </c:pt>
                <c:pt idx="3">
                  <c:v>0.99324967596003999</c:v>
                </c:pt>
                <c:pt idx="4">
                  <c:v>1.1891626262112363</c:v>
                </c:pt>
                <c:pt idx="5">
                  <c:v>130.87825227215464</c:v>
                </c:pt>
                <c:pt idx="6">
                  <c:v>40.775384374999994</c:v>
                </c:pt>
                <c:pt idx="8">
                  <c:v>4424.2654864855804</c:v>
                </c:pt>
                <c:pt idx="9">
                  <c:v>118.42080372725493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7D0-49AE-A519-ACCF2E711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2.2053470902344101E-2"/>
          <c:y val="0.83650605128471078"/>
          <c:w val="0.9503756720065164"/>
          <c:h val="0.14917627331953798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IE"/>
              <a:t>1990</a:t>
            </a:r>
          </a:p>
        </c:rich>
      </c:tx>
      <c:layout>
        <c:manualLayout>
          <c:xMode val="edge"/>
          <c:yMode val="edge"/>
          <c:x val="5.8777011494252893E-2"/>
          <c:y val="1.6703954628376469E-2"/>
        </c:manualLayout>
      </c:layout>
      <c:overlay val="1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1381302433430722"/>
                  <c:y val="4.4241291714772748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6B-45C7-91C8-E8146B9A4C2E}"/>
                </c:ext>
              </c:extLst>
            </c:dLbl>
            <c:dLbl>
              <c:idx val="1"/>
              <c:layout>
                <c:manualLayout>
                  <c:x val="0.18371484840479446"/>
                  <c:y val="2.356003184536033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6B-45C7-91C8-E8146B9A4C2E}"/>
                </c:ext>
              </c:extLst>
            </c:dLbl>
            <c:dLbl>
              <c:idx val="2"/>
              <c:layout>
                <c:manualLayout>
                  <c:x val="0.3061217290021323"/>
                  <c:y val="0.2743101831243214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46B-45C7-91C8-E8146B9A4C2E}"/>
                </c:ext>
              </c:extLst>
            </c:dLbl>
            <c:dLbl>
              <c:idx val="3"/>
              <c:layout>
                <c:manualLayout>
                  <c:x val="0.26597255439736961"/>
                  <c:y val="0.11898474183355164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6B-45C7-91C8-E8146B9A4C2E}"/>
                </c:ext>
              </c:extLst>
            </c:dLbl>
            <c:dLbl>
              <c:idx val="4"/>
              <c:layout>
                <c:manualLayout>
                  <c:x val="-0.44244268867628761"/>
                  <c:y val="0.4152718009604231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46B-45C7-91C8-E8146B9A4C2E}"/>
                </c:ext>
              </c:extLst>
            </c:dLbl>
            <c:dLbl>
              <c:idx val="5"/>
              <c:layout>
                <c:manualLayout>
                  <c:x val="0.33160053320743166"/>
                  <c:y val="0.41146527468648214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6B-45C7-91C8-E8146B9A4C2E}"/>
                </c:ext>
              </c:extLst>
            </c:dLbl>
            <c:dLbl>
              <c:idx val="6"/>
              <c:layout>
                <c:manualLayout>
                  <c:x val="-0.42003934974932"/>
                  <c:y val="0.17759694424935768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46B-45C7-91C8-E8146B9A4C2E}"/>
                </c:ext>
              </c:extLst>
            </c:dLbl>
            <c:dLbl>
              <c:idx val="7"/>
              <c:layout>
                <c:manualLayout>
                  <c:x val="-2.2525447889402372E-2"/>
                  <c:y val="-1.60401027829578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6B-45C7-91C8-E8146B9A4C2E}"/>
                </c:ext>
              </c:extLst>
            </c:dLbl>
            <c:dLbl>
              <c:idx val="8"/>
              <c:layout>
                <c:manualLayout>
                  <c:x val="-1.0396360564339556E-2"/>
                  <c:y val="-4.01002569573945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46B-45C7-91C8-E8146B9A4C2E}"/>
                </c:ext>
              </c:extLst>
            </c:dLbl>
            <c:dLbl>
              <c:idx val="9"/>
              <c:layout>
                <c:manualLayout>
                  <c:x val="-0.14886853278243131"/>
                  <c:y val="4.717221212286121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6B-45C7-91C8-E8146B9A4C2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('NEW Summary 1990-2023 N2O'!$A$2,'NEW Summary 1990-2023 N2O'!$A$7,'NEW Summary 1990-2023 N2O'!$A$8,'NEW Summary 1990-2023 N2O'!$A$9,'NEW Summary 1990-2023 N2O'!$A$10,'NEW Summary 1990-2023 N2O'!$A$11,'NEW Summary 1990-2023 N2O'!$A$17,'NEW Summary 1990-2023 N2O'!$A$23,'NEW Summary 1990-2023 N2O'!$A$24,'NEW Summary 1990-2023 N2O'!$A$32)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('NEW Summary 1990-2023 N2O'!$B$2,'NEW Summary 1990-2023 N2O'!$B$7,'NEW Summary 1990-2023 N2O'!$B$8,'NEW Summary 1990-2023 N2O'!$B$9,'NEW Summary 1990-2023 N2O'!$B$10,'NEW Summary 1990-2023 N2O'!$B$11,'NEW Summary 1990-2023 N2O'!$B$17,'NEW Summary 1990-2023 N2O'!$B$23,'NEW Summary 1990-2023 N2O'!$B$24,'NEW Summary 1990-2023 N2O'!$B$32)</c:f>
              <c:numCache>
                <c:formatCode>0.00</c:formatCode>
                <c:ptCount val="10"/>
                <c:pt idx="0">
                  <c:v>63.578521228892015</c:v>
                </c:pt>
                <c:pt idx="1">
                  <c:v>25.995607785193879</c:v>
                </c:pt>
                <c:pt idx="2">
                  <c:v>11.317484070855873</c:v>
                </c:pt>
                <c:pt idx="3">
                  <c:v>1.9745954392903129</c:v>
                </c:pt>
                <c:pt idx="4">
                  <c:v>2.3755173607470157</c:v>
                </c:pt>
                <c:pt idx="5">
                  <c:v>58.612656562215165</c:v>
                </c:pt>
                <c:pt idx="6">
                  <c:v>912.97110999999995</c:v>
                </c:pt>
                <c:pt idx="8">
                  <c:v>5020.539729374118</c:v>
                </c:pt>
                <c:pt idx="9">
                  <c:v>67.798219542501926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46B-45C7-91C8-E8146B9A4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2.2053470902344101E-2"/>
          <c:y val="0.83650605128471078"/>
          <c:w val="0.9503756720065164"/>
          <c:h val="0.14917627331953798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0061969248051054E-2"/>
          <c:y val="3.2949149716677478E-2"/>
          <c:w val="0.91201892896552628"/>
          <c:h val="0.829225740870666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'NON-ETS &amp; ETS'!$A$2</c:f>
              <c:strCache>
                <c:ptCount val="1"/>
                <c:pt idx="0">
                  <c:v>Energy Industries</c:v>
                </c:pt>
              </c:strCache>
            </c:strRef>
          </c:tx>
          <c:invertIfNegative val="0"/>
          <c:cat>
            <c:numRef>
              <c:f>'NON-ETS &amp; ETS'!$B$1:$AI$1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'NON-ETS &amp; ETS'!$B$2:$AI$2</c:f>
              <c:numCache>
                <c:formatCode>0.00</c:formatCode>
                <c:ptCount val="34"/>
                <c:pt idx="15">
                  <c:v>15719.021411847914</c:v>
                </c:pt>
                <c:pt idx="16">
                  <c:v>14959.151681255073</c:v>
                </c:pt>
                <c:pt idx="17">
                  <c:v>14458.892999221416</c:v>
                </c:pt>
                <c:pt idx="18">
                  <c:v>14555.154855455741</c:v>
                </c:pt>
                <c:pt idx="19">
                  <c:v>12972.031248500442</c:v>
                </c:pt>
                <c:pt idx="20">
                  <c:v>13227.937453998806</c:v>
                </c:pt>
                <c:pt idx="21">
                  <c:v>11824.35745980615</c:v>
                </c:pt>
                <c:pt idx="22">
                  <c:v>12593.824698066823</c:v>
                </c:pt>
                <c:pt idx="23">
                  <c:v>11198.169341650571</c:v>
                </c:pt>
                <c:pt idx="24">
                  <c:v>10972.469162066225</c:v>
                </c:pt>
                <c:pt idx="25">
                  <c:v>11578.438382912645</c:v>
                </c:pt>
                <c:pt idx="26">
                  <c:v>12324.082788083524</c:v>
                </c:pt>
                <c:pt idx="27">
                  <c:v>11348.198539847215</c:v>
                </c:pt>
                <c:pt idx="28">
                  <c:v>9834.2578180070468</c:v>
                </c:pt>
                <c:pt idx="29">
                  <c:v>8603.017664601879</c:v>
                </c:pt>
                <c:pt idx="30">
                  <c:v>7952.345319434231</c:v>
                </c:pt>
                <c:pt idx="31">
                  <c:v>9513.9372657517906</c:v>
                </c:pt>
                <c:pt idx="32">
                  <c:v>9317.3401150946247</c:v>
                </c:pt>
                <c:pt idx="33">
                  <c:v>7163.2319400777587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19-4690-BC0B-74E1CAAB6F11}"/>
            </c:ext>
          </c:extLst>
        </c:ser>
        <c:ser>
          <c:idx val="1"/>
          <c:order val="1"/>
          <c:tx>
            <c:strRef>
              <c:f>'NON-ETS &amp; ETS'!$A$7</c:f>
              <c:strCache>
                <c:ptCount val="1"/>
                <c:pt idx="0">
                  <c:v>Residential</c:v>
                </c:pt>
              </c:strCache>
            </c:strRef>
          </c:tx>
          <c:invertIfNegative val="0"/>
          <c:cat>
            <c:numRef>
              <c:f>'NON-ETS &amp; ETS'!$B$1:$AI$1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'NON-ETS &amp; ETS'!$B$7:$AI$7</c:f>
              <c:numCache>
                <c:formatCode>0.00</c:formatCode>
                <c:ptCount val="34"/>
                <c:pt idx="15">
                  <c:v>12.278</c:v>
                </c:pt>
                <c:pt idx="16">
                  <c:v>13.089</c:v>
                </c:pt>
                <c:pt idx="17">
                  <c:v>10.417243245727319</c:v>
                </c:pt>
                <c:pt idx="18">
                  <c:v>8.3070047782178875</c:v>
                </c:pt>
                <c:pt idx="19">
                  <c:v>6.8478554607194972</c:v>
                </c:pt>
                <c:pt idx="20">
                  <c:v>3.6471999415289922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19-4690-BC0B-74E1CAAB6F11}"/>
            </c:ext>
          </c:extLst>
        </c:ser>
        <c:ser>
          <c:idx val="2"/>
          <c:order val="2"/>
          <c:tx>
            <c:strRef>
              <c:f>'NON-ETS &amp; ETS'!$A$8</c:f>
              <c:strCache>
                <c:ptCount val="1"/>
                <c:pt idx="0">
                  <c:v>Manufacturing Combustion</c:v>
                </c:pt>
              </c:strCache>
            </c:strRef>
          </c:tx>
          <c:invertIfNegative val="0"/>
          <c:cat>
            <c:numRef>
              <c:f>'NON-ETS &amp; ETS'!$B$1:$AI$1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'NON-ETS &amp; ETS'!$B$8:$AI$8</c:f>
              <c:numCache>
                <c:formatCode>0.00</c:formatCode>
                <c:ptCount val="34"/>
                <c:pt idx="15">
                  <c:v>4042.0727961973371</c:v>
                </c:pt>
                <c:pt idx="16">
                  <c:v>4123.9908570655425</c:v>
                </c:pt>
                <c:pt idx="17">
                  <c:v>4122.0106194276887</c:v>
                </c:pt>
                <c:pt idx="18">
                  <c:v>3482.4003175765129</c:v>
                </c:pt>
                <c:pt idx="19">
                  <c:v>2716.5159229903684</c:v>
                </c:pt>
                <c:pt idx="20">
                  <c:v>2786.5860440435677</c:v>
                </c:pt>
                <c:pt idx="21">
                  <c:v>2728.9974418322449</c:v>
                </c:pt>
                <c:pt idx="22">
                  <c:v>2826.1718034744608</c:v>
                </c:pt>
                <c:pt idx="23">
                  <c:v>3156.2521151593978</c:v>
                </c:pt>
                <c:pt idx="24">
                  <c:v>3307.1907811662277</c:v>
                </c:pt>
                <c:pt idx="25">
                  <c:v>3381.3059166632515</c:v>
                </c:pt>
                <c:pt idx="26">
                  <c:v>3403.4662263405648</c:v>
                </c:pt>
                <c:pt idx="27">
                  <c:v>3461.9832526558444</c:v>
                </c:pt>
                <c:pt idx="28">
                  <c:v>3524.7969468818064</c:v>
                </c:pt>
                <c:pt idx="29">
                  <c:v>3450.6214636607015</c:v>
                </c:pt>
                <c:pt idx="30">
                  <c:v>3384.9195476706655</c:v>
                </c:pt>
                <c:pt idx="31">
                  <c:v>3492.9703545712846</c:v>
                </c:pt>
                <c:pt idx="32">
                  <c:v>3250.3566895737172</c:v>
                </c:pt>
                <c:pt idx="33">
                  <c:v>3069.7662707089557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19-4690-BC0B-74E1CAAB6F11}"/>
            </c:ext>
          </c:extLst>
        </c:ser>
        <c:ser>
          <c:idx val="3"/>
          <c:order val="3"/>
          <c:tx>
            <c:strRef>
              <c:f>'NON-ETS &amp; ETS'!$A$9</c:f>
              <c:strCache>
                <c:ptCount val="1"/>
                <c:pt idx="0">
                  <c:v>Commercial Services</c:v>
                </c:pt>
              </c:strCache>
            </c:strRef>
          </c:tx>
          <c:invertIfNegative val="0"/>
          <c:cat>
            <c:numRef>
              <c:f>'NON-ETS &amp; ETS'!$B$1:$AI$1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'NON-ETS &amp; ETS'!$B$9:$AI$9</c:f>
              <c:numCache>
                <c:formatCode>0.00</c:formatCode>
                <c:ptCount val="34"/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19-4690-BC0B-74E1CAAB6F11}"/>
            </c:ext>
          </c:extLst>
        </c:ser>
        <c:ser>
          <c:idx val="4"/>
          <c:order val="4"/>
          <c:tx>
            <c:strRef>
              <c:f>'NON-ETS &amp; ETS'!$A$10</c:f>
              <c:strCache>
                <c:ptCount val="1"/>
                <c:pt idx="0">
                  <c:v>Public Services</c:v>
                </c:pt>
              </c:strCache>
            </c:strRef>
          </c:tx>
          <c:invertIfNegative val="0"/>
          <c:cat>
            <c:numRef>
              <c:f>'NON-ETS &amp; ETS'!$B$1:$AI$1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'NON-ETS &amp; ETS'!$B$10:$AI$10</c:f>
              <c:numCache>
                <c:formatCode>0.00</c:formatCode>
                <c:ptCount val="34"/>
              </c:numCache>
            </c:numRef>
          </c:val>
          <c:extLst>
            <c:ext xmlns:c16="http://schemas.microsoft.com/office/drawing/2014/chart" uri="{C3380CC4-5D6E-409C-BE32-E72D297353CC}">
              <c16:uniqueId val="{00000004-7619-4690-BC0B-74E1CAAB6F11}"/>
            </c:ext>
          </c:extLst>
        </c:ser>
        <c:ser>
          <c:idx val="5"/>
          <c:order val="5"/>
          <c:tx>
            <c:strRef>
              <c:f>'NON-ETS &amp; ETS'!$A$11</c:f>
              <c:strCache>
                <c:ptCount val="1"/>
                <c:pt idx="0">
                  <c:v>Transport</c:v>
                </c:pt>
              </c:strCache>
            </c:strRef>
          </c:tx>
          <c:invertIfNegative val="0"/>
          <c:cat>
            <c:numRef>
              <c:f>'NON-ETS &amp; ETS'!$B$1:$AI$1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'NON-ETS &amp; ETS'!$B$11:$AI$11</c:f>
              <c:numCache>
                <c:formatCode>0.00</c:formatCode>
                <c:ptCount val="34"/>
                <c:pt idx="15">
                  <c:v>5.1159999999999997</c:v>
                </c:pt>
                <c:pt idx="16">
                  <c:v>4.2716099999999999</c:v>
                </c:pt>
                <c:pt idx="17">
                  <c:v>3.101728291205335</c:v>
                </c:pt>
                <c:pt idx="18">
                  <c:v>2.9315081871496815</c:v>
                </c:pt>
                <c:pt idx="19">
                  <c:v>3.0324879905525566</c:v>
                </c:pt>
                <c:pt idx="20">
                  <c:v>4.9326153469153704</c:v>
                </c:pt>
                <c:pt idx="21">
                  <c:v>8.5287417366405105</c:v>
                </c:pt>
                <c:pt idx="22">
                  <c:v>9.7080553508898877</c:v>
                </c:pt>
                <c:pt idx="23">
                  <c:v>23.355149846903487</c:v>
                </c:pt>
                <c:pt idx="24">
                  <c:v>21.100217646433656</c:v>
                </c:pt>
                <c:pt idx="25">
                  <c:v>24.709446526289895</c:v>
                </c:pt>
                <c:pt idx="26">
                  <c:v>28.235115459553626</c:v>
                </c:pt>
                <c:pt idx="27">
                  <c:v>30.23352858388472</c:v>
                </c:pt>
                <c:pt idx="28">
                  <c:v>31.593960213614565</c:v>
                </c:pt>
                <c:pt idx="29">
                  <c:v>21.116850372570426</c:v>
                </c:pt>
                <c:pt idx="30">
                  <c:v>13.857227077249007</c:v>
                </c:pt>
                <c:pt idx="31">
                  <c:v>19.553392438584819</c:v>
                </c:pt>
                <c:pt idx="32">
                  <c:v>21.375525096231215</c:v>
                </c:pt>
                <c:pt idx="33">
                  <c:v>30.870848942659471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619-4690-BC0B-74E1CAAB6F11}"/>
            </c:ext>
          </c:extLst>
        </c:ser>
        <c:ser>
          <c:idx val="6"/>
          <c:order val="6"/>
          <c:tx>
            <c:strRef>
              <c:f>'NON-ETS &amp; ETS'!$A$17</c:f>
              <c:strCache>
                <c:ptCount val="1"/>
                <c:pt idx="0">
                  <c:v>Industrial Processes</c:v>
                </c:pt>
              </c:strCache>
            </c:strRef>
          </c:tx>
          <c:invertIfNegative val="0"/>
          <c:cat>
            <c:numRef>
              <c:f>'NON-ETS &amp; ETS'!$B$1:$AI$1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'NON-ETS &amp; ETS'!$B$17:$AI$17</c:f>
              <c:numCache>
                <c:formatCode>0.00</c:formatCode>
                <c:ptCount val="34"/>
                <c:pt idx="15">
                  <c:v>2554.6837901100002</c:v>
                </c:pt>
                <c:pt idx="16">
                  <c:v>2538.7627910778574</c:v>
                </c:pt>
                <c:pt idx="17">
                  <c:v>2580.4341213620519</c:v>
                </c:pt>
                <c:pt idx="18">
                  <c:v>2302.2359797601521</c:v>
                </c:pt>
                <c:pt idx="19">
                  <c:v>1485.3521500814029</c:v>
                </c:pt>
                <c:pt idx="20">
                  <c:v>1299.0484147465625</c:v>
                </c:pt>
                <c:pt idx="21">
                  <c:v>1167.2705389694759</c:v>
                </c:pt>
                <c:pt idx="22">
                  <c:v>1391.9677990924167</c:v>
                </c:pt>
                <c:pt idx="23">
                  <c:v>1301.6950015306572</c:v>
                </c:pt>
                <c:pt idx="24">
                  <c:v>1650.4531530457709</c:v>
                </c:pt>
                <c:pt idx="25">
                  <c:v>1830.3635214124333</c:v>
                </c:pt>
                <c:pt idx="26">
                  <c:v>1968.401352033223</c:v>
                </c:pt>
                <c:pt idx="27">
                  <c:v>2039.8562560230889</c:v>
                </c:pt>
                <c:pt idx="28">
                  <c:v>2094.5489797619252</c:v>
                </c:pt>
                <c:pt idx="29">
                  <c:v>2057.6690466445225</c:v>
                </c:pt>
                <c:pt idx="30">
                  <c:v>1907.1635602316842</c:v>
                </c:pt>
                <c:pt idx="31">
                  <c:v>2256.9405207619097</c:v>
                </c:pt>
                <c:pt idx="32">
                  <c:v>2068.3747685666494</c:v>
                </c:pt>
                <c:pt idx="33">
                  <c:v>1933.8876215143532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619-4690-BC0B-74E1CAAB6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5946624"/>
        <c:axId val="225948416"/>
      </c:barChart>
      <c:catAx>
        <c:axId val="22594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5948416"/>
        <c:crosses val="autoZero"/>
        <c:auto val="1"/>
        <c:lblAlgn val="ctr"/>
        <c:lblOffset val="100"/>
        <c:noMultiLvlLbl val="0"/>
      </c:catAx>
      <c:valAx>
        <c:axId val="225948416"/>
        <c:scaling>
          <c:orientation val="minMax"/>
        </c:scaling>
        <c:delete val="0"/>
        <c:axPos val="l"/>
        <c:majorGridlines>
          <c:spPr>
            <a:ln>
              <a:solidFill>
                <a:sysClr val="windowText" lastClr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600"/>
                </a:pPr>
                <a:r>
                  <a:rPr lang="en-IE" sz="1600"/>
                  <a:t>kt CO</a:t>
                </a:r>
                <a:r>
                  <a:rPr lang="en-IE" sz="1600" baseline="-25000"/>
                  <a:t>2</a:t>
                </a:r>
                <a:r>
                  <a:rPr lang="en-IE" sz="1600"/>
                  <a:t> equivalent</a:t>
                </a:r>
              </a:p>
            </c:rich>
          </c:tx>
          <c:layout>
            <c:manualLayout>
              <c:xMode val="edge"/>
              <c:yMode val="edge"/>
              <c:x val="1.4257578436287062E-2"/>
              <c:y val="0.2391590010155236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 baseline="0"/>
            </a:pPr>
            <a:endParaRPr lang="en-US"/>
          </a:p>
        </c:txPr>
        <c:crossAx val="225946624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7.47624430381785E-2"/>
          <c:y val="0.93561794588213598"/>
          <c:w val="0.87419699531423589"/>
          <c:h val="4.834195471134767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5319617728804572E-2"/>
          <c:y val="3.2949149716677478E-2"/>
          <c:w val="0.93676127985086022"/>
          <c:h val="0.829225740870666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'NON-ETS &amp; ETS'!$A$81</c:f>
              <c:strCache>
                <c:ptCount val="1"/>
                <c:pt idx="0">
                  <c:v>Energy Industries</c:v>
                </c:pt>
              </c:strCache>
            </c:strRef>
          </c:tx>
          <c:invertIfNegative val="0"/>
          <c:cat>
            <c:numRef>
              <c:f>'NON-ETS &amp; ETS'!$B$80:$AI$80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'NON-ETS &amp; ETS'!$B$81:$AI$81</c:f>
              <c:numCache>
                <c:formatCode>0.00</c:formatCode>
                <c:ptCount val="34"/>
                <c:pt idx="0">
                  <c:v>11334.543936802416</c:v>
                </c:pt>
                <c:pt idx="1">
                  <c:v>11784.94693048071</c:v>
                </c:pt>
                <c:pt idx="2">
                  <c:v>12440.836658191371</c:v>
                </c:pt>
                <c:pt idx="3">
                  <c:v>12461.362700169875</c:v>
                </c:pt>
                <c:pt idx="4">
                  <c:v>12797.185741974259</c:v>
                </c:pt>
                <c:pt idx="5">
                  <c:v>13482.320322811876</c:v>
                </c:pt>
                <c:pt idx="6">
                  <c:v>14202.419057457646</c:v>
                </c:pt>
                <c:pt idx="7">
                  <c:v>14857.438157197474</c:v>
                </c:pt>
                <c:pt idx="8">
                  <c:v>15223.247251743613</c:v>
                </c:pt>
                <c:pt idx="9">
                  <c:v>15921.132303366356</c:v>
                </c:pt>
                <c:pt idx="10">
                  <c:v>16202.239183785132</c:v>
                </c:pt>
                <c:pt idx="11">
                  <c:v>17490.460645997322</c:v>
                </c:pt>
                <c:pt idx="12">
                  <c:v>16493.709163559302</c:v>
                </c:pt>
                <c:pt idx="13">
                  <c:v>16545.989979932612</c:v>
                </c:pt>
                <c:pt idx="14">
                  <c:v>15418.520651993318</c:v>
                </c:pt>
                <c:pt idx="15">
                  <c:v>182.0152656574864</c:v>
                </c:pt>
                <c:pt idx="16">
                  <c:v>202.24314378179628</c:v>
                </c:pt>
                <c:pt idx="17">
                  <c:v>217.71936019052558</c:v>
                </c:pt>
                <c:pt idx="18">
                  <c:v>235.57246029280105</c:v>
                </c:pt>
                <c:pt idx="19">
                  <c:v>224.98057657956747</c:v>
                </c:pt>
                <c:pt idx="20">
                  <c:v>233.22730656172999</c:v>
                </c:pt>
                <c:pt idx="21">
                  <c:v>232.74629827254961</c:v>
                </c:pt>
                <c:pt idx="22">
                  <c:v>304.13484536226298</c:v>
                </c:pt>
                <c:pt idx="23">
                  <c:v>336.32700094441338</c:v>
                </c:pt>
                <c:pt idx="24">
                  <c:v>370.07250161569516</c:v>
                </c:pt>
                <c:pt idx="25">
                  <c:v>374.30924364938284</c:v>
                </c:pt>
                <c:pt idx="26">
                  <c:v>351.33089180473002</c:v>
                </c:pt>
                <c:pt idx="27">
                  <c:v>524.54123284674779</c:v>
                </c:pt>
                <c:pt idx="28">
                  <c:v>724.80732505364119</c:v>
                </c:pt>
                <c:pt idx="29">
                  <c:v>706.4319393935483</c:v>
                </c:pt>
                <c:pt idx="30">
                  <c:v>712.78780210594186</c:v>
                </c:pt>
                <c:pt idx="31">
                  <c:v>673.0153858389566</c:v>
                </c:pt>
                <c:pt idx="32">
                  <c:v>685.36181821088303</c:v>
                </c:pt>
                <c:pt idx="33">
                  <c:v>682.09196988307542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FC-4221-9115-B4336575B3F3}"/>
            </c:ext>
          </c:extLst>
        </c:ser>
        <c:ser>
          <c:idx val="1"/>
          <c:order val="1"/>
          <c:tx>
            <c:strRef>
              <c:f>'NON-ETS &amp; ETS'!$A$86</c:f>
              <c:strCache>
                <c:ptCount val="1"/>
                <c:pt idx="0">
                  <c:v>Residential</c:v>
                </c:pt>
              </c:strCache>
            </c:strRef>
          </c:tx>
          <c:invertIfNegative val="0"/>
          <c:cat>
            <c:numRef>
              <c:f>'NON-ETS &amp; ETS'!$B$80:$AI$80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'NON-ETS &amp; ETS'!$B$86:$AI$86</c:f>
              <c:numCache>
                <c:formatCode>0.00</c:formatCode>
                <c:ptCount val="34"/>
                <c:pt idx="0">
                  <c:v>7571.2683581395213</c:v>
                </c:pt>
                <c:pt idx="1">
                  <c:v>7676.7720631172942</c:v>
                </c:pt>
                <c:pt idx="2">
                  <c:v>6881.9696421664694</c:v>
                </c:pt>
                <c:pt idx="3">
                  <c:v>6878.6605009992791</c:v>
                </c:pt>
                <c:pt idx="4">
                  <c:v>6810.3969106370159</c:v>
                </c:pt>
                <c:pt idx="5">
                  <c:v>6641.8786936388105</c:v>
                </c:pt>
                <c:pt idx="6">
                  <c:v>6977.4158722908642</c:v>
                </c:pt>
                <c:pt idx="7">
                  <c:v>6734.284376968958</c:v>
                </c:pt>
                <c:pt idx="8">
                  <c:v>7308.9325622135348</c:v>
                </c:pt>
                <c:pt idx="9">
                  <c:v>7065.4187521678177</c:v>
                </c:pt>
                <c:pt idx="10">
                  <c:v>7166.1122528906271</c:v>
                </c:pt>
                <c:pt idx="11">
                  <c:v>7522.4633890939613</c:v>
                </c:pt>
                <c:pt idx="12">
                  <c:v>7538.7748347310335</c:v>
                </c:pt>
                <c:pt idx="13">
                  <c:v>7774.1177118853111</c:v>
                </c:pt>
                <c:pt idx="14">
                  <c:v>7926.5152911255955</c:v>
                </c:pt>
                <c:pt idx="15">
                  <c:v>8369.4999085334603</c:v>
                </c:pt>
                <c:pt idx="16">
                  <c:v>8231.1410539184508</c:v>
                </c:pt>
                <c:pt idx="17">
                  <c:v>8063.3459663666263</c:v>
                </c:pt>
                <c:pt idx="18">
                  <c:v>8867.1197278731961</c:v>
                </c:pt>
                <c:pt idx="19">
                  <c:v>8708.7765092599875</c:v>
                </c:pt>
                <c:pt idx="20">
                  <c:v>8973.6981674821036</c:v>
                </c:pt>
                <c:pt idx="21">
                  <c:v>7735.4714711985398</c:v>
                </c:pt>
                <c:pt idx="22">
                  <c:v>7249.5980124260213</c:v>
                </c:pt>
                <c:pt idx="23">
                  <c:v>7066.3120272115584</c:v>
                </c:pt>
                <c:pt idx="24">
                  <c:v>6271.9968562449394</c:v>
                </c:pt>
                <c:pt idx="25">
                  <c:v>6712.9299458308778</c:v>
                </c:pt>
                <c:pt idx="26">
                  <c:v>6998.1170995645898</c:v>
                </c:pt>
                <c:pt idx="27">
                  <c:v>6509.3465166105207</c:v>
                </c:pt>
                <c:pt idx="28">
                  <c:v>6999.5795736711334</c:v>
                </c:pt>
                <c:pt idx="29">
                  <c:v>6729.6488275738038</c:v>
                </c:pt>
                <c:pt idx="30">
                  <c:v>7344.1541906584271</c:v>
                </c:pt>
                <c:pt idx="31">
                  <c:v>6868.3650518130644</c:v>
                </c:pt>
                <c:pt idx="32">
                  <c:v>5753.3256579483013</c:v>
                </c:pt>
                <c:pt idx="33">
                  <c:v>5346.1439235511452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FC-4221-9115-B4336575B3F3}"/>
            </c:ext>
          </c:extLst>
        </c:ser>
        <c:ser>
          <c:idx val="2"/>
          <c:order val="2"/>
          <c:tx>
            <c:strRef>
              <c:f>'NON-ETS &amp; ETS'!$A$87</c:f>
              <c:strCache>
                <c:ptCount val="1"/>
                <c:pt idx="0">
                  <c:v>Manufacturing Combustion</c:v>
                </c:pt>
              </c:strCache>
            </c:strRef>
          </c:tx>
          <c:invertIfNegative val="0"/>
          <c:cat>
            <c:numRef>
              <c:f>'NON-ETS &amp; ETS'!$B$80:$AI$80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'NON-ETS &amp; ETS'!$B$87:$AI$87</c:f>
              <c:numCache>
                <c:formatCode>0.00</c:formatCode>
                <c:ptCount val="34"/>
                <c:pt idx="0">
                  <c:v>4074.577427069396</c:v>
                </c:pt>
                <c:pt idx="1">
                  <c:v>4161.0960471636245</c:v>
                </c:pt>
                <c:pt idx="2">
                  <c:v>3836.8937345450422</c:v>
                </c:pt>
                <c:pt idx="3">
                  <c:v>4045.2352083129708</c:v>
                </c:pt>
                <c:pt idx="4">
                  <c:v>4281.1674778005845</c:v>
                </c:pt>
                <c:pt idx="5">
                  <c:v>4298.8019381144977</c:v>
                </c:pt>
                <c:pt idx="6">
                  <c:v>4168.4249200778058</c:v>
                </c:pt>
                <c:pt idx="7">
                  <c:v>4509.4165650705199</c:v>
                </c:pt>
                <c:pt idx="8">
                  <c:v>4491.8737724867333</c:v>
                </c:pt>
                <c:pt idx="9">
                  <c:v>4659.0874208080913</c:v>
                </c:pt>
                <c:pt idx="10">
                  <c:v>5443.5261696729976</c:v>
                </c:pt>
                <c:pt idx="11">
                  <c:v>5410.5257772650111</c:v>
                </c:pt>
                <c:pt idx="12">
                  <c:v>5075.4490196614879</c:v>
                </c:pt>
                <c:pt idx="13">
                  <c:v>5192.4057423201166</c:v>
                </c:pt>
                <c:pt idx="14">
                  <c:v>5268.0100451554263</c:v>
                </c:pt>
                <c:pt idx="15">
                  <c:v>1404.8083096416194</c:v>
                </c:pt>
                <c:pt idx="16">
                  <c:v>1119.1993688662651</c:v>
                </c:pt>
                <c:pt idx="17">
                  <c:v>1214.1828009760802</c:v>
                </c:pt>
                <c:pt idx="18">
                  <c:v>1663.8140175862463</c:v>
                </c:pt>
                <c:pt idx="19">
                  <c:v>1414.085354256189</c:v>
                </c:pt>
                <c:pt idx="20">
                  <c:v>1354.8344526940159</c:v>
                </c:pt>
                <c:pt idx="21">
                  <c:v>1003.3738000431399</c:v>
                </c:pt>
                <c:pt idx="22">
                  <c:v>985.91605807603946</c:v>
                </c:pt>
                <c:pt idx="23">
                  <c:v>836.23367814479343</c:v>
                </c:pt>
                <c:pt idx="24">
                  <c:v>891.04270414053099</c:v>
                </c:pt>
                <c:pt idx="25">
                  <c:v>851.43322978790502</c:v>
                </c:pt>
                <c:pt idx="26">
                  <c:v>908.06658424850002</c:v>
                </c:pt>
                <c:pt idx="27">
                  <c:v>991.00247206327958</c:v>
                </c:pt>
                <c:pt idx="28">
                  <c:v>1137.2770063822727</c:v>
                </c:pt>
                <c:pt idx="29">
                  <c:v>1103.1744219754914</c:v>
                </c:pt>
                <c:pt idx="30">
                  <c:v>1234.8646977245498</c:v>
                </c:pt>
                <c:pt idx="31">
                  <c:v>1128.8331906360027</c:v>
                </c:pt>
                <c:pt idx="32">
                  <c:v>1083.4759323007879</c:v>
                </c:pt>
                <c:pt idx="33">
                  <c:v>1063.5587565206879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FC-4221-9115-B4336575B3F3}"/>
            </c:ext>
          </c:extLst>
        </c:ser>
        <c:ser>
          <c:idx val="3"/>
          <c:order val="3"/>
          <c:tx>
            <c:strRef>
              <c:f>'NON-ETS &amp; ETS'!$A$88</c:f>
              <c:strCache>
                <c:ptCount val="1"/>
                <c:pt idx="0">
                  <c:v>Commercial Services</c:v>
                </c:pt>
              </c:strCache>
            </c:strRef>
          </c:tx>
          <c:invertIfNegative val="0"/>
          <c:cat>
            <c:numRef>
              <c:f>'NON-ETS &amp; ETS'!$B$80:$AI$80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'NON-ETS &amp; ETS'!$B$88:$AI$88</c:f>
              <c:numCache>
                <c:formatCode>0.00</c:formatCode>
                <c:ptCount val="34"/>
                <c:pt idx="0">
                  <c:v>1009.9357449937954</c:v>
                </c:pt>
                <c:pt idx="1">
                  <c:v>1027.9608510483147</c:v>
                </c:pt>
                <c:pt idx="2">
                  <c:v>1021.8106436149965</c:v>
                </c:pt>
                <c:pt idx="3">
                  <c:v>1009.0660326082979</c:v>
                </c:pt>
                <c:pt idx="4">
                  <c:v>1099.9425681408877</c:v>
                </c:pt>
                <c:pt idx="5">
                  <c:v>1078.1951076628222</c:v>
                </c:pt>
                <c:pt idx="6">
                  <c:v>973.54243678404794</c:v>
                </c:pt>
                <c:pt idx="7">
                  <c:v>981.17485405088098</c:v>
                </c:pt>
                <c:pt idx="8">
                  <c:v>967.55862522134828</c:v>
                </c:pt>
                <c:pt idx="9">
                  <c:v>1000.4052819590592</c:v>
                </c:pt>
                <c:pt idx="10">
                  <c:v>1025.751865589732</c:v>
                </c:pt>
                <c:pt idx="11">
                  <c:v>1015.4902830523893</c:v>
                </c:pt>
                <c:pt idx="12">
                  <c:v>981.22045389402035</c:v>
                </c:pt>
                <c:pt idx="13">
                  <c:v>1078.9141234445947</c:v>
                </c:pt>
                <c:pt idx="14">
                  <c:v>1046.5711988682419</c:v>
                </c:pt>
                <c:pt idx="15">
                  <c:v>1078.7449236400987</c:v>
                </c:pt>
                <c:pt idx="16">
                  <c:v>1072.8265358683811</c:v>
                </c:pt>
                <c:pt idx="17">
                  <c:v>1070.6463475409937</c:v>
                </c:pt>
                <c:pt idx="18">
                  <c:v>1116.9483131557026</c:v>
                </c:pt>
                <c:pt idx="19">
                  <c:v>884.23296149861096</c:v>
                </c:pt>
                <c:pt idx="20">
                  <c:v>983.09301832104416</c:v>
                </c:pt>
                <c:pt idx="21">
                  <c:v>907.31028906271865</c:v>
                </c:pt>
                <c:pt idx="22">
                  <c:v>956.45968447636778</c:v>
                </c:pt>
                <c:pt idx="23">
                  <c:v>954.77277594743703</c:v>
                </c:pt>
                <c:pt idx="24">
                  <c:v>854.71556487328417</c:v>
                </c:pt>
                <c:pt idx="25">
                  <c:v>964.12265386095157</c:v>
                </c:pt>
                <c:pt idx="26">
                  <c:v>860.74464281212306</c:v>
                </c:pt>
                <c:pt idx="27">
                  <c:v>797.13456862936619</c:v>
                </c:pt>
                <c:pt idx="28">
                  <c:v>868.39598940261328</c:v>
                </c:pt>
                <c:pt idx="29">
                  <c:v>838.24355505866856</c:v>
                </c:pt>
                <c:pt idx="30">
                  <c:v>673.17057607624974</c:v>
                </c:pt>
                <c:pt idx="31">
                  <c:v>761.16639743568442</c:v>
                </c:pt>
                <c:pt idx="32">
                  <c:v>751.11756844375509</c:v>
                </c:pt>
                <c:pt idx="33">
                  <c:v>732.16358205585288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FC-4221-9115-B4336575B3F3}"/>
            </c:ext>
          </c:extLst>
        </c:ser>
        <c:ser>
          <c:idx val="4"/>
          <c:order val="4"/>
          <c:tx>
            <c:strRef>
              <c:f>'NON-ETS &amp; ETS'!$A$89</c:f>
              <c:strCache>
                <c:ptCount val="1"/>
                <c:pt idx="0">
                  <c:v>Public Services</c:v>
                </c:pt>
              </c:strCache>
            </c:strRef>
          </c:tx>
          <c:invertIfNegative val="0"/>
          <c:cat>
            <c:numRef>
              <c:f>'NON-ETS &amp; ETS'!$B$80:$AI$80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'NON-ETS &amp; ETS'!$B$89:$AI$89</c:f>
              <c:numCache>
                <c:formatCode>0.00</c:formatCode>
                <c:ptCount val="34"/>
                <c:pt idx="0">
                  <c:v>1123.0499837339432</c:v>
                </c:pt>
                <c:pt idx="1">
                  <c:v>1096.9231520237481</c:v>
                </c:pt>
                <c:pt idx="2">
                  <c:v>1002.865630030489</c:v>
                </c:pt>
                <c:pt idx="3">
                  <c:v>976.13202797533154</c:v>
                </c:pt>
                <c:pt idx="4">
                  <c:v>983.14371214735968</c:v>
                </c:pt>
                <c:pt idx="5">
                  <c:v>914.3172183415744</c:v>
                </c:pt>
                <c:pt idx="6">
                  <c:v>875.6602538300732</c:v>
                </c:pt>
                <c:pt idx="7">
                  <c:v>829.69279652471835</c:v>
                </c:pt>
                <c:pt idx="8">
                  <c:v>780.47919920485549</c:v>
                </c:pt>
                <c:pt idx="9">
                  <c:v>808.52468430124168</c:v>
                </c:pt>
                <c:pt idx="10">
                  <c:v>855.81774906637247</c:v>
                </c:pt>
                <c:pt idx="11">
                  <c:v>826.1373718125775</c:v>
                </c:pt>
                <c:pt idx="12">
                  <c:v>771.20117257815195</c:v>
                </c:pt>
                <c:pt idx="13">
                  <c:v>732.77614090350141</c:v>
                </c:pt>
                <c:pt idx="14">
                  <c:v>685.68870905761935</c:v>
                </c:pt>
                <c:pt idx="15">
                  <c:v>682.97040472250058</c:v>
                </c:pt>
                <c:pt idx="16">
                  <c:v>662.0960824672627</c:v>
                </c:pt>
                <c:pt idx="17">
                  <c:v>628.57037805745347</c:v>
                </c:pt>
                <c:pt idx="18">
                  <c:v>634.01533159942642</c:v>
                </c:pt>
                <c:pt idx="19">
                  <c:v>535.46295865292029</c:v>
                </c:pt>
                <c:pt idx="20">
                  <c:v>549.21470435177162</c:v>
                </c:pt>
                <c:pt idx="21">
                  <c:v>487.05507380047197</c:v>
                </c:pt>
                <c:pt idx="22">
                  <c:v>505.6831800094298</c:v>
                </c:pt>
                <c:pt idx="23">
                  <c:v>583.69657173949588</c:v>
                </c:pt>
                <c:pt idx="24">
                  <c:v>587.26034194074964</c:v>
                </c:pt>
                <c:pt idx="25">
                  <c:v>608.36289729627686</c:v>
                </c:pt>
                <c:pt idx="26">
                  <c:v>633.84292494004239</c:v>
                </c:pt>
                <c:pt idx="27">
                  <c:v>635.23040153246097</c:v>
                </c:pt>
                <c:pt idx="28">
                  <c:v>678.27330193274986</c:v>
                </c:pt>
                <c:pt idx="29">
                  <c:v>697.38207724498284</c:v>
                </c:pt>
                <c:pt idx="30">
                  <c:v>669.51792319714593</c:v>
                </c:pt>
                <c:pt idx="31">
                  <c:v>683.11421837044156</c:v>
                </c:pt>
                <c:pt idx="32">
                  <c:v>695.90555147045234</c:v>
                </c:pt>
                <c:pt idx="33">
                  <c:v>677.29599084488075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FC-4221-9115-B4336575B3F3}"/>
            </c:ext>
          </c:extLst>
        </c:ser>
        <c:ser>
          <c:idx val="5"/>
          <c:order val="5"/>
          <c:tx>
            <c:strRef>
              <c:f>'NON-ETS &amp; ETS'!$A$90</c:f>
              <c:strCache>
                <c:ptCount val="1"/>
                <c:pt idx="0">
                  <c:v>Transport</c:v>
                </c:pt>
              </c:strCache>
            </c:strRef>
          </c:tx>
          <c:invertIfNegative val="0"/>
          <c:cat>
            <c:numRef>
              <c:f>'NON-ETS &amp; ETS'!$B$80:$AI$80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'NON-ETS &amp; ETS'!$B$90:$AI$90</c:f>
              <c:numCache>
                <c:formatCode>0.00</c:formatCode>
                <c:ptCount val="34"/>
                <c:pt idx="0">
                  <c:v>5143.2613545679187</c:v>
                </c:pt>
                <c:pt idx="1">
                  <c:v>5323.0445556995437</c:v>
                </c:pt>
                <c:pt idx="2">
                  <c:v>5750.8270333473156</c:v>
                </c:pt>
                <c:pt idx="3">
                  <c:v>5725.0817785047784</c:v>
                </c:pt>
                <c:pt idx="4">
                  <c:v>5973.6894728311327</c:v>
                </c:pt>
                <c:pt idx="5">
                  <c:v>6263.7403812930952</c:v>
                </c:pt>
                <c:pt idx="6">
                  <c:v>7305.5779619472532</c:v>
                </c:pt>
                <c:pt idx="7">
                  <c:v>7678.1422307625871</c:v>
                </c:pt>
                <c:pt idx="8">
                  <c:v>9016.6717813250361</c:v>
                </c:pt>
                <c:pt idx="9">
                  <c:v>9738.0300879616043</c:v>
                </c:pt>
                <c:pt idx="10">
                  <c:v>10776.532985790973</c:v>
                </c:pt>
                <c:pt idx="11">
                  <c:v>11299.265490168362</c:v>
                </c:pt>
                <c:pt idx="12">
                  <c:v>11492.421028323344</c:v>
                </c:pt>
                <c:pt idx="13">
                  <c:v>11695.058473273002</c:v>
                </c:pt>
                <c:pt idx="14">
                  <c:v>12413.251532798944</c:v>
                </c:pt>
                <c:pt idx="15">
                  <c:v>13117.12080599713</c:v>
                </c:pt>
                <c:pt idx="16">
                  <c:v>13795.684616443241</c:v>
                </c:pt>
                <c:pt idx="17">
                  <c:v>14383.235964144622</c:v>
                </c:pt>
                <c:pt idx="18">
                  <c:v>13656.930152782437</c:v>
                </c:pt>
                <c:pt idx="19">
                  <c:v>12437.849906634476</c:v>
                </c:pt>
                <c:pt idx="20">
                  <c:v>11521.210687087767</c:v>
                </c:pt>
                <c:pt idx="21">
                  <c:v>11209.052062376317</c:v>
                </c:pt>
                <c:pt idx="22">
                  <c:v>10820.098259038095</c:v>
                </c:pt>
                <c:pt idx="23">
                  <c:v>11030.871581986634</c:v>
                </c:pt>
                <c:pt idx="24">
                  <c:v>11315.225430610075</c:v>
                </c:pt>
                <c:pt idx="25">
                  <c:v>11789.788463291476</c:v>
                </c:pt>
                <c:pt idx="26">
                  <c:v>12267.740963530492</c:v>
                </c:pt>
                <c:pt idx="27">
                  <c:v>12102.739352737733</c:v>
                </c:pt>
                <c:pt idx="28">
                  <c:v>12276.888001290725</c:v>
                </c:pt>
                <c:pt idx="29">
                  <c:v>12301.310604191465</c:v>
                </c:pt>
                <c:pt idx="30">
                  <c:v>10387.628149384922</c:v>
                </c:pt>
                <c:pt idx="31">
                  <c:v>11069.031384216338</c:v>
                </c:pt>
                <c:pt idx="32">
                  <c:v>11738.378064996505</c:v>
                </c:pt>
                <c:pt idx="33">
                  <c:v>11759.94653403094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9FC-4221-9115-B4336575B3F3}"/>
            </c:ext>
          </c:extLst>
        </c:ser>
        <c:ser>
          <c:idx val="6"/>
          <c:order val="6"/>
          <c:tx>
            <c:strRef>
              <c:f>'NON-ETS &amp; ETS'!$A$96</c:f>
              <c:strCache>
                <c:ptCount val="1"/>
                <c:pt idx="0">
                  <c:v>Industrial Processes</c:v>
                </c:pt>
              </c:strCache>
            </c:strRef>
          </c:tx>
          <c:invertIfNegative val="0"/>
          <c:cat>
            <c:numRef>
              <c:f>'NON-ETS &amp; ETS'!$B$80:$AI$80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'NON-ETS &amp; ETS'!$B$96:$AI$96</c:f>
              <c:numCache>
                <c:formatCode>0.00</c:formatCode>
                <c:ptCount val="34"/>
                <c:pt idx="0">
                  <c:v>3162.7579974747077</c:v>
                </c:pt>
                <c:pt idx="1">
                  <c:v>2873.7938384087674</c:v>
                </c:pt>
                <c:pt idx="2">
                  <c:v>2785.3476600201907</c:v>
                </c:pt>
                <c:pt idx="3">
                  <c:v>2750.6186829821581</c:v>
                </c:pt>
                <c:pt idx="4">
                  <c:v>2988.8265699390636</c:v>
                </c:pt>
                <c:pt idx="5">
                  <c:v>2902.4205637953178</c:v>
                </c:pt>
                <c:pt idx="6">
                  <c:v>2984.3907167635025</c:v>
                </c:pt>
                <c:pt idx="7">
                  <c:v>3313.4946314305994</c:v>
                </c:pt>
                <c:pt idx="8">
                  <c:v>3203.0377433927802</c:v>
                </c:pt>
                <c:pt idx="9">
                  <c:v>3153.2240810984845</c:v>
                </c:pt>
                <c:pt idx="10">
                  <c:v>3700.7647174631757</c:v>
                </c:pt>
                <c:pt idx="11">
                  <c:v>3757.1364299480533</c:v>
                </c:pt>
                <c:pt idx="12">
                  <c:v>3269.7462195572639</c:v>
                </c:pt>
                <c:pt idx="13">
                  <c:v>2494.0710398413607</c:v>
                </c:pt>
                <c:pt idx="14">
                  <c:v>2665.7202836718557</c:v>
                </c:pt>
                <c:pt idx="15">
                  <c:v>204.4095014912929</c:v>
                </c:pt>
                <c:pt idx="16">
                  <c:v>163.05828466525568</c:v>
                </c:pt>
                <c:pt idx="17">
                  <c:v>178.96103014939681</c:v>
                </c:pt>
                <c:pt idx="18">
                  <c:v>178.82869667889997</c:v>
                </c:pt>
                <c:pt idx="19">
                  <c:v>178.36696045015367</c:v>
                </c:pt>
                <c:pt idx="20">
                  <c:v>162.8521685178066</c:v>
                </c:pt>
                <c:pt idx="21">
                  <c:v>163.54834105582188</c:v>
                </c:pt>
                <c:pt idx="22">
                  <c:v>165.51061888851595</c:v>
                </c:pt>
                <c:pt idx="23">
                  <c:v>172.08639116822479</c:v>
                </c:pt>
                <c:pt idx="24">
                  <c:v>167.56561664089125</c:v>
                </c:pt>
                <c:pt idx="25">
                  <c:v>174.76407206915059</c:v>
                </c:pt>
                <c:pt idx="26">
                  <c:v>178.76154397666781</c:v>
                </c:pt>
                <c:pt idx="27">
                  <c:v>195.81476122666464</c:v>
                </c:pt>
                <c:pt idx="28">
                  <c:v>197.15004570909991</c:v>
                </c:pt>
                <c:pt idx="29">
                  <c:v>206.13469789661673</c:v>
                </c:pt>
                <c:pt idx="30">
                  <c:v>199.72804958125249</c:v>
                </c:pt>
                <c:pt idx="31">
                  <c:v>214.64606547916327</c:v>
                </c:pt>
                <c:pt idx="32">
                  <c:v>219.84352626712865</c:v>
                </c:pt>
                <c:pt idx="33">
                  <c:v>220.67036010765733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9FC-4221-9115-B4336575B3F3}"/>
            </c:ext>
          </c:extLst>
        </c:ser>
        <c:ser>
          <c:idx val="7"/>
          <c:order val="7"/>
          <c:tx>
            <c:strRef>
              <c:f>'NON-ETS &amp; ETS'!$A$102</c:f>
              <c:strCache>
                <c:ptCount val="1"/>
                <c:pt idx="0">
                  <c:v>F-Gases</c:v>
                </c:pt>
              </c:strCache>
            </c:strRef>
          </c:tx>
          <c:invertIfNegative val="0"/>
          <c:cat>
            <c:numRef>
              <c:f>'NON-ETS &amp; ETS'!$B$80:$AI$80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'NON-ETS &amp; ETS'!$B$102:$AI$102</c:f>
              <c:numCache>
                <c:formatCode>0.00</c:formatCode>
                <c:ptCount val="34"/>
                <c:pt idx="0">
                  <c:v>35.524187103957608</c:v>
                </c:pt>
                <c:pt idx="1">
                  <c:v>49.661994466251372</c:v>
                </c:pt>
                <c:pt idx="2">
                  <c:v>63.799610544922189</c:v>
                </c:pt>
                <c:pt idx="3">
                  <c:v>96.560710106658405</c:v>
                </c:pt>
                <c:pt idx="4">
                  <c:v>135.30906702231795</c:v>
                </c:pt>
                <c:pt idx="5">
                  <c:v>205.69680135858985</c:v>
                </c:pt>
                <c:pt idx="6">
                  <c:v>298.71711155402375</c:v>
                </c:pt>
                <c:pt idx="7">
                  <c:v>404.06824951247637</c:v>
                </c:pt>
                <c:pt idx="8">
                  <c:v>308.60796847700897</c:v>
                </c:pt>
                <c:pt idx="9">
                  <c:v>486.23666253077994</c:v>
                </c:pt>
                <c:pt idx="10">
                  <c:v>706.45528268022372</c:v>
                </c:pt>
                <c:pt idx="11">
                  <c:v>727.45299651084611</c:v>
                </c:pt>
                <c:pt idx="12">
                  <c:v>731.45395979958994</c:v>
                </c:pt>
                <c:pt idx="13">
                  <c:v>931.61370960402087</c:v>
                </c:pt>
                <c:pt idx="14">
                  <c:v>956.33707051477006</c:v>
                </c:pt>
                <c:pt idx="15">
                  <c:v>1141.3021887204698</c:v>
                </c:pt>
                <c:pt idx="16">
                  <c:v>1130.3268194450684</c:v>
                </c:pt>
                <c:pt idx="17">
                  <c:v>1134.1813179003959</c:v>
                </c:pt>
                <c:pt idx="18">
                  <c:v>1174.543371939978</c:v>
                </c:pt>
                <c:pt idx="19">
                  <c:v>1147.0939241132212</c:v>
                </c:pt>
                <c:pt idx="20">
                  <c:v>1120.9577509602482</c:v>
                </c:pt>
                <c:pt idx="21">
                  <c:v>1128.1714116838098</c:v>
                </c:pt>
                <c:pt idx="22">
                  <c:v>1101.7080495603291</c:v>
                </c:pt>
                <c:pt idx="23">
                  <c:v>1134.1605538413608</c:v>
                </c:pt>
                <c:pt idx="24">
                  <c:v>1199.2286722821166</c:v>
                </c:pt>
                <c:pt idx="25">
                  <c:v>1196.2699868699683</c:v>
                </c:pt>
                <c:pt idx="26">
                  <c:v>1273.0366977373069</c:v>
                </c:pt>
                <c:pt idx="27">
                  <c:v>1202.3808110760378</c:v>
                </c:pt>
                <c:pt idx="28">
                  <c:v>887.90077756324615</c:v>
                </c:pt>
                <c:pt idx="29">
                  <c:v>872.62586274038847</c:v>
                </c:pt>
                <c:pt idx="30">
                  <c:v>705.71890223357934</c:v>
                </c:pt>
                <c:pt idx="31">
                  <c:v>744.76490437964799</c:v>
                </c:pt>
                <c:pt idx="32">
                  <c:v>741.27435456838998</c:v>
                </c:pt>
                <c:pt idx="33">
                  <c:v>698.85667797183487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9FC-4221-9115-B4336575B3F3}"/>
            </c:ext>
          </c:extLst>
        </c:ser>
        <c:ser>
          <c:idx val="8"/>
          <c:order val="8"/>
          <c:tx>
            <c:strRef>
              <c:f>'NON-ETS &amp; ETS'!$A$103</c:f>
              <c:strCache>
                <c:ptCount val="1"/>
                <c:pt idx="0">
                  <c:v>Agriculture</c:v>
                </c:pt>
              </c:strCache>
            </c:strRef>
          </c:tx>
          <c:invertIfNegative val="0"/>
          <c:cat>
            <c:numRef>
              <c:f>'NON-ETS &amp; ETS'!$B$80:$AI$80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'NON-ETS &amp; ETS'!$B$103:$AI$103</c:f>
              <c:numCache>
                <c:formatCode>0.00</c:formatCode>
                <c:ptCount val="34"/>
                <c:pt idx="0">
                  <c:v>20516.090949237452</c:v>
                </c:pt>
                <c:pt idx="1">
                  <c:v>20656.504205088295</c:v>
                </c:pt>
                <c:pt idx="2">
                  <c:v>20786.17650098072</c:v>
                </c:pt>
                <c:pt idx="3">
                  <c:v>21035.248676856016</c:v>
                </c:pt>
                <c:pt idx="4">
                  <c:v>21179.315711357831</c:v>
                </c:pt>
                <c:pt idx="5">
                  <c:v>21822.369247110633</c:v>
                </c:pt>
                <c:pt idx="6">
                  <c:v>22030.684766981562</c:v>
                </c:pt>
                <c:pt idx="7">
                  <c:v>22140.645999720415</c:v>
                </c:pt>
                <c:pt idx="8">
                  <c:v>22573.135332224094</c:v>
                </c:pt>
                <c:pt idx="9">
                  <c:v>22229.347540786144</c:v>
                </c:pt>
                <c:pt idx="10">
                  <c:v>21300.735980294667</c:v>
                </c:pt>
                <c:pt idx="11">
                  <c:v>21001.844895977119</c:v>
                </c:pt>
                <c:pt idx="12">
                  <c:v>20677.210027985133</c:v>
                </c:pt>
                <c:pt idx="13">
                  <c:v>20967.883603126396</c:v>
                </c:pt>
                <c:pt idx="14">
                  <c:v>20621.776377571383</c:v>
                </c:pt>
                <c:pt idx="15">
                  <c:v>20160.725025446191</c:v>
                </c:pt>
                <c:pt idx="16">
                  <c:v>19749.577261836897</c:v>
                </c:pt>
                <c:pt idx="17">
                  <c:v>19610.092175205999</c:v>
                </c:pt>
                <c:pt idx="18">
                  <c:v>19238.661622446736</c:v>
                </c:pt>
                <c:pt idx="19">
                  <c:v>18828.554231527127</c:v>
                </c:pt>
                <c:pt idx="20">
                  <c:v>18969.089464153192</c:v>
                </c:pt>
                <c:pt idx="21">
                  <c:v>18539.91886072743</c:v>
                </c:pt>
                <c:pt idx="22">
                  <c:v>18852.49731548793</c:v>
                </c:pt>
                <c:pt idx="23">
                  <c:v>19445.933461228469</c:v>
                </c:pt>
                <c:pt idx="24">
                  <c:v>19514.453957011356</c:v>
                </c:pt>
                <c:pt idx="25">
                  <c:v>19903.623188209585</c:v>
                </c:pt>
                <c:pt idx="26">
                  <c:v>20492.208067893556</c:v>
                </c:pt>
                <c:pt idx="27">
                  <c:v>21102.556963468905</c:v>
                </c:pt>
                <c:pt idx="28">
                  <c:v>21392.640490688096</c:v>
                </c:pt>
                <c:pt idx="29">
                  <c:v>21259.927174266573</c:v>
                </c:pt>
                <c:pt idx="30">
                  <c:v>21544.770868273696</c:v>
                </c:pt>
                <c:pt idx="31">
                  <c:v>21939.661050843391</c:v>
                </c:pt>
                <c:pt idx="32">
                  <c:v>21795.263675198305</c:v>
                </c:pt>
                <c:pt idx="33">
                  <c:v>20782.219608120711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FC-4221-9115-B4336575B3F3}"/>
            </c:ext>
          </c:extLst>
        </c:ser>
        <c:ser>
          <c:idx val="9"/>
          <c:order val="9"/>
          <c:tx>
            <c:strRef>
              <c:f>'NON-ETS &amp; ETS'!$A$111</c:f>
              <c:strCache>
                <c:ptCount val="1"/>
                <c:pt idx="0">
                  <c:v>Waste</c:v>
                </c:pt>
              </c:strCache>
            </c:strRef>
          </c:tx>
          <c:invertIfNegative val="0"/>
          <c:cat>
            <c:numRef>
              <c:f>'NON-ETS &amp; ETS'!$B$80:$AI$80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'NON-ETS &amp; ETS'!$B$111:$AI$111</c:f>
              <c:numCache>
                <c:formatCode>0.00</c:formatCode>
                <c:ptCount val="34"/>
                <c:pt idx="0">
                  <c:v>1709.2379654880638</c:v>
                </c:pt>
                <c:pt idx="1">
                  <c:v>1799.7259717319207</c:v>
                </c:pt>
                <c:pt idx="2">
                  <c:v>1872.6110167758227</c:v>
                </c:pt>
                <c:pt idx="3">
                  <c:v>1928.635396083811</c:v>
                </c:pt>
                <c:pt idx="4">
                  <c:v>1978.8855789392078</c:v>
                </c:pt>
                <c:pt idx="5">
                  <c:v>2019.7605435458233</c:v>
                </c:pt>
                <c:pt idx="6">
                  <c:v>1884.4631560740484</c:v>
                </c:pt>
                <c:pt idx="7">
                  <c:v>1577.0810241243623</c:v>
                </c:pt>
                <c:pt idx="8">
                  <c:v>1626.6955525074786</c:v>
                </c:pt>
                <c:pt idx="9">
                  <c:v>1630.862038641108</c:v>
                </c:pt>
                <c:pt idx="10">
                  <c:v>1643.3846087690049</c:v>
                </c:pt>
                <c:pt idx="11">
                  <c:v>1766.9683856870142</c:v>
                </c:pt>
                <c:pt idx="12">
                  <c:v>1880.9796934493604</c:v>
                </c:pt>
                <c:pt idx="13">
                  <c:v>1935.8855277009457</c:v>
                </c:pt>
                <c:pt idx="14">
                  <c:v>1656.8076141371562</c:v>
                </c:pt>
                <c:pt idx="15">
                  <c:v>1454.3859555712822</c:v>
                </c:pt>
                <c:pt idx="16">
                  <c:v>1489.1756863909459</c:v>
                </c:pt>
                <c:pt idx="17">
                  <c:v>962.50444312206935</c:v>
                </c:pt>
                <c:pt idx="18">
                  <c:v>800.35568468212944</c:v>
                </c:pt>
                <c:pt idx="19">
                  <c:v>603.97531053018679</c:v>
                </c:pt>
                <c:pt idx="20">
                  <c:v>588.87485750317603</c:v>
                </c:pt>
                <c:pt idx="21">
                  <c:v>683.73014228332477</c:v>
                </c:pt>
                <c:pt idx="22">
                  <c:v>589.55731219352106</c:v>
                </c:pt>
                <c:pt idx="23">
                  <c:v>755.05926000677346</c:v>
                </c:pt>
                <c:pt idx="24">
                  <c:v>949.24604207902996</c:v>
                </c:pt>
                <c:pt idx="25">
                  <c:v>1020.4334171320365</c:v>
                </c:pt>
                <c:pt idx="26">
                  <c:v>1015.8910712325211</c:v>
                </c:pt>
                <c:pt idx="27">
                  <c:v>978.97236829745566</c:v>
                </c:pt>
                <c:pt idx="28">
                  <c:v>934.05397466013233</c:v>
                </c:pt>
                <c:pt idx="29">
                  <c:v>898.97604474724699</c:v>
                </c:pt>
                <c:pt idx="30">
                  <c:v>879.29246682905409</c:v>
                </c:pt>
                <c:pt idx="31">
                  <c:v>825.18833303019062</c:v>
                </c:pt>
                <c:pt idx="32">
                  <c:v>881.408706551465</c:v>
                </c:pt>
                <c:pt idx="33">
                  <c:v>845.87202680808696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9FC-4221-9115-B4336575B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6161024"/>
        <c:axId val="226162560"/>
      </c:barChart>
      <c:catAx>
        <c:axId val="22616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6162560"/>
        <c:crosses val="autoZero"/>
        <c:auto val="1"/>
        <c:lblAlgn val="ctr"/>
        <c:lblOffset val="100"/>
        <c:noMultiLvlLbl val="0"/>
      </c:catAx>
      <c:valAx>
        <c:axId val="226162560"/>
        <c:scaling>
          <c:orientation val="minMax"/>
        </c:scaling>
        <c:delete val="0"/>
        <c:axPos val="l"/>
        <c:majorGridlines>
          <c:spPr>
            <a:ln>
              <a:solidFill>
                <a:sysClr val="windowText" lastClr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 baseline="0"/>
            </a:pPr>
            <a:endParaRPr lang="en-US"/>
          </a:p>
        </c:txPr>
        <c:crossAx val="226161024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7.47624430381785E-2"/>
          <c:y val="0.93561794588213598"/>
          <c:w val="0.87419699531423589"/>
          <c:h val="4.834195471134767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IE"/>
              <a:t>1990</a:t>
            </a:r>
          </a:p>
        </c:rich>
      </c:tx>
      <c:layout>
        <c:manualLayout>
          <c:xMode val="edge"/>
          <c:yMode val="edge"/>
          <c:x val="6.2455139627028811E-2"/>
          <c:y val="2.343903923534693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003898518745012"/>
          <c:y val="5.4534905220291349E-2"/>
          <c:w val="0.61769362339541745"/>
          <c:h val="0.69264313271634781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3.243471807403385E-2"/>
                  <c:y val="3.311497938874799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04-4D64-AE68-B1BA2132AA22}"/>
                </c:ext>
              </c:extLst>
            </c:dLbl>
            <c:dLbl>
              <c:idx val="1"/>
              <c:layout>
                <c:manualLayout>
                  <c:x val="2.721723232871753E-2"/>
                  <c:y val="-2.871144867254292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04-4D64-AE68-B1BA2132AA22}"/>
                </c:ext>
              </c:extLst>
            </c:dLbl>
            <c:dLbl>
              <c:idx val="2"/>
              <c:layout>
                <c:manualLayout>
                  <c:x val="6.0832944157842336E-2"/>
                  <c:y val="-3.1388966709149951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04-4D64-AE68-B1BA2132AA22}"/>
                </c:ext>
              </c:extLst>
            </c:dLbl>
            <c:dLbl>
              <c:idx val="4"/>
              <c:layout>
                <c:manualLayout>
                  <c:x val="-5.8221232690741247E-2"/>
                  <c:y val="1.961164526813041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04-4D64-AE68-B1BA2132AA22}"/>
                </c:ext>
              </c:extLst>
            </c:dLbl>
            <c:dLbl>
              <c:idx val="5"/>
              <c:layout>
                <c:manualLayout>
                  <c:x val="-6.6420635351615534E-2"/>
                  <c:y val="2.1996985020742779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04-4D64-AE68-B1BA2132AA22}"/>
                </c:ext>
              </c:extLst>
            </c:dLbl>
            <c:dLbl>
              <c:idx val="6"/>
              <c:layout>
                <c:manualLayout>
                  <c:x val="-2.2347108572212789E-2"/>
                  <c:y val="-6.4220403642240029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04-4D64-AE68-B1BA2132AA22}"/>
                </c:ext>
              </c:extLst>
            </c:dLbl>
            <c:dLbl>
              <c:idx val="7"/>
              <c:layout>
                <c:manualLayout>
                  <c:x val="-6.0807163810406017E-2"/>
                  <c:y val="-5.018136683146714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04-4D64-AE68-B1BA2132AA22}"/>
                </c:ext>
              </c:extLst>
            </c:dLbl>
            <c:dLbl>
              <c:idx val="8"/>
              <c:layout>
                <c:manualLayout>
                  <c:x val="-3.3806734942445918E-2"/>
                  <c:y val="3.4405704719390135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304-4D64-AE68-B1BA2132AA22}"/>
                </c:ext>
              </c:extLst>
            </c:dLbl>
            <c:dLbl>
              <c:idx val="9"/>
              <c:layout>
                <c:manualLayout>
                  <c:x val="3.4589539052716452E-2"/>
                  <c:y val="8.9325690498007302E-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304-4D64-AE68-B1BA2132AA2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baseline="0"/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('NON-ETS &amp; ETS'!$A$81,'NON-ETS &amp; ETS'!$A$86:$A$90,'NON-ETS &amp; ETS'!$A$96,'NON-ETS &amp; ETS'!$A$102:$A$103,'NON-ETS &amp; ETS'!$A$111)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('NON-ETS &amp; ETS'!$B$81,'NON-ETS &amp; ETS'!$B$86:$B$90,'NON-ETS &amp; ETS'!$B$96,'NON-ETS &amp; ETS'!$B$102:$B$103,'NON-ETS &amp; ETS'!$B$111)</c:f>
              <c:numCache>
                <c:formatCode>0.00</c:formatCode>
                <c:ptCount val="10"/>
                <c:pt idx="0">
                  <c:v>11334.543936802416</c:v>
                </c:pt>
                <c:pt idx="1">
                  <c:v>7571.2683581395213</c:v>
                </c:pt>
                <c:pt idx="2">
                  <c:v>4074.577427069396</c:v>
                </c:pt>
                <c:pt idx="3">
                  <c:v>1009.9357449937954</c:v>
                </c:pt>
                <c:pt idx="4">
                  <c:v>1123.0499837339432</c:v>
                </c:pt>
                <c:pt idx="5">
                  <c:v>5143.2613545679187</c:v>
                </c:pt>
                <c:pt idx="6">
                  <c:v>3162.7579974747077</c:v>
                </c:pt>
                <c:pt idx="7">
                  <c:v>35.524187103957608</c:v>
                </c:pt>
                <c:pt idx="8">
                  <c:v>20516.090949237452</c:v>
                </c:pt>
                <c:pt idx="9">
                  <c:v>1709.2379654880638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304-4D64-AE68-B1BA2132A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2.2053470902344101E-2"/>
          <c:y val="0.83411977205208554"/>
          <c:w val="0.9503756720065164"/>
          <c:h val="0.15156255255216319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IE"/>
              <a:t>2023</a:t>
            </a:r>
          </a:p>
        </c:rich>
      </c:tx>
      <c:layout>
        <c:manualLayout>
          <c:xMode val="edge"/>
          <c:yMode val="edge"/>
          <c:x val="7.1304952076944469E-2"/>
          <c:y val="2.343904965167118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6747761202701764"/>
          <c:y val="8.7152912838422636E-2"/>
          <c:w val="0.62467266362354901"/>
          <c:h val="0.68202884477621273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0.10040601827032623"/>
                  <c:y val="1.36342270467045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70-4290-A19C-0D4D4789B804}"/>
                </c:ext>
              </c:extLst>
            </c:dLbl>
            <c:dLbl>
              <c:idx val="1"/>
              <c:layout>
                <c:manualLayout>
                  <c:x val="0.12126867707425935"/>
                  <c:y val="-3.1837011479197621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70-4290-A19C-0D4D4789B804}"/>
                </c:ext>
              </c:extLst>
            </c:dLbl>
            <c:dLbl>
              <c:idx val="2"/>
              <c:layout>
                <c:manualLayout>
                  <c:x val="7.1631310299225592E-2"/>
                  <c:y val="-1.9096901271606914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70-4290-A19C-0D4D4789B804}"/>
                </c:ext>
              </c:extLst>
            </c:dLbl>
            <c:dLbl>
              <c:idx val="3"/>
              <c:layout>
                <c:manualLayout>
                  <c:x val="5.4456825187177781E-2"/>
                  <c:y val="5.8653092691244829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70-4290-A19C-0D4D4789B804}"/>
                </c:ext>
              </c:extLst>
            </c:dLbl>
            <c:dLbl>
              <c:idx val="4"/>
              <c:layout>
                <c:manualLayout>
                  <c:x val="2.5169847249155507E-2"/>
                  <c:y val="0.1233196822532514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70-4290-A19C-0D4D4789B804}"/>
                </c:ext>
              </c:extLst>
            </c:dLbl>
            <c:dLbl>
              <c:idx val="5"/>
              <c:layout>
                <c:manualLayout>
                  <c:x val="5.6615390908361769E-2"/>
                  <c:y val="1.701507640527409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70-4290-A19C-0D4D4789B804}"/>
                </c:ext>
              </c:extLst>
            </c:dLbl>
            <c:dLbl>
              <c:idx val="6"/>
              <c:layout>
                <c:manualLayout>
                  <c:x val="0.15871942054310692"/>
                  <c:y val="1.171287171912859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70-4290-A19C-0D4D4789B804}"/>
                </c:ext>
              </c:extLst>
            </c:dLbl>
            <c:dLbl>
              <c:idx val="7"/>
              <c:layout>
                <c:manualLayout>
                  <c:x val="-0.13287968575141018"/>
                  <c:y val="-1.7292988994496419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70-4290-A19C-0D4D4789B804}"/>
                </c:ext>
              </c:extLst>
            </c:dLbl>
            <c:dLbl>
              <c:idx val="8"/>
              <c:layout>
                <c:manualLayout>
                  <c:x val="-3.3806734942445918E-2"/>
                  <c:y val="3.4405704719390135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70-4290-A19C-0D4D4789B804}"/>
                </c:ext>
              </c:extLst>
            </c:dLbl>
            <c:dLbl>
              <c:idx val="9"/>
              <c:layout>
                <c:manualLayout>
                  <c:x val="-0.12404620403331426"/>
                  <c:y val="-6.5020966569531305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70-4290-A19C-0D4D4789B80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baseline="0"/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('NON-ETS &amp; ETS'!$A$81,'NON-ETS &amp; ETS'!$A$86:$A$90,'NON-ETS &amp; ETS'!$A$96,'NON-ETS &amp; ETS'!$A$102:$A$103,'NON-ETS &amp; ETS'!$A$111)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('NON-ETS &amp; ETS'!$AI$81,'NON-ETS &amp; ETS'!$AI$86:$AI$90,'NON-ETS &amp; ETS'!$AI$96,'NON-ETS &amp; ETS'!$AI$102:$AI$103,'NON-ETS &amp; ETS'!$AI$111)</c:f>
              <c:numCache>
                <c:formatCode>0.00</c:formatCode>
                <c:ptCount val="10"/>
                <c:pt idx="0">
                  <c:v>682.09196988307542</c:v>
                </c:pt>
                <c:pt idx="1">
                  <c:v>5346.1439235511452</c:v>
                </c:pt>
                <c:pt idx="2">
                  <c:v>1063.5587565206879</c:v>
                </c:pt>
                <c:pt idx="3">
                  <c:v>732.16358205585288</c:v>
                </c:pt>
                <c:pt idx="4">
                  <c:v>677.29599084488075</c:v>
                </c:pt>
                <c:pt idx="5">
                  <c:v>11759.94653403094</c:v>
                </c:pt>
                <c:pt idx="6">
                  <c:v>220.67036010765733</c:v>
                </c:pt>
                <c:pt idx="7">
                  <c:v>698.85667797183487</c:v>
                </c:pt>
                <c:pt idx="8">
                  <c:v>20782.219608120711</c:v>
                </c:pt>
                <c:pt idx="9">
                  <c:v>845.87202680808696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370-4290-A19C-0D4D4789B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1.3367654204832999E-2"/>
          <c:y val="0.83411973962849451"/>
          <c:w val="0.9503756720065164"/>
          <c:h val="0.15156255255216319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n-IE"/>
              <a:t>1990</a:t>
            </a:r>
          </a:p>
        </c:rich>
      </c:tx>
      <c:layout>
        <c:manualLayout>
          <c:xMode val="edge"/>
          <c:yMode val="edge"/>
          <c:x val="0.4547679457327185"/>
          <c:y val="0.36826452223975759"/>
        </c:manualLayout>
      </c:layout>
      <c:overlay val="1"/>
    </c:title>
    <c:autoTitleDeleted val="0"/>
    <c:plotArea>
      <c:layout/>
      <c:doughnutChart>
        <c:varyColors val="1"/>
        <c:ser>
          <c:idx val="0"/>
          <c:order val="0"/>
          <c:tx>
            <c:strRef>
              <c:f>'NEW Summary 1990-2023 GHG'!$B$1</c:f>
              <c:strCache>
                <c:ptCount val="1"/>
                <c:pt idx="0">
                  <c:v>1990</c:v>
                </c:pt>
              </c:strCache>
            </c:strRef>
          </c:tx>
          <c:dLbls>
            <c:dLbl>
              <c:idx val="0"/>
              <c:layout>
                <c:manualLayout>
                  <c:x val="9.1923531248936916E-2"/>
                  <c:y val="-0.10987021263812261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61-4EF7-8554-3CBB19B1805D}"/>
                </c:ext>
              </c:extLst>
            </c:dLbl>
            <c:dLbl>
              <c:idx val="1"/>
              <c:layout>
                <c:manualLayout>
                  <c:x val="0.11974107905801203"/>
                  <c:y val="-2.803267348627813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61-4EF7-8554-3CBB19B1805D}"/>
                </c:ext>
              </c:extLst>
            </c:dLbl>
            <c:dLbl>
              <c:idx val="2"/>
              <c:layout>
                <c:manualLayout>
                  <c:x val="0.17759088439959966"/>
                  <c:y val="1.392243837546072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61-4EF7-8554-3CBB19B1805D}"/>
                </c:ext>
              </c:extLst>
            </c:dLbl>
            <c:dLbl>
              <c:idx val="3"/>
              <c:layout>
                <c:manualLayout>
                  <c:x val="0.14264964784195613"/>
                  <c:y val="6.3890053662052068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61-4EF7-8554-3CBB19B1805D}"/>
                </c:ext>
              </c:extLst>
            </c:dLbl>
            <c:dLbl>
              <c:idx val="4"/>
              <c:layout>
                <c:manualLayout>
                  <c:x val="0.10443318170901519"/>
                  <c:y val="0.1120028222986759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61-4EF7-8554-3CBB19B1805D}"/>
                </c:ext>
              </c:extLst>
            </c:dLbl>
            <c:dLbl>
              <c:idx val="5"/>
              <c:layout>
                <c:manualLayout>
                  <c:x val="1.3835332486051285E-2"/>
                  <c:y val="0.1178526748766658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61-4EF7-8554-3CBB19B1805D}"/>
                </c:ext>
              </c:extLst>
            </c:dLbl>
            <c:dLbl>
              <c:idx val="6"/>
              <c:layout>
                <c:manualLayout>
                  <c:x val="-8.8361622452355848E-2"/>
                  <c:y val="0.12386012572000545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861-4EF7-8554-3CBB19B1805D}"/>
                </c:ext>
              </c:extLst>
            </c:dLbl>
            <c:dLbl>
              <c:idx val="7"/>
              <c:layout>
                <c:manualLayout>
                  <c:x val="-0.14770441452501182"/>
                  <c:y val="7.384752729579943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301408735251159"/>
                      <c:h val="5.475155624354940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A861-4EF7-8554-3CBB19B1805D}"/>
                </c:ext>
              </c:extLst>
            </c:dLbl>
            <c:dLbl>
              <c:idx val="8"/>
              <c:layout>
                <c:manualLayout>
                  <c:x val="-0.12166653266828908"/>
                  <c:y val="-4.7955013087576541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861-4EF7-8554-3CBB19B1805D}"/>
                </c:ext>
              </c:extLst>
            </c:dLbl>
            <c:dLbl>
              <c:idx val="9"/>
              <c:layout>
                <c:manualLayout>
                  <c:x val="-1.9057532718796219E-2"/>
                  <c:y val="-0.11986511979198287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861-4EF7-8554-3CBB19B1805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('NEW Summary 1990-2023 GHG'!$A$2,'NEW Summary 1990-2023 GHG'!$A$7,'NEW Summary 1990-2023 GHG'!$A$8,'NEW Summary 1990-2023 GHG'!$A$9,'NEW Summary 1990-2023 GHG'!$A$10,'NEW Summary 1990-2023 GHG'!$A$11,'NEW Summary 1990-2023 GHG'!$A$17,'NEW Summary 1990-2023 GHG'!$A$23,'NEW Summary 1990-2023 GHG'!$A$24,'NEW Summary 1990-2023 GHG'!$A$32)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('NEW Summary 1990-2023 GHG'!$B$2,'NEW Summary 1990-2023 GHG'!$B$7,'NEW Summary 1990-2023 GHG'!$B$8,'NEW Summary 1990-2023 GHG'!$B$9,'NEW Summary 1990-2023 GHG'!$B$10,'NEW Summary 1990-2023 GHG'!$B$11,'NEW Summary 1990-2023 GHG'!$B$17,'NEW Summary 1990-2023 GHG'!$B$23,'NEW Summary 1990-2023 GHG'!$B$24,'NEW Summary 1990-2023 GHG'!$B$32)</c:f>
              <c:numCache>
                <c:formatCode>0.00</c:formatCode>
                <c:ptCount val="10"/>
                <c:pt idx="0">
                  <c:v>11334.543936802416</c:v>
                </c:pt>
                <c:pt idx="1">
                  <c:v>7571.2683581395213</c:v>
                </c:pt>
                <c:pt idx="2">
                  <c:v>4074.577427069396</c:v>
                </c:pt>
                <c:pt idx="3">
                  <c:v>1009.9357449937954</c:v>
                </c:pt>
                <c:pt idx="4">
                  <c:v>1123.0499837339432</c:v>
                </c:pt>
                <c:pt idx="5">
                  <c:v>5143.2613545679187</c:v>
                </c:pt>
                <c:pt idx="6">
                  <c:v>3162.7579974747077</c:v>
                </c:pt>
                <c:pt idx="7">
                  <c:v>35.524187103957608</c:v>
                </c:pt>
                <c:pt idx="8">
                  <c:v>20516.090949237452</c:v>
                </c:pt>
                <c:pt idx="9">
                  <c:v>1709.2379654880638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861-4EF7-8554-3CBB19B18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2.2053470902344101E-2"/>
          <c:y val="0.83650605128471078"/>
          <c:w val="0.94868764050502941"/>
          <c:h val="0.16082729966854031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IE" sz="2400"/>
              <a:t>2005 ESR</a:t>
            </a:r>
          </a:p>
        </c:rich>
      </c:tx>
      <c:layout>
        <c:manualLayout>
          <c:xMode val="edge"/>
          <c:yMode val="edge"/>
          <c:x val="0.39254313166367205"/>
          <c:y val="0.38032381645827057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7018037681025075"/>
          <c:y val="8.760718278299795E-2"/>
          <c:w val="0.60307358643960784"/>
          <c:h val="0.68020907265689279"/>
        </c:manualLayout>
      </c:layout>
      <c:doughnutChart>
        <c:varyColors val="1"/>
        <c:ser>
          <c:idx val="0"/>
          <c:order val="0"/>
          <c:tx>
            <c:strRef>
              <c:f>'NON-ETS &amp; ETS'!$Q$80</c:f>
              <c:strCache>
                <c:ptCount val="1"/>
                <c:pt idx="0">
                  <c:v>2005</c:v>
                </c:pt>
              </c:strCache>
            </c:strRef>
          </c:tx>
          <c:dLbls>
            <c:dLbl>
              <c:idx val="0"/>
              <c:layout>
                <c:manualLayout>
                  <c:x val="8.4264043044462986E-2"/>
                  <c:y val="-0.1243928618020883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73-457B-AF2F-0181C335410C}"/>
                </c:ext>
              </c:extLst>
            </c:dLbl>
            <c:dLbl>
              <c:idx val="1"/>
              <c:layout>
                <c:manualLayout>
                  <c:x val="0.13871266635126858"/>
                  <c:y val="-7.2574316195862298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73-457B-AF2F-0181C335410C}"/>
                </c:ext>
              </c:extLst>
            </c:dLbl>
            <c:dLbl>
              <c:idx val="2"/>
              <c:layout>
                <c:manualLayout>
                  <c:x val="0.14136292897655267"/>
                  <c:y val="-5.3320466454196788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73-457B-AF2F-0181C335410C}"/>
                </c:ext>
              </c:extLst>
            </c:dLbl>
            <c:dLbl>
              <c:idx val="3"/>
              <c:layout>
                <c:manualLayout>
                  <c:x val="0.16767846730330199"/>
                  <c:y val="-1.403064408337850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73-457B-AF2F-0181C335410C}"/>
                </c:ext>
              </c:extLst>
            </c:dLbl>
            <c:dLbl>
              <c:idx val="4"/>
              <c:layout>
                <c:manualLayout>
                  <c:x val="0.14893248323386324"/>
                  <c:y val="1.9611629360409669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73-457B-AF2F-0181C335410C}"/>
                </c:ext>
              </c:extLst>
            </c:dLbl>
            <c:dLbl>
              <c:idx val="5"/>
              <c:layout>
                <c:manualLayout>
                  <c:x val="0.12476722688104828"/>
                  <c:y val="6.79941405149231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73-457B-AF2F-0181C335410C}"/>
                </c:ext>
              </c:extLst>
            </c:dLbl>
            <c:dLbl>
              <c:idx val="6"/>
              <c:layout>
                <c:manualLayout>
                  <c:x val="0.10774422021857673"/>
                  <c:y val="0.12117928181275425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73-457B-AF2F-0181C335410C}"/>
                </c:ext>
              </c:extLst>
            </c:dLbl>
            <c:dLbl>
              <c:idx val="7"/>
              <c:layout>
                <c:manualLayout>
                  <c:x val="-6.9136945712010928E-2"/>
                  <c:y val="0.1172953556312141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773-457B-AF2F-0181C335410C}"/>
                </c:ext>
              </c:extLst>
            </c:dLbl>
            <c:dLbl>
              <c:idx val="8"/>
              <c:layout>
                <c:manualLayout>
                  <c:x val="-0.13665141962123717"/>
                  <c:y val="-6.057700323226180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773-457B-AF2F-0181C335410C}"/>
                </c:ext>
              </c:extLst>
            </c:dLbl>
            <c:dLbl>
              <c:idx val="9"/>
              <c:layout>
                <c:manualLayout>
                  <c:x val="-7.4380641516382809E-2"/>
                  <c:y val="-0.12670798950617779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773-457B-AF2F-0181C335410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('NON-ETS &amp; ETS'!$A$81,'NON-ETS &amp; ETS'!$A$86,'NON-ETS &amp; ETS'!$A$87,'NON-ETS &amp; ETS'!$A$88,'NON-ETS &amp; ETS'!$A$89,'NON-ETS &amp; ETS'!$A$90,'NON-ETS &amp; ETS'!$A$96,'NON-ETS &amp; ETS'!$A$102,'NON-ETS &amp; ETS'!$A$103,'NON-ETS &amp; ETS'!$A$111)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('NON-ETS &amp; ETS'!$Q$81,'NON-ETS &amp; ETS'!$Q$86,'NON-ETS &amp; ETS'!$Q$87,'NON-ETS &amp; ETS'!$Q$88,'NON-ETS &amp; ETS'!$Q$89,'NON-ETS &amp; ETS'!$Q$90,'NON-ETS &amp; ETS'!$Q$96,'NON-ETS &amp; ETS'!$Q$102,'NON-ETS &amp; ETS'!$Q$103,'NON-ETS &amp; ETS'!$Q$111)</c:f>
              <c:numCache>
                <c:formatCode>0.00</c:formatCode>
                <c:ptCount val="10"/>
                <c:pt idx="0">
                  <c:v>182.0152656574864</c:v>
                </c:pt>
                <c:pt idx="1">
                  <c:v>8369.4999085334603</c:v>
                </c:pt>
                <c:pt idx="2">
                  <c:v>1404.8083096416194</c:v>
                </c:pt>
                <c:pt idx="3">
                  <c:v>1078.7449236400987</c:v>
                </c:pt>
                <c:pt idx="4">
                  <c:v>682.97040472250058</c:v>
                </c:pt>
                <c:pt idx="5">
                  <c:v>13117.12080599713</c:v>
                </c:pt>
                <c:pt idx="6">
                  <c:v>204.4095014912929</c:v>
                </c:pt>
                <c:pt idx="7">
                  <c:v>1141.3021887204698</c:v>
                </c:pt>
                <c:pt idx="8">
                  <c:v>20160.725025446191</c:v>
                </c:pt>
                <c:pt idx="9">
                  <c:v>1454.3859555712822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773-457B-AF2F-0181C3354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2.2053470902344101E-2"/>
          <c:y val="0.83411977205208554"/>
          <c:w val="0.93868193000075872"/>
          <c:h val="0.16052671941835928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IE" sz="2400"/>
              <a:t>2023 ESR</a:t>
            </a:r>
          </a:p>
        </c:rich>
      </c:tx>
      <c:layout>
        <c:manualLayout>
          <c:xMode val="edge"/>
          <c:yMode val="edge"/>
          <c:x val="0.4041553968970481"/>
          <c:y val="0.3902926649840506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8664476828769508"/>
          <c:y val="9.3588491898465923E-2"/>
          <c:w val="0.61235162981431979"/>
          <c:h val="0.68020907265689279"/>
        </c:manualLayout>
      </c:layout>
      <c:doughnutChart>
        <c:varyColors val="1"/>
        <c:ser>
          <c:idx val="0"/>
          <c:order val="0"/>
          <c:tx>
            <c:strRef>
              <c:f>'NON-ETS &amp; ETS'!$AG$80</c:f>
              <c:strCache>
                <c:ptCount val="1"/>
                <c:pt idx="0">
                  <c:v>2021</c:v>
                </c:pt>
              </c:strCache>
            </c:strRef>
          </c:tx>
          <c:dLbls>
            <c:dLbl>
              <c:idx val="0"/>
              <c:layout>
                <c:manualLayout>
                  <c:x val="7.0313045439654498E-2"/>
                  <c:y val="-0.12040532239177637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EF-4C7C-873A-D553C0011A95}"/>
                </c:ext>
              </c:extLst>
            </c:dLbl>
            <c:dLbl>
              <c:idx val="1"/>
              <c:layout>
                <c:manualLayout>
                  <c:x val="0.13030939351138274"/>
                  <c:y val="-8.653070413195426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EF-4C7C-873A-D553C0011A95}"/>
                </c:ext>
              </c:extLst>
            </c:dLbl>
            <c:dLbl>
              <c:idx val="2"/>
              <c:layout>
                <c:manualLayout>
                  <c:x val="0.15496358388708192"/>
                  <c:y val="-6.3289314979976738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EF-4C7C-873A-D553C0011A95}"/>
                </c:ext>
              </c:extLst>
            </c:dLbl>
            <c:dLbl>
              <c:idx val="3"/>
              <c:layout>
                <c:manualLayout>
                  <c:x val="0.16936189289145046"/>
                  <c:y val="-2.3999492609158499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EF-4C7C-873A-D553C0011A95}"/>
                </c:ext>
              </c:extLst>
            </c:dLbl>
            <c:dLbl>
              <c:idx val="4"/>
              <c:layout>
                <c:manualLayout>
                  <c:x val="0.15561920676839114"/>
                  <c:y val="2.160539906556566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EF-4C7C-873A-D553C0011A95}"/>
                </c:ext>
              </c:extLst>
            </c:dLbl>
            <c:dLbl>
              <c:idx val="5"/>
              <c:layout>
                <c:manualLayout>
                  <c:x val="0.13428538801879217"/>
                  <c:y val="6.400660110461113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EF-4C7C-873A-D553C0011A95}"/>
                </c:ext>
              </c:extLst>
            </c:dLbl>
            <c:dLbl>
              <c:idx val="6"/>
              <c:layout>
                <c:manualLayout>
                  <c:x val="9.4189252295257875E-2"/>
                  <c:y val="0.1291543606333782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EF-4C7C-873A-D553C0011A95}"/>
                </c:ext>
              </c:extLst>
            </c:dLbl>
            <c:dLbl>
              <c:idx val="7"/>
              <c:layout>
                <c:manualLayout>
                  <c:x val="-0.1515779184969884"/>
                  <c:y val="9.7357658579654019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EF-4C7C-873A-D553C0011A95}"/>
                </c:ext>
              </c:extLst>
            </c:dLbl>
            <c:dLbl>
              <c:idx val="8"/>
              <c:layout>
                <c:manualLayout>
                  <c:x val="-0.13665141962123717"/>
                  <c:y val="-6.057700323226180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CEF-4C7C-873A-D553C0011A95}"/>
                </c:ext>
              </c:extLst>
            </c:dLbl>
            <c:dLbl>
              <c:idx val="9"/>
              <c:layout>
                <c:manualLayout>
                  <c:x val="-8.0499437936581444E-2"/>
                  <c:y val="-0.12670798950617779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EF-4C7C-873A-D553C0011A9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('NON-ETS &amp; ETS'!$A$81,'NON-ETS &amp; ETS'!$A$86,'NON-ETS &amp; ETS'!$A$87,'NON-ETS &amp; ETS'!$A$88,'NON-ETS &amp; ETS'!$A$89,'NON-ETS &amp; ETS'!$A$90,'NON-ETS &amp; ETS'!$A$96,'NON-ETS &amp; ETS'!$A$102,'NON-ETS &amp; ETS'!$A$103,'NON-ETS &amp; ETS'!$A$111)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('NON-ETS &amp; ETS'!$AI$81,'NON-ETS &amp; ETS'!$AI$86,'NON-ETS &amp; ETS'!$AI$87,'NON-ETS &amp; ETS'!$AI$88,'NON-ETS &amp; ETS'!$AI$89,'NON-ETS &amp; ETS'!$AI$90,'NON-ETS &amp; ETS'!$AI$96,'NON-ETS &amp; ETS'!$AI$102,'NON-ETS &amp; ETS'!$AI$103,'NON-ETS &amp; ETS'!$AI$111)</c:f>
              <c:numCache>
                <c:formatCode>0.00</c:formatCode>
                <c:ptCount val="10"/>
                <c:pt idx="0">
                  <c:v>682.09196988307542</c:v>
                </c:pt>
                <c:pt idx="1">
                  <c:v>5346.1439235511452</c:v>
                </c:pt>
                <c:pt idx="2">
                  <c:v>1063.5587565206879</c:v>
                </c:pt>
                <c:pt idx="3">
                  <c:v>732.16358205585288</c:v>
                </c:pt>
                <c:pt idx="4">
                  <c:v>677.29599084488075</c:v>
                </c:pt>
                <c:pt idx="5">
                  <c:v>11759.94653403094</c:v>
                </c:pt>
                <c:pt idx="6">
                  <c:v>220.67036010765733</c:v>
                </c:pt>
                <c:pt idx="7">
                  <c:v>698.85667797183487</c:v>
                </c:pt>
                <c:pt idx="8">
                  <c:v>20782.219608120711</c:v>
                </c:pt>
                <c:pt idx="9">
                  <c:v>845.87202680808696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CEF-4C7C-873A-D553C0011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2.2053470902344101E-2"/>
          <c:y val="0.83411977205208554"/>
          <c:w val="0.93868193000075872"/>
          <c:h val="0.16052671941835928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0061969248051054E-2"/>
          <c:y val="3.2949149716677478E-2"/>
          <c:w val="0.91201892896552628"/>
          <c:h val="0.829225740870666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'NON-ETS &amp; ETS'!$A$2</c:f>
              <c:strCache>
                <c:ptCount val="1"/>
                <c:pt idx="0">
                  <c:v>Energy Industries</c:v>
                </c:pt>
              </c:strCache>
            </c:strRef>
          </c:tx>
          <c:invertIfNegative val="0"/>
          <c:cat>
            <c:numRef>
              <c:f>'NON-ETS &amp; ETS'!$B$1:$AI$1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'NON-ETS &amp; ETS'!$B$2:$AI$2</c:f>
              <c:numCache>
                <c:formatCode>0.00</c:formatCode>
                <c:ptCount val="34"/>
                <c:pt idx="15">
                  <c:v>15719.021411847914</c:v>
                </c:pt>
                <c:pt idx="16">
                  <c:v>14959.151681255073</c:v>
                </c:pt>
                <c:pt idx="17">
                  <c:v>14458.892999221416</c:v>
                </c:pt>
                <c:pt idx="18">
                  <c:v>14555.154855455741</c:v>
                </c:pt>
                <c:pt idx="19">
                  <c:v>12972.031248500442</c:v>
                </c:pt>
                <c:pt idx="20">
                  <c:v>13227.937453998806</c:v>
                </c:pt>
                <c:pt idx="21">
                  <c:v>11824.35745980615</c:v>
                </c:pt>
                <c:pt idx="22">
                  <c:v>12593.824698066823</c:v>
                </c:pt>
                <c:pt idx="23">
                  <c:v>11198.169341650571</c:v>
                </c:pt>
                <c:pt idx="24">
                  <c:v>10972.469162066225</c:v>
                </c:pt>
                <c:pt idx="25">
                  <c:v>11578.438382912645</c:v>
                </c:pt>
                <c:pt idx="26">
                  <c:v>12324.082788083524</c:v>
                </c:pt>
                <c:pt idx="27">
                  <c:v>11348.198539847215</c:v>
                </c:pt>
                <c:pt idx="28">
                  <c:v>9834.2578180070468</c:v>
                </c:pt>
                <c:pt idx="29">
                  <c:v>8603.017664601879</c:v>
                </c:pt>
                <c:pt idx="30">
                  <c:v>7952.345319434231</c:v>
                </c:pt>
                <c:pt idx="31">
                  <c:v>9513.9372657517906</c:v>
                </c:pt>
                <c:pt idx="32">
                  <c:v>9317.3401150946247</c:v>
                </c:pt>
                <c:pt idx="33">
                  <c:v>7163.2319400777587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2C-45C1-A894-9AAA2F24E60C}"/>
            </c:ext>
          </c:extLst>
        </c:ser>
        <c:ser>
          <c:idx val="1"/>
          <c:order val="1"/>
          <c:tx>
            <c:strRef>
              <c:f>'NON-ETS &amp; ETS'!$A$7</c:f>
              <c:strCache>
                <c:ptCount val="1"/>
                <c:pt idx="0">
                  <c:v>Residential</c:v>
                </c:pt>
              </c:strCache>
            </c:strRef>
          </c:tx>
          <c:invertIfNegative val="0"/>
          <c:cat>
            <c:numRef>
              <c:f>'NON-ETS &amp; ETS'!$B$1:$AI$1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'NON-ETS &amp; ETS'!$B$7:$AI$7</c:f>
              <c:numCache>
                <c:formatCode>0.00</c:formatCode>
                <c:ptCount val="34"/>
                <c:pt idx="15">
                  <c:v>12.278</c:v>
                </c:pt>
                <c:pt idx="16">
                  <c:v>13.089</c:v>
                </c:pt>
                <c:pt idx="17">
                  <c:v>10.417243245727319</c:v>
                </c:pt>
                <c:pt idx="18">
                  <c:v>8.3070047782178875</c:v>
                </c:pt>
                <c:pt idx="19">
                  <c:v>6.8478554607194972</c:v>
                </c:pt>
                <c:pt idx="20">
                  <c:v>3.6471999415289922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2C-45C1-A894-9AAA2F24E60C}"/>
            </c:ext>
          </c:extLst>
        </c:ser>
        <c:ser>
          <c:idx val="2"/>
          <c:order val="2"/>
          <c:tx>
            <c:strRef>
              <c:f>'NON-ETS &amp; ETS'!$A$8</c:f>
              <c:strCache>
                <c:ptCount val="1"/>
                <c:pt idx="0">
                  <c:v>Manufacturing Combustion</c:v>
                </c:pt>
              </c:strCache>
            </c:strRef>
          </c:tx>
          <c:invertIfNegative val="0"/>
          <c:cat>
            <c:numRef>
              <c:f>'NON-ETS &amp; ETS'!$B$1:$AI$1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'NON-ETS &amp; ETS'!$B$8:$AI$8</c:f>
              <c:numCache>
                <c:formatCode>0.00</c:formatCode>
                <c:ptCount val="34"/>
                <c:pt idx="15">
                  <c:v>4042.0727961973371</c:v>
                </c:pt>
                <c:pt idx="16">
                  <c:v>4123.9908570655425</c:v>
                </c:pt>
                <c:pt idx="17">
                  <c:v>4122.0106194276887</c:v>
                </c:pt>
                <c:pt idx="18">
                  <c:v>3482.4003175765129</c:v>
                </c:pt>
                <c:pt idx="19">
                  <c:v>2716.5159229903684</c:v>
                </c:pt>
                <c:pt idx="20">
                  <c:v>2786.5860440435677</c:v>
                </c:pt>
                <c:pt idx="21">
                  <c:v>2728.9974418322449</c:v>
                </c:pt>
                <c:pt idx="22">
                  <c:v>2826.1718034744608</c:v>
                </c:pt>
                <c:pt idx="23">
                  <c:v>3156.2521151593978</c:v>
                </c:pt>
                <c:pt idx="24">
                  <c:v>3307.1907811662277</c:v>
                </c:pt>
                <c:pt idx="25">
                  <c:v>3381.3059166632515</c:v>
                </c:pt>
                <c:pt idx="26">
                  <c:v>3403.4662263405648</c:v>
                </c:pt>
                <c:pt idx="27">
                  <c:v>3461.9832526558444</c:v>
                </c:pt>
                <c:pt idx="28">
                  <c:v>3524.7969468818064</c:v>
                </c:pt>
                <c:pt idx="29">
                  <c:v>3450.6214636607015</c:v>
                </c:pt>
                <c:pt idx="30">
                  <c:v>3384.9195476706655</c:v>
                </c:pt>
                <c:pt idx="31">
                  <c:v>3492.9703545712846</c:v>
                </c:pt>
                <c:pt idx="32">
                  <c:v>3250.3566895737172</c:v>
                </c:pt>
                <c:pt idx="33">
                  <c:v>3069.7662707089557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2C-45C1-A894-9AAA2F24E60C}"/>
            </c:ext>
          </c:extLst>
        </c:ser>
        <c:ser>
          <c:idx val="3"/>
          <c:order val="3"/>
          <c:tx>
            <c:strRef>
              <c:f>'NON-ETS &amp; ETS'!$A$9</c:f>
              <c:strCache>
                <c:ptCount val="1"/>
                <c:pt idx="0">
                  <c:v>Commercial Services</c:v>
                </c:pt>
              </c:strCache>
            </c:strRef>
          </c:tx>
          <c:invertIfNegative val="0"/>
          <c:cat>
            <c:numRef>
              <c:f>'NON-ETS &amp; ETS'!$B$1:$AI$1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'NON-ETS &amp; ETS'!$B$9:$AI$9</c:f>
              <c:numCache>
                <c:formatCode>0.00</c:formatCode>
                <c:ptCount val="34"/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2C-45C1-A894-9AAA2F24E60C}"/>
            </c:ext>
          </c:extLst>
        </c:ser>
        <c:ser>
          <c:idx val="4"/>
          <c:order val="4"/>
          <c:tx>
            <c:strRef>
              <c:f>'NON-ETS &amp; ETS'!$A$10</c:f>
              <c:strCache>
                <c:ptCount val="1"/>
                <c:pt idx="0">
                  <c:v>Public Services</c:v>
                </c:pt>
              </c:strCache>
            </c:strRef>
          </c:tx>
          <c:invertIfNegative val="0"/>
          <c:cat>
            <c:numRef>
              <c:f>'NON-ETS &amp; ETS'!$B$1:$AI$1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'NON-ETS &amp; ETS'!$B$10:$AI$10</c:f>
              <c:numCache>
                <c:formatCode>0.00</c:formatCode>
                <c:ptCount val="34"/>
              </c:numCache>
            </c:numRef>
          </c:val>
          <c:extLst>
            <c:ext xmlns:c16="http://schemas.microsoft.com/office/drawing/2014/chart" uri="{C3380CC4-5D6E-409C-BE32-E72D297353CC}">
              <c16:uniqueId val="{00000004-582C-45C1-A894-9AAA2F24E60C}"/>
            </c:ext>
          </c:extLst>
        </c:ser>
        <c:ser>
          <c:idx val="5"/>
          <c:order val="5"/>
          <c:tx>
            <c:strRef>
              <c:f>'NON-ETS &amp; ETS'!$A$11</c:f>
              <c:strCache>
                <c:ptCount val="1"/>
                <c:pt idx="0">
                  <c:v>Transport</c:v>
                </c:pt>
              </c:strCache>
            </c:strRef>
          </c:tx>
          <c:invertIfNegative val="0"/>
          <c:cat>
            <c:numRef>
              <c:f>'NON-ETS &amp; ETS'!$B$1:$AI$1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'NON-ETS &amp; ETS'!$B$11:$AI$11</c:f>
              <c:numCache>
                <c:formatCode>0.00</c:formatCode>
                <c:ptCount val="34"/>
                <c:pt idx="15">
                  <c:v>5.1159999999999997</c:v>
                </c:pt>
                <c:pt idx="16">
                  <c:v>4.2716099999999999</c:v>
                </c:pt>
                <c:pt idx="17">
                  <c:v>3.101728291205335</c:v>
                </c:pt>
                <c:pt idx="18">
                  <c:v>2.9315081871496815</c:v>
                </c:pt>
                <c:pt idx="19">
                  <c:v>3.0324879905525566</c:v>
                </c:pt>
                <c:pt idx="20">
                  <c:v>4.9326153469153704</c:v>
                </c:pt>
                <c:pt idx="21">
                  <c:v>8.5287417366405105</c:v>
                </c:pt>
                <c:pt idx="22">
                  <c:v>9.7080553508898877</c:v>
                </c:pt>
                <c:pt idx="23">
                  <c:v>23.355149846903487</c:v>
                </c:pt>
                <c:pt idx="24">
                  <c:v>21.100217646433656</c:v>
                </c:pt>
                <c:pt idx="25">
                  <c:v>24.709446526289895</c:v>
                </c:pt>
                <c:pt idx="26">
                  <c:v>28.235115459553626</c:v>
                </c:pt>
                <c:pt idx="27">
                  <c:v>30.23352858388472</c:v>
                </c:pt>
                <c:pt idx="28">
                  <c:v>31.593960213614565</c:v>
                </c:pt>
                <c:pt idx="29">
                  <c:v>21.116850372570426</c:v>
                </c:pt>
                <c:pt idx="30">
                  <c:v>13.857227077249007</c:v>
                </c:pt>
                <c:pt idx="31">
                  <c:v>19.553392438584819</c:v>
                </c:pt>
                <c:pt idx="32">
                  <c:v>21.375525096231215</c:v>
                </c:pt>
                <c:pt idx="33">
                  <c:v>30.870848942659471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82C-45C1-A894-9AAA2F24E60C}"/>
            </c:ext>
          </c:extLst>
        </c:ser>
        <c:ser>
          <c:idx val="6"/>
          <c:order val="6"/>
          <c:tx>
            <c:strRef>
              <c:f>'NON-ETS &amp; ETS'!$A$17</c:f>
              <c:strCache>
                <c:ptCount val="1"/>
                <c:pt idx="0">
                  <c:v>Industrial Processes</c:v>
                </c:pt>
              </c:strCache>
            </c:strRef>
          </c:tx>
          <c:invertIfNegative val="0"/>
          <c:cat>
            <c:numRef>
              <c:f>'NON-ETS &amp; ETS'!$B$1:$AI$1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'NON-ETS &amp; ETS'!$B$17:$AI$17</c:f>
              <c:numCache>
                <c:formatCode>0.00</c:formatCode>
                <c:ptCount val="34"/>
                <c:pt idx="15">
                  <c:v>2554.6837901100002</c:v>
                </c:pt>
                <c:pt idx="16">
                  <c:v>2538.7627910778574</c:v>
                </c:pt>
                <c:pt idx="17">
                  <c:v>2580.4341213620519</c:v>
                </c:pt>
                <c:pt idx="18">
                  <c:v>2302.2359797601521</c:v>
                </c:pt>
                <c:pt idx="19">
                  <c:v>1485.3521500814029</c:v>
                </c:pt>
                <c:pt idx="20">
                  <c:v>1299.0484147465625</c:v>
                </c:pt>
                <c:pt idx="21">
                  <c:v>1167.2705389694759</c:v>
                </c:pt>
                <c:pt idx="22">
                  <c:v>1391.9677990924167</c:v>
                </c:pt>
                <c:pt idx="23">
                  <c:v>1301.6950015306572</c:v>
                </c:pt>
                <c:pt idx="24">
                  <c:v>1650.4531530457709</c:v>
                </c:pt>
                <c:pt idx="25">
                  <c:v>1830.3635214124333</c:v>
                </c:pt>
                <c:pt idx="26">
                  <c:v>1968.401352033223</c:v>
                </c:pt>
                <c:pt idx="27">
                  <c:v>2039.8562560230889</c:v>
                </c:pt>
                <c:pt idx="28">
                  <c:v>2094.5489797619252</c:v>
                </c:pt>
                <c:pt idx="29">
                  <c:v>2057.6690466445225</c:v>
                </c:pt>
                <c:pt idx="30">
                  <c:v>1907.1635602316842</c:v>
                </c:pt>
                <c:pt idx="31">
                  <c:v>2256.9405207619097</c:v>
                </c:pt>
                <c:pt idx="32">
                  <c:v>2068.3747685666494</c:v>
                </c:pt>
                <c:pt idx="33">
                  <c:v>1933.8876215143532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82C-45C1-A894-9AAA2F24E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5946624"/>
        <c:axId val="225948416"/>
      </c:barChart>
      <c:catAx>
        <c:axId val="22594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5948416"/>
        <c:crosses val="autoZero"/>
        <c:auto val="1"/>
        <c:lblAlgn val="ctr"/>
        <c:lblOffset val="100"/>
        <c:noMultiLvlLbl val="0"/>
      </c:catAx>
      <c:valAx>
        <c:axId val="225948416"/>
        <c:scaling>
          <c:orientation val="minMax"/>
        </c:scaling>
        <c:delete val="0"/>
        <c:axPos val="l"/>
        <c:majorGridlines>
          <c:spPr>
            <a:ln>
              <a:solidFill>
                <a:sysClr val="windowText" lastClr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600"/>
                </a:pPr>
                <a:r>
                  <a:rPr lang="en-IE" sz="1600"/>
                  <a:t>kt CO</a:t>
                </a:r>
                <a:r>
                  <a:rPr lang="en-IE" sz="1600" baseline="-25000"/>
                  <a:t>2</a:t>
                </a:r>
                <a:r>
                  <a:rPr lang="en-IE" sz="1600"/>
                  <a:t> equivalent</a:t>
                </a:r>
              </a:p>
            </c:rich>
          </c:tx>
          <c:layout>
            <c:manualLayout>
              <c:xMode val="edge"/>
              <c:yMode val="edge"/>
              <c:x val="1.4257578436287062E-2"/>
              <c:y val="0.2391590010155236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 baseline="0"/>
            </a:pPr>
            <a:endParaRPr lang="en-US"/>
          </a:p>
        </c:txPr>
        <c:crossAx val="225946624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7.47624430381785E-2"/>
          <c:y val="0.93561794588213598"/>
          <c:w val="0.87419699531423589"/>
          <c:h val="4.834195471134767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5319617728804572E-2"/>
          <c:y val="3.2949149716677478E-2"/>
          <c:w val="0.93676127985086022"/>
          <c:h val="0.829225740870666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'NON-ETS &amp; ETS'!$A$81</c:f>
              <c:strCache>
                <c:ptCount val="1"/>
                <c:pt idx="0">
                  <c:v>Energy Industries</c:v>
                </c:pt>
              </c:strCache>
            </c:strRef>
          </c:tx>
          <c:invertIfNegative val="0"/>
          <c:cat>
            <c:numRef>
              <c:f>'NON-ETS &amp; ETS'!$B$80:$AI$80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'NON-ETS &amp; ETS'!$B$81:$AI$81</c:f>
              <c:numCache>
                <c:formatCode>0.00</c:formatCode>
                <c:ptCount val="34"/>
                <c:pt idx="0">
                  <c:v>11334.543936802416</c:v>
                </c:pt>
                <c:pt idx="1">
                  <c:v>11784.94693048071</c:v>
                </c:pt>
                <c:pt idx="2">
                  <c:v>12440.836658191371</c:v>
                </c:pt>
                <c:pt idx="3">
                  <c:v>12461.362700169875</c:v>
                </c:pt>
                <c:pt idx="4">
                  <c:v>12797.185741974259</c:v>
                </c:pt>
                <c:pt idx="5">
                  <c:v>13482.320322811876</c:v>
                </c:pt>
                <c:pt idx="6">
                  <c:v>14202.419057457646</c:v>
                </c:pt>
                <c:pt idx="7">
                  <c:v>14857.438157197474</c:v>
                </c:pt>
                <c:pt idx="8">
                  <c:v>15223.247251743613</c:v>
                </c:pt>
                <c:pt idx="9">
                  <c:v>15921.132303366356</c:v>
                </c:pt>
                <c:pt idx="10">
                  <c:v>16202.239183785132</c:v>
                </c:pt>
                <c:pt idx="11">
                  <c:v>17490.460645997322</c:v>
                </c:pt>
                <c:pt idx="12">
                  <c:v>16493.709163559302</c:v>
                </c:pt>
                <c:pt idx="13">
                  <c:v>16545.989979932612</c:v>
                </c:pt>
                <c:pt idx="14">
                  <c:v>15418.520651993318</c:v>
                </c:pt>
                <c:pt idx="15">
                  <c:v>182.0152656574864</c:v>
                </c:pt>
                <c:pt idx="16">
                  <c:v>202.24314378179628</c:v>
                </c:pt>
                <c:pt idx="17">
                  <c:v>217.71936019052558</c:v>
                </c:pt>
                <c:pt idx="18">
                  <c:v>235.57246029280105</c:v>
                </c:pt>
                <c:pt idx="19">
                  <c:v>224.98057657956747</c:v>
                </c:pt>
                <c:pt idx="20">
                  <c:v>233.22730656172999</c:v>
                </c:pt>
                <c:pt idx="21">
                  <c:v>232.74629827254961</c:v>
                </c:pt>
                <c:pt idx="22">
                  <c:v>304.13484536226298</c:v>
                </c:pt>
                <c:pt idx="23">
                  <c:v>336.32700094441338</c:v>
                </c:pt>
                <c:pt idx="24">
                  <c:v>370.07250161569516</c:v>
                </c:pt>
                <c:pt idx="25">
                  <c:v>374.30924364938284</c:v>
                </c:pt>
                <c:pt idx="26">
                  <c:v>351.33089180473002</c:v>
                </c:pt>
                <c:pt idx="27">
                  <c:v>524.54123284674779</c:v>
                </c:pt>
                <c:pt idx="28">
                  <c:v>724.80732505364119</c:v>
                </c:pt>
                <c:pt idx="29">
                  <c:v>706.4319393935483</c:v>
                </c:pt>
                <c:pt idx="30">
                  <c:v>712.78780210594186</c:v>
                </c:pt>
                <c:pt idx="31">
                  <c:v>673.0153858389566</c:v>
                </c:pt>
                <c:pt idx="32">
                  <c:v>685.36181821088303</c:v>
                </c:pt>
                <c:pt idx="33">
                  <c:v>682.09196988307542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2B-4735-9634-BA4946731F98}"/>
            </c:ext>
          </c:extLst>
        </c:ser>
        <c:ser>
          <c:idx val="1"/>
          <c:order val="1"/>
          <c:tx>
            <c:strRef>
              <c:f>'NON-ETS &amp; ETS'!$A$86</c:f>
              <c:strCache>
                <c:ptCount val="1"/>
                <c:pt idx="0">
                  <c:v>Residential</c:v>
                </c:pt>
              </c:strCache>
            </c:strRef>
          </c:tx>
          <c:invertIfNegative val="0"/>
          <c:cat>
            <c:numRef>
              <c:f>'NON-ETS &amp; ETS'!$B$80:$AI$80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'NON-ETS &amp; ETS'!$B$86:$AI$86</c:f>
              <c:numCache>
                <c:formatCode>0.00</c:formatCode>
                <c:ptCount val="34"/>
                <c:pt idx="0">
                  <c:v>7571.2683581395213</c:v>
                </c:pt>
                <c:pt idx="1">
                  <c:v>7676.7720631172942</c:v>
                </c:pt>
                <c:pt idx="2">
                  <c:v>6881.9696421664694</c:v>
                </c:pt>
                <c:pt idx="3">
                  <c:v>6878.6605009992791</c:v>
                </c:pt>
                <c:pt idx="4">
                  <c:v>6810.3969106370159</c:v>
                </c:pt>
                <c:pt idx="5">
                  <c:v>6641.8786936388105</c:v>
                </c:pt>
                <c:pt idx="6">
                  <c:v>6977.4158722908642</c:v>
                </c:pt>
                <c:pt idx="7">
                  <c:v>6734.284376968958</c:v>
                </c:pt>
                <c:pt idx="8">
                  <c:v>7308.9325622135348</c:v>
                </c:pt>
                <c:pt idx="9">
                  <c:v>7065.4187521678177</c:v>
                </c:pt>
                <c:pt idx="10">
                  <c:v>7166.1122528906271</c:v>
                </c:pt>
                <c:pt idx="11">
                  <c:v>7522.4633890939613</c:v>
                </c:pt>
                <c:pt idx="12">
                  <c:v>7538.7748347310335</c:v>
                </c:pt>
                <c:pt idx="13">
                  <c:v>7774.1177118853111</c:v>
                </c:pt>
                <c:pt idx="14">
                  <c:v>7926.5152911255955</c:v>
                </c:pt>
                <c:pt idx="15">
                  <c:v>8369.4999085334603</c:v>
                </c:pt>
                <c:pt idx="16">
                  <c:v>8231.1410539184508</c:v>
                </c:pt>
                <c:pt idx="17">
                  <c:v>8063.3459663666263</c:v>
                </c:pt>
                <c:pt idx="18">
                  <c:v>8867.1197278731961</c:v>
                </c:pt>
                <c:pt idx="19">
                  <c:v>8708.7765092599875</c:v>
                </c:pt>
                <c:pt idx="20">
                  <c:v>8973.6981674821036</c:v>
                </c:pt>
                <c:pt idx="21">
                  <c:v>7735.4714711985398</c:v>
                </c:pt>
                <c:pt idx="22">
                  <c:v>7249.5980124260213</c:v>
                </c:pt>
                <c:pt idx="23">
                  <c:v>7066.3120272115584</c:v>
                </c:pt>
                <c:pt idx="24">
                  <c:v>6271.9968562449394</c:v>
                </c:pt>
                <c:pt idx="25">
                  <c:v>6712.9299458308778</c:v>
                </c:pt>
                <c:pt idx="26">
                  <c:v>6998.1170995645898</c:v>
                </c:pt>
                <c:pt idx="27">
                  <c:v>6509.3465166105207</c:v>
                </c:pt>
                <c:pt idx="28">
                  <c:v>6999.5795736711334</c:v>
                </c:pt>
                <c:pt idx="29">
                  <c:v>6729.6488275738038</c:v>
                </c:pt>
                <c:pt idx="30">
                  <c:v>7344.1541906584271</c:v>
                </c:pt>
                <c:pt idx="31">
                  <c:v>6868.3650518130644</c:v>
                </c:pt>
                <c:pt idx="32">
                  <c:v>5753.3256579483013</c:v>
                </c:pt>
                <c:pt idx="33">
                  <c:v>5346.1439235511452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2B-4735-9634-BA4946731F98}"/>
            </c:ext>
          </c:extLst>
        </c:ser>
        <c:ser>
          <c:idx val="2"/>
          <c:order val="2"/>
          <c:tx>
            <c:strRef>
              <c:f>'NON-ETS &amp; ETS'!$A$87</c:f>
              <c:strCache>
                <c:ptCount val="1"/>
                <c:pt idx="0">
                  <c:v>Manufacturing Combustion</c:v>
                </c:pt>
              </c:strCache>
            </c:strRef>
          </c:tx>
          <c:invertIfNegative val="0"/>
          <c:cat>
            <c:numRef>
              <c:f>'NON-ETS &amp; ETS'!$B$80:$AI$80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'NON-ETS &amp; ETS'!$B$87:$AI$87</c:f>
              <c:numCache>
                <c:formatCode>0.00</c:formatCode>
                <c:ptCount val="34"/>
                <c:pt idx="0">
                  <c:v>4074.577427069396</c:v>
                </c:pt>
                <c:pt idx="1">
                  <c:v>4161.0960471636245</c:v>
                </c:pt>
                <c:pt idx="2">
                  <c:v>3836.8937345450422</c:v>
                </c:pt>
                <c:pt idx="3">
                  <c:v>4045.2352083129708</c:v>
                </c:pt>
                <c:pt idx="4">
                  <c:v>4281.1674778005845</c:v>
                </c:pt>
                <c:pt idx="5">
                  <c:v>4298.8019381144977</c:v>
                </c:pt>
                <c:pt idx="6">
                  <c:v>4168.4249200778058</c:v>
                </c:pt>
                <c:pt idx="7">
                  <c:v>4509.4165650705199</c:v>
                </c:pt>
                <c:pt idx="8">
                  <c:v>4491.8737724867333</c:v>
                </c:pt>
                <c:pt idx="9">
                  <c:v>4659.0874208080913</c:v>
                </c:pt>
                <c:pt idx="10">
                  <c:v>5443.5261696729976</c:v>
                </c:pt>
                <c:pt idx="11">
                  <c:v>5410.5257772650111</c:v>
                </c:pt>
                <c:pt idx="12">
                  <c:v>5075.4490196614879</c:v>
                </c:pt>
                <c:pt idx="13">
                  <c:v>5192.4057423201166</c:v>
                </c:pt>
                <c:pt idx="14">
                  <c:v>5268.0100451554263</c:v>
                </c:pt>
                <c:pt idx="15">
                  <c:v>1404.8083096416194</c:v>
                </c:pt>
                <c:pt idx="16">
                  <c:v>1119.1993688662651</c:v>
                </c:pt>
                <c:pt idx="17">
                  <c:v>1214.1828009760802</c:v>
                </c:pt>
                <c:pt idx="18">
                  <c:v>1663.8140175862463</c:v>
                </c:pt>
                <c:pt idx="19">
                  <c:v>1414.085354256189</c:v>
                </c:pt>
                <c:pt idx="20">
                  <c:v>1354.8344526940159</c:v>
                </c:pt>
                <c:pt idx="21">
                  <c:v>1003.3738000431399</c:v>
                </c:pt>
                <c:pt idx="22">
                  <c:v>985.91605807603946</c:v>
                </c:pt>
                <c:pt idx="23">
                  <c:v>836.23367814479343</c:v>
                </c:pt>
                <c:pt idx="24">
                  <c:v>891.04270414053099</c:v>
                </c:pt>
                <c:pt idx="25">
                  <c:v>851.43322978790502</c:v>
                </c:pt>
                <c:pt idx="26">
                  <c:v>908.06658424850002</c:v>
                </c:pt>
                <c:pt idx="27">
                  <c:v>991.00247206327958</c:v>
                </c:pt>
                <c:pt idx="28">
                  <c:v>1137.2770063822727</c:v>
                </c:pt>
                <c:pt idx="29">
                  <c:v>1103.1744219754914</c:v>
                </c:pt>
                <c:pt idx="30">
                  <c:v>1234.8646977245498</c:v>
                </c:pt>
                <c:pt idx="31">
                  <c:v>1128.8331906360027</c:v>
                </c:pt>
                <c:pt idx="32">
                  <c:v>1083.4759323007879</c:v>
                </c:pt>
                <c:pt idx="33">
                  <c:v>1063.5587565206879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2B-4735-9634-BA4946731F98}"/>
            </c:ext>
          </c:extLst>
        </c:ser>
        <c:ser>
          <c:idx val="3"/>
          <c:order val="3"/>
          <c:tx>
            <c:strRef>
              <c:f>'NON-ETS &amp; ETS'!$A$88</c:f>
              <c:strCache>
                <c:ptCount val="1"/>
                <c:pt idx="0">
                  <c:v>Commercial Services</c:v>
                </c:pt>
              </c:strCache>
            </c:strRef>
          </c:tx>
          <c:invertIfNegative val="0"/>
          <c:cat>
            <c:numRef>
              <c:f>'NON-ETS &amp; ETS'!$B$80:$AI$80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'NON-ETS &amp; ETS'!$B$88:$AI$88</c:f>
              <c:numCache>
                <c:formatCode>0.00</c:formatCode>
                <c:ptCount val="34"/>
                <c:pt idx="0">
                  <c:v>1009.9357449937954</c:v>
                </c:pt>
                <c:pt idx="1">
                  <c:v>1027.9608510483147</c:v>
                </c:pt>
                <c:pt idx="2">
                  <c:v>1021.8106436149965</c:v>
                </c:pt>
                <c:pt idx="3">
                  <c:v>1009.0660326082979</c:v>
                </c:pt>
                <c:pt idx="4">
                  <c:v>1099.9425681408877</c:v>
                </c:pt>
                <c:pt idx="5">
                  <c:v>1078.1951076628222</c:v>
                </c:pt>
                <c:pt idx="6">
                  <c:v>973.54243678404794</c:v>
                </c:pt>
                <c:pt idx="7">
                  <c:v>981.17485405088098</c:v>
                </c:pt>
                <c:pt idx="8">
                  <c:v>967.55862522134828</c:v>
                </c:pt>
                <c:pt idx="9">
                  <c:v>1000.4052819590592</c:v>
                </c:pt>
                <c:pt idx="10">
                  <c:v>1025.751865589732</c:v>
                </c:pt>
                <c:pt idx="11">
                  <c:v>1015.4902830523893</c:v>
                </c:pt>
                <c:pt idx="12">
                  <c:v>981.22045389402035</c:v>
                </c:pt>
                <c:pt idx="13">
                  <c:v>1078.9141234445947</c:v>
                </c:pt>
                <c:pt idx="14">
                  <c:v>1046.5711988682419</c:v>
                </c:pt>
                <c:pt idx="15">
                  <c:v>1078.7449236400987</c:v>
                </c:pt>
                <c:pt idx="16">
                  <c:v>1072.8265358683811</c:v>
                </c:pt>
                <c:pt idx="17">
                  <c:v>1070.6463475409937</c:v>
                </c:pt>
                <c:pt idx="18">
                  <c:v>1116.9483131557026</c:v>
                </c:pt>
                <c:pt idx="19">
                  <c:v>884.23296149861096</c:v>
                </c:pt>
                <c:pt idx="20">
                  <c:v>983.09301832104416</c:v>
                </c:pt>
                <c:pt idx="21">
                  <c:v>907.31028906271865</c:v>
                </c:pt>
                <c:pt idx="22">
                  <c:v>956.45968447636778</c:v>
                </c:pt>
                <c:pt idx="23">
                  <c:v>954.77277594743703</c:v>
                </c:pt>
                <c:pt idx="24">
                  <c:v>854.71556487328417</c:v>
                </c:pt>
                <c:pt idx="25">
                  <c:v>964.12265386095157</c:v>
                </c:pt>
                <c:pt idx="26">
                  <c:v>860.74464281212306</c:v>
                </c:pt>
                <c:pt idx="27">
                  <c:v>797.13456862936619</c:v>
                </c:pt>
                <c:pt idx="28">
                  <c:v>868.39598940261328</c:v>
                </c:pt>
                <c:pt idx="29">
                  <c:v>838.24355505866856</c:v>
                </c:pt>
                <c:pt idx="30">
                  <c:v>673.17057607624974</c:v>
                </c:pt>
                <c:pt idx="31">
                  <c:v>761.16639743568442</c:v>
                </c:pt>
                <c:pt idx="32">
                  <c:v>751.11756844375509</c:v>
                </c:pt>
                <c:pt idx="33">
                  <c:v>732.16358205585288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2B-4735-9634-BA4946731F98}"/>
            </c:ext>
          </c:extLst>
        </c:ser>
        <c:ser>
          <c:idx val="4"/>
          <c:order val="4"/>
          <c:tx>
            <c:strRef>
              <c:f>'NON-ETS &amp; ETS'!$A$89</c:f>
              <c:strCache>
                <c:ptCount val="1"/>
                <c:pt idx="0">
                  <c:v>Public Services</c:v>
                </c:pt>
              </c:strCache>
            </c:strRef>
          </c:tx>
          <c:invertIfNegative val="0"/>
          <c:cat>
            <c:numRef>
              <c:f>'NON-ETS &amp; ETS'!$B$80:$AI$80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'NON-ETS &amp; ETS'!$B$89:$AI$89</c:f>
              <c:numCache>
                <c:formatCode>0.00</c:formatCode>
                <c:ptCount val="34"/>
                <c:pt idx="0">
                  <c:v>1123.0499837339432</c:v>
                </c:pt>
                <c:pt idx="1">
                  <c:v>1096.9231520237481</c:v>
                </c:pt>
                <c:pt idx="2">
                  <c:v>1002.865630030489</c:v>
                </c:pt>
                <c:pt idx="3">
                  <c:v>976.13202797533154</c:v>
                </c:pt>
                <c:pt idx="4">
                  <c:v>983.14371214735968</c:v>
                </c:pt>
                <c:pt idx="5">
                  <c:v>914.3172183415744</c:v>
                </c:pt>
                <c:pt idx="6">
                  <c:v>875.6602538300732</c:v>
                </c:pt>
                <c:pt idx="7">
                  <c:v>829.69279652471835</c:v>
                </c:pt>
                <c:pt idx="8">
                  <c:v>780.47919920485549</c:v>
                </c:pt>
                <c:pt idx="9">
                  <c:v>808.52468430124168</c:v>
                </c:pt>
                <c:pt idx="10">
                  <c:v>855.81774906637247</c:v>
                </c:pt>
                <c:pt idx="11">
                  <c:v>826.1373718125775</c:v>
                </c:pt>
                <c:pt idx="12">
                  <c:v>771.20117257815195</c:v>
                </c:pt>
                <c:pt idx="13">
                  <c:v>732.77614090350141</c:v>
                </c:pt>
                <c:pt idx="14">
                  <c:v>685.68870905761935</c:v>
                </c:pt>
                <c:pt idx="15">
                  <c:v>682.97040472250058</c:v>
                </c:pt>
                <c:pt idx="16">
                  <c:v>662.0960824672627</c:v>
                </c:pt>
                <c:pt idx="17">
                  <c:v>628.57037805745347</c:v>
                </c:pt>
                <c:pt idx="18">
                  <c:v>634.01533159942642</c:v>
                </c:pt>
                <c:pt idx="19">
                  <c:v>535.46295865292029</c:v>
                </c:pt>
                <c:pt idx="20">
                  <c:v>549.21470435177162</c:v>
                </c:pt>
                <c:pt idx="21">
                  <c:v>487.05507380047197</c:v>
                </c:pt>
                <c:pt idx="22">
                  <c:v>505.6831800094298</c:v>
                </c:pt>
                <c:pt idx="23">
                  <c:v>583.69657173949588</c:v>
                </c:pt>
                <c:pt idx="24">
                  <c:v>587.26034194074964</c:v>
                </c:pt>
                <c:pt idx="25">
                  <c:v>608.36289729627686</c:v>
                </c:pt>
                <c:pt idx="26">
                  <c:v>633.84292494004239</c:v>
                </c:pt>
                <c:pt idx="27">
                  <c:v>635.23040153246097</c:v>
                </c:pt>
                <c:pt idx="28">
                  <c:v>678.27330193274986</c:v>
                </c:pt>
                <c:pt idx="29">
                  <c:v>697.38207724498284</c:v>
                </c:pt>
                <c:pt idx="30">
                  <c:v>669.51792319714593</c:v>
                </c:pt>
                <c:pt idx="31">
                  <c:v>683.11421837044156</c:v>
                </c:pt>
                <c:pt idx="32">
                  <c:v>695.90555147045234</c:v>
                </c:pt>
                <c:pt idx="33">
                  <c:v>677.29599084488075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2B-4735-9634-BA4946731F98}"/>
            </c:ext>
          </c:extLst>
        </c:ser>
        <c:ser>
          <c:idx val="5"/>
          <c:order val="5"/>
          <c:tx>
            <c:strRef>
              <c:f>'NON-ETS &amp; ETS'!$A$90</c:f>
              <c:strCache>
                <c:ptCount val="1"/>
                <c:pt idx="0">
                  <c:v>Transport</c:v>
                </c:pt>
              </c:strCache>
            </c:strRef>
          </c:tx>
          <c:invertIfNegative val="0"/>
          <c:cat>
            <c:numRef>
              <c:f>'NON-ETS &amp; ETS'!$B$80:$AI$80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'NON-ETS &amp; ETS'!$B$90:$AI$90</c:f>
              <c:numCache>
                <c:formatCode>0.00</c:formatCode>
                <c:ptCount val="34"/>
                <c:pt idx="0">
                  <c:v>5143.2613545679187</c:v>
                </c:pt>
                <c:pt idx="1">
                  <c:v>5323.0445556995437</c:v>
                </c:pt>
                <c:pt idx="2">
                  <c:v>5750.8270333473156</c:v>
                </c:pt>
                <c:pt idx="3">
                  <c:v>5725.0817785047784</c:v>
                </c:pt>
                <c:pt idx="4">
                  <c:v>5973.6894728311327</c:v>
                </c:pt>
                <c:pt idx="5">
                  <c:v>6263.7403812930952</c:v>
                </c:pt>
                <c:pt idx="6">
                  <c:v>7305.5779619472532</c:v>
                </c:pt>
                <c:pt idx="7">
                  <c:v>7678.1422307625871</c:v>
                </c:pt>
                <c:pt idx="8">
                  <c:v>9016.6717813250361</c:v>
                </c:pt>
                <c:pt idx="9">
                  <c:v>9738.0300879616043</c:v>
                </c:pt>
                <c:pt idx="10">
                  <c:v>10776.532985790973</c:v>
                </c:pt>
                <c:pt idx="11">
                  <c:v>11299.265490168362</c:v>
                </c:pt>
                <c:pt idx="12">
                  <c:v>11492.421028323344</c:v>
                </c:pt>
                <c:pt idx="13">
                  <c:v>11695.058473273002</c:v>
                </c:pt>
                <c:pt idx="14">
                  <c:v>12413.251532798944</c:v>
                </c:pt>
                <c:pt idx="15">
                  <c:v>13117.12080599713</c:v>
                </c:pt>
                <c:pt idx="16">
                  <c:v>13795.684616443241</c:v>
                </c:pt>
                <c:pt idx="17">
                  <c:v>14383.235964144622</c:v>
                </c:pt>
                <c:pt idx="18">
                  <c:v>13656.930152782437</c:v>
                </c:pt>
                <c:pt idx="19">
                  <c:v>12437.849906634476</c:v>
                </c:pt>
                <c:pt idx="20">
                  <c:v>11521.210687087767</c:v>
                </c:pt>
                <c:pt idx="21">
                  <c:v>11209.052062376317</c:v>
                </c:pt>
                <c:pt idx="22">
                  <c:v>10820.098259038095</c:v>
                </c:pt>
                <c:pt idx="23">
                  <c:v>11030.871581986634</c:v>
                </c:pt>
                <c:pt idx="24">
                  <c:v>11315.225430610075</c:v>
                </c:pt>
                <c:pt idx="25">
                  <c:v>11789.788463291476</c:v>
                </c:pt>
                <c:pt idx="26">
                  <c:v>12267.740963530492</c:v>
                </c:pt>
                <c:pt idx="27">
                  <c:v>12102.739352737733</c:v>
                </c:pt>
                <c:pt idx="28">
                  <c:v>12276.888001290725</c:v>
                </c:pt>
                <c:pt idx="29">
                  <c:v>12301.310604191465</c:v>
                </c:pt>
                <c:pt idx="30">
                  <c:v>10387.628149384922</c:v>
                </c:pt>
                <c:pt idx="31">
                  <c:v>11069.031384216338</c:v>
                </c:pt>
                <c:pt idx="32">
                  <c:v>11738.378064996505</c:v>
                </c:pt>
                <c:pt idx="33">
                  <c:v>11759.94653403094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42B-4735-9634-BA4946731F98}"/>
            </c:ext>
          </c:extLst>
        </c:ser>
        <c:ser>
          <c:idx val="6"/>
          <c:order val="6"/>
          <c:tx>
            <c:strRef>
              <c:f>'NON-ETS &amp; ETS'!$A$96</c:f>
              <c:strCache>
                <c:ptCount val="1"/>
                <c:pt idx="0">
                  <c:v>Industrial Processes</c:v>
                </c:pt>
              </c:strCache>
            </c:strRef>
          </c:tx>
          <c:invertIfNegative val="0"/>
          <c:cat>
            <c:numRef>
              <c:f>'NON-ETS &amp; ETS'!$B$80:$AI$80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'NON-ETS &amp; ETS'!$B$96:$AI$96</c:f>
              <c:numCache>
                <c:formatCode>0.00</c:formatCode>
                <c:ptCount val="34"/>
                <c:pt idx="0">
                  <c:v>3162.7579974747077</c:v>
                </c:pt>
                <c:pt idx="1">
                  <c:v>2873.7938384087674</c:v>
                </c:pt>
                <c:pt idx="2">
                  <c:v>2785.3476600201907</c:v>
                </c:pt>
                <c:pt idx="3">
                  <c:v>2750.6186829821581</c:v>
                </c:pt>
                <c:pt idx="4">
                  <c:v>2988.8265699390636</c:v>
                </c:pt>
                <c:pt idx="5">
                  <c:v>2902.4205637953178</c:v>
                </c:pt>
                <c:pt idx="6">
                  <c:v>2984.3907167635025</c:v>
                </c:pt>
                <c:pt idx="7">
                  <c:v>3313.4946314305994</c:v>
                </c:pt>
                <c:pt idx="8">
                  <c:v>3203.0377433927802</c:v>
                </c:pt>
                <c:pt idx="9">
                  <c:v>3153.2240810984845</c:v>
                </c:pt>
                <c:pt idx="10">
                  <c:v>3700.7647174631757</c:v>
                </c:pt>
                <c:pt idx="11">
                  <c:v>3757.1364299480533</c:v>
                </c:pt>
                <c:pt idx="12">
                  <c:v>3269.7462195572639</c:v>
                </c:pt>
                <c:pt idx="13">
                  <c:v>2494.0710398413607</c:v>
                </c:pt>
                <c:pt idx="14">
                  <c:v>2665.7202836718557</c:v>
                </c:pt>
                <c:pt idx="15">
                  <c:v>204.4095014912929</c:v>
                </c:pt>
                <c:pt idx="16">
                  <c:v>163.05828466525568</c:v>
                </c:pt>
                <c:pt idx="17">
                  <c:v>178.96103014939681</c:v>
                </c:pt>
                <c:pt idx="18">
                  <c:v>178.82869667889997</c:v>
                </c:pt>
                <c:pt idx="19">
                  <c:v>178.36696045015367</c:v>
                </c:pt>
                <c:pt idx="20">
                  <c:v>162.8521685178066</c:v>
                </c:pt>
                <c:pt idx="21">
                  <c:v>163.54834105582188</c:v>
                </c:pt>
                <c:pt idx="22">
                  <c:v>165.51061888851595</c:v>
                </c:pt>
                <c:pt idx="23">
                  <c:v>172.08639116822479</c:v>
                </c:pt>
                <c:pt idx="24">
                  <c:v>167.56561664089125</c:v>
                </c:pt>
                <c:pt idx="25">
                  <c:v>174.76407206915059</c:v>
                </c:pt>
                <c:pt idx="26">
                  <c:v>178.76154397666781</c:v>
                </c:pt>
                <c:pt idx="27">
                  <c:v>195.81476122666464</c:v>
                </c:pt>
                <c:pt idx="28">
                  <c:v>197.15004570909991</c:v>
                </c:pt>
                <c:pt idx="29">
                  <c:v>206.13469789661673</c:v>
                </c:pt>
                <c:pt idx="30">
                  <c:v>199.72804958125249</c:v>
                </c:pt>
                <c:pt idx="31">
                  <c:v>214.64606547916327</c:v>
                </c:pt>
                <c:pt idx="32">
                  <c:v>219.84352626712865</c:v>
                </c:pt>
                <c:pt idx="33">
                  <c:v>220.67036010765733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42B-4735-9634-BA4946731F98}"/>
            </c:ext>
          </c:extLst>
        </c:ser>
        <c:ser>
          <c:idx val="7"/>
          <c:order val="7"/>
          <c:tx>
            <c:strRef>
              <c:f>'NON-ETS &amp; ETS'!$A$102</c:f>
              <c:strCache>
                <c:ptCount val="1"/>
                <c:pt idx="0">
                  <c:v>F-Gases</c:v>
                </c:pt>
              </c:strCache>
            </c:strRef>
          </c:tx>
          <c:invertIfNegative val="0"/>
          <c:cat>
            <c:numRef>
              <c:f>'NON-ETS &amp; ETS'!$B$80:$AI$80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'NON-ETS &amp; ETS'!$B$102:$AI$102</c:f>
              <c:numCache>
                <c:formatCode>0.00</c:formatCode>
                <c:ptCount val="34"/>
                <c:pt idx="0">
                  <c:v>35.524187103957608</c:v>
                </c:pt>
                <c:pt idx="1">
                  <c:v>49.661994466251372</c:v>
                </c:pt>
                <c:pt idx="2">
                  <c:v>63.799610544922189</c:v>
                </c:pt>
                <c:pt idx="3">
                  <c:v>96.560710106658405</c:v>
                </c:pt>
                <c:pt idx="4">
                  <c:v>135.30906702231795</c:v>
                </c:pt>
                <c:pt idx="5">
                  <c:v>205.69680135858985</c:v>
                </c:pt>
                <c:pt idx="6">
                  <c:v>298.71711155402375</c:v>
                </c:pt>
                <c:pt idx="7">
                  <c:v>404.06824951247637</c:v>
                </c:pt>
                <c:pt idx="8">
                  <c:v>308.60796847700897</c:v>
                </c:pt>
                <c:pt idx="9">
                  <c:v>486.23666253077994</c:v>
                </c:pt>
                <c:pt idx="10">
                  <c:v>706.45528268022372</c:v>
                </c:pt>
                <c:pt idx="11">
                  <c:v>727.45299651084611</c:v>
                </c:pt>
                <c:pt idx="12">
                  <c:v>731.45395979958994</c:v>
                </c:pt>
                <c:pt idx="13">
                  <c:v>931.61370960402087</c:v>
                </c:pt>
                <c:pt idx="14">
                  <c:v>956.33707051477006</c:v>
                </c:pt>
                <c:pt idx="15">
                  <c:v>1141.3021887204698</c:v>
                </c:pt>
                <c:pt idx="16">
                  <c:v>1130.3268194450684</c:v>
                </c:pt>
                <c:pt idx="17">
                  <c:v>1134.1813179003959</c:v>
                </c:pt>
                <c:pt idx="18">
                  <c:v>1174.543371939978</c:v>
                </c:pt>
                <c:pt idx="19">
                  <c:v>1147.0939241132212</c:v>
                </c:pt>
                <c:pt idx="20">
                  <c:v>1120.9577509602482</c:v>
                </c:pt>
                <c:pt idx="21">
                  <c:v>1128.1714116838098</c:v>
                </c:pt>
                <c:pt idx="22">
                  <c:v>1101.7080495603291</c:v>
                </c:pt>
                <c:pt idx="23">
                  <c:v>1134.1605538413608</c:v>
                </c:pt>
                <c:pt idx="24">
                  <c:v>1199.2286722821166</c:v>
                </c:pt>
                <c:pt idx="25">
                  <c:v>1196.2699868699683</c:v>
                </c:pt>
                <c:pt idx="26">
                  <c:v>1273.0366977373069</c:v>
                </c:pt>
                <c:pt idx="27">
                  <c:v>1202.3808110760378</c:v>
                </c:pt>
                <c:pt idx="28">
                  <c:v>887.90077756324615</c:v>
                </c:pt>
                <c:pt idx="29">
                  <c:v>872.62586274038847</c:v>
                </c:pt>
                <c:pt idx="30">
                  <c:v>705.71890223357934</c:v>
                </c:pt>
                <c:pt idx="31">
                  <c:v>744.76490437964799</c:v>
                </c:pt>
                <c:pt idx="32">
                  <c:v>741.27435456838998</c:v>
                </c:pt>
                <c:pt idx="33">
                  <c:v>698.85667797183487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42B-4735-9634-BA4946731F98}"/>
            </c:ext>
          </c:extLst>
        </c:ser>
        <c:ser>
          <c:idx val="8"/>
          <c:order val="8"/>
          <c:tx>
            <c:strRef>
              <c:f>'NON-ETS &amp; ETS'!$A$103</c:f>
              <c:strCache>
                <c:ptCount val="1"/>
                <c:pt idx="0">
                  <c:v>Agriculture</c:v>
                </c:pt>
              </c:strCache>
            </c:strRef>
          </c:tx>
          <c:invertIfNegative val="0"/>
          <c:cat>
            <c:numRef>
              <c:f>'NON-ETS &amp; ETS'!$B$80:$AI$80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'NON-ETS &amp; ETS'!$B$103:$AI$103</c:f>
              <c:numCache>
                <c:formatCode>0.00</c:formatCode>
                <c:ptCount val="34"/>
                <c:pt idx="0">
                  <c:v>20516.090949237452</c:v>
                </c:pt>
                <c:pt idx="1">
                  <c:v>20656.504205088295</c:v>
                </c:pt>
                <c:pt idx="2">
                  <c:v>20786.17650098072</c:v>
                </c:pt>
                <c:pt idx="3">
                  <c:v>21035.248676856016</c:v>
                </c:pt>
                <c:pt idx="4">
                  <c:v>21179.315711357831</c:v>
                </c:pt>
                <c:pt idx="5">
                  <c:v>21822.369247110633</c:v>
                </c:pt>
                <c:pt idx="6">
                  <c:v>22030.684766981562</c:v>
                </c:pt>
                <c:pt idx="7">
                  <c:v>22140.645999720415</c:v>
                </c:pt>
                <c:pt idx="8">
                  <c:v>22573.135332224094</c:v>
                </c:pt>
                <c:pt idx="9">
                  <c:v>22229.347540786144</c:v>
                </c:pt>
                <c:pt idx="10">
                  <c:v>21300.735980294667</c:v>
                </c:pt>
                <c:pt idx="11">
                  <c:v>21001.844895977119</c:v>
                </c:pt>
                <c:pt idx="12">
                  <c:v>20677.210027985133</c:v>
                </c:pt>
                <c:pt idx="13">
                  <c:v>20967.883603126396</c:v>
                </c:pt>
                <c:pt idx="14">
                  <c:v>20621.776377571383</c:v>
                </c:pt>
                <c:pt idx="15">
                  <c:v>20160.725025446191</c:v>
                </c:pt>
                <c:pt idx="16">
                  <c:v>19749.577261836897</c:v>
                </c:pt>
                <c:pt idx="17">
                  <c:v>19610.092175205999</c:v>
                </c:pt>
                <c:pt idx="18">
                  <c:v>19238.661622446736</c:v>
                </c:pt>
                <c:pt idx="19">
                  <c:v>18828.554231527127</c:v>
                </c:pt>
                <c:pt idx="20">
                  <c:v>18969.089464153192</c:v>
                </c:pt>
                <c:pt idx="21">
                  <c:v>18539.91886072743</c:v>
                </c:pt>
                <c:pt idx="22">
                  <c:v>18852.49731548793</c:v>
                </c:pt>
                <c:pt idx="23">
                  <c:v>19445.933461228469</c:v>
                </c:pt>
                <c:pt idx="24">
                  <c:v>19514.453957011356</c:v>
                </c:pt>
                <c:pt idx="25">
                  <c:v>19903.623188209585</c:v>
                </c:pt>
                <c:pt idx="26">
                  <c:v>20492.208067893556</c:v>
                </c:pt>
                <c:pt idx="27">
                  <c:v>21102.556963468905</c:v>
                </c:pt>
                <c:pt idx="28">
                  <c:v>21392.640490688096</c:v>
                </c:pt>
                <c:pt idx="29">
                  <c:v>21259.927174266573</c:v>
                </c:pt>
                <c:pt idx="30">
                  <c:v>21544.770868273696</c:v>
                </c:pt>
                <c:pt idx="31">
                  <c:v>21939.661050843391</c:v>
                </c:pt>
                <c:pt idx="32">
                  <c:v>21795.263675198305</c:v>
                </c:pt>
                <c:pt idx="33">
                  <c:v>20782.219608120711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42B-4735-9634-BA4946731F98}"/>
            </c:ext>
          </c:extLst>
        </c:ser>
        <c:ser>
          <c:idx val="9"/>
          <c:order val="9"/>
          <c:tx>
            <c:strRef>
              <c:f>'NON-ETS &amp; ETS'!$A$111</c:f>
              <c:strCache>
                <c:ptCount val="1"/>
                <c:pt idx="0">
                  <c:v>Waste</c:v>
                </c:pt>
              </c:strCache>
            </c:strRef>
          </c:tx>
          <c:invertIfNegative val="0"/>
          <c:cat>
            <c:numRef>
              <c:f>'NON-ETS &amp; ETS'!$B$80:$AI$80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'NON-ETS &amp; ETS'!$B$111:$AI$111</c:f>
              <c:numCache>
                <c:formatCode>0.00</c:formatCode>
                <c:ptCount val="34"/>
                <c:pt idx="0">
                  <c:v>1709.2379654880638</c:v>
                </c:pt>
                <c:pt idx="1">
                  <c:v>1799.7259717319207</c:v>
                </c:pt>
                <c:pt idx="2">
                  <c:v>1872.6110167758227</c:v>
                </c:pt>
                <c:pt idx="3">
                  <c:v>1928.635396083811</c:v>
                </c:pt>
                <c:pt idx="4">
                  <c:v>1978.8855789392078</c:v>
                </c:pt>
                <c:pt idx="5">
                  <c:v>2019.7605435458233</c:v>
                </c:pt>
                <c:pt idx="6">
                  <c:v>1884.4631560740484</c:v>
                </c:pt>
                <c:pt idx="7">
                  <c:v>1577.0810241243623</c:v>
                </c:pt>
                <c:pt idx="8">
                  <c:v>1626.6955525074786</c:v>
                </c:pt>
                <c:pt idx="9">
                  <c:v>1630.862038641108</c:v>
                </c:pt>
                <c:pt idx="10">
                  <c:v>1643.3846087690049</c:v>
                </c:pt>
                <c:pt idx="11">
                  <c:v>1766.9683856870142</c:v>
                </c:pt>
                <c:pt idx="12">
                  <c:v>1880.9796934493604</c:v>
                </c:pt>
                <c:pt idx="13">
                  <c:v>1935.8855277009457</c:v>
                </c:pt>
                <c:pt idx="14">
                  <c:v>1656.8076141371562</c:v>
                </c:pt>
                <c:pt idx="15">
                  <c:v>1454.3859555712822</c:v>
                </c:pt>
                <c:pt idx="16">
                  <c:v>1489.1756863909459</c:v>
                </c:pt>
                <c:pt idx="17">
                  <c:v>962.50444312206935</c:v>
                </c:pt>
                <c:pt idx="18">
                  <c:v>800.35568468212944</c:v>
                </c:pt>
                <c:pt idx="19">
                  <c:v>603.97531053018679</c:v>
                </c:pt>
                <c:pt idx="20">
                  <c:v>588.87485750317603</c:v>
                </c:pt>
                <c:pt idx="21">
                  <c:v>683.73014228332477</c:v>
                </c:pt>
                <c:pt idx="22">
                  <c:v>589.55731219352106</c:v>
                </c:pt>
                <c:pt idx="23">
                  <c:v>755.05926000677346</c:v>
                </c:pt>
                <c:pt idx="24">
                  <c:v>949.24604207902996</c:v>
                </c:pt>
                <c:pt idx="25">
                  <c:v>1020.4334171320365</c:v>
                </c:pt>
                <c:pt idx="26">
                  <c:v>1015.8910712325211</c:v>
                </c:pt>
                <c:pt idx="27">
                  <c:v>978.97236829745566</c:v>
                </c:pt>
                <c:pt idx="28">
                  <c:v>934.05397466013233</c:v>
                </c:pt>
                <c:pt idx="29">
                  <c:v>898.97604474724699</c:v>
                </c:pt>
                <c:pt idx="30">
                  <c:v>879.29246682905409</c:v>
                </c:pt>
                <c:pt idx="31">
                  <c:v>825.18833303019062</c:v>
                </c:pt>
                <c:pt idx="32">
                  <c:v>881.408706551465</c:v>
                </c:pt>
                <c:pt idx="33">
                  <c:v>845.87202680808696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42B-4735-9634-BA4946731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6161024"/>
        <c:axId val="226162560"/>
      </c:barChart>
      <c:catAx>
        <c:axId val="22616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6162560"/>
        <c:crosses val="autoZero"/>
        <c:auto val="1"/>
        <c:lblAlgn val="ctr"/>
        <c:lblOffset val="100"/>
        <c:noMultiLvlLbl val="0"/>
      </c:catAx>
      <c:valAx>
        <c:axId val="226162560"/>
        <c:scaling>
          <c:orientation val="minMax"/>
        </c:scaling>
        <c:delete val="0"/>
        <c:axPos val="l"/>
        <c:majorGridlines>
          <c:spPr>
            <a:ln>
              <a:solidFill>
                <a:sysClr val="windowText" lastClr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 baseline="0"/>
            </a:pPr>
            <a:endParaRPr lang="en-US"/>
          </a:p>
        </c:txPr>
        <c:crossAx val="226161024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7.47624430381785E-2"/>
          <c:y val="0.93561794588213598"/>
          <c:w val="0.87419699531423589"/>
          <c:h val="4.834195471134767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IE"/>
              <a:t>1990</a:t>
            </a:r>
          </a:p>
        </c:rich>
      </c:tx>
      <c:layout>
        <c:manualLayout>
          <c:xMode val="edge"/>
          <c:yMode val="edge"/>
          <c:x val="6.2455139627028811E-2"/>
          <c:y val="2.343903923534693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003898518745012"/>
          <c:y val="5.4534905220291349E-2"/>
          <c:w val="0.61769362339541745"/>
          <c:h val="0.69264313271634781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3.243471807403385E-2"/>
                  <c:y val="3.311497938874799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7F-43F9-8631-5FF149E62BC7}"/>
                </c:ext>
              </c:extLst>
            </c:dLbl>
            <c:dLbl>
              <c:idx val="1"/>
              <c:layout>
                <c:manualLayout>
                  <c:x val="2.721723232871753E-2"/>
                  <c:y val="-2.871144867254292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7F-43F9-8631-5FF149E62BC7}"/>
                </c:ext>
              </c:extLst>
            </c:dLbl>
            <c:dLbl>
              <c:idx val="2"/>
              <c:layout>
                <c:manualLayout>
                  <c:x val="6.0832944157842336E-2"/>
                  <c:y val="-3.1388966709149951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7F-43F9-8631-5FF149E62BC7}"/>
                </c:ext>
              </c:extLst>
            </c:dLbl>
            <c:dLbl>
              <c:idx val="4"/>
              <c:layout>
                <c:manualLayout>
                  <c:x val="-5.8221232690741247E-2"/>
                  <c:y val="1.961164526813041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7F-43F9-8631-5FF149E62BC7}"/>
                </c:ext>
              </c:extLst>
            </c:dLbl>
            <c:dLbl>
              <c:idx val="5"/>
              <c:layout>
                <c:manualLayout>
                  <c:x val="-6.6420635351615534E-2"/>
                  <c:y val="2.1996985020742779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7F-43F9-8631-5FF149E62BC7}"/>
                </c:ext>
              </c:extLst>
            </c:dLbl>
            <c:dLbl>
              <c:idx val="6"/>
              <c:layout>
                <c:manualLayout>
                  <c:x val="-2.2347108572212789E-2"/>
                  <c:y val="-6.4220403642240029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7F-43F9-8631-5FF149E62BC7}"/>
                </c:ext>
              </c:extLst>
            </c:dLbl>
            <c:dLbl>
              <c:idx val="7"/>
              <c:layout>
                <c:manualLayout>
                  <c:x val="-6.0807163810406017E-2"/>
                  <c:y val="-5.018136683146714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E7F-43F9-8631-5FF149E62BC7}"/>
                </c:ext>
              </c:extLst>
            </c:dLbl>
            <c:dLbl>
              <c:idx val="8"/>
              <c:layout>
                <c:manualLayout>
                  <c:x val="-3.3806734942445918E-2"/>
                  <c:y val="3.4405704719390135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E7F-43F9-8631-5FF149E62BC7}"/>
                </c:ext>
              </c:extLst>
            </c:dLbl>
            <c:dLbl>
              <c:idx val="9"/>
              <c:layout>
                <c:manualLayout>
                  <c:x val="3.4589539052716452E-2"/>
                  <c:y val="8.9325690498007302E-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E7F-43F9-8631-5FF149E62BC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baseline="0"/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('NON-ETS &amp; ETS'!$A$81,'NON-ETS &amp; ETS'!$A$86:$A$90,'NON-ETS &amp; ETS'!$A$96,'NON-ETS &amp; ETS'!$A$102:$A$103,'NON-ETS &amp; ETS'!$A$111)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('NON-ETS &amp; ETS'!$B$81,'NON-ETS &amp; ETS'!$B$86:$B$90,'NON-ETS &amp; ETS'!$B$96,'NON-ETS &amp; ETS'!$B$102:$B$103,'NON-ETS &amp; ETS'!$B$111)</c:f>
              <c:numCache>
                <c:formatCode>0.00</c:formatCode>
                <c:ptCount val="10"/>
                <c:pt idx="0">
                  <c:v>11334.543936802416</c:v>
                </c:pt>
                <c:pt idx="1">
                  <c:v>7571.2683581395213</c:v>
                </c:pt>
                <c:pt idx="2">
                  <c:v>4074.577427069396</c:v>
                </c:pt>
                <c:pt idx="3">
                  <c:v>1009.9357449937954</c:v>
                </c:pt>
                <c:pt idx="4">
                  <c:v>1123.0499837339432</c:v>
                </c:pt>
                <c:pt idx="5">
                  <c:v>5143.2613545679187</c:v>
                </c:pt>
                <c:pt idx="6">
                  <c:v>3162.7579974747077</c:v>
                </c:pt>
                <c:pt idx="7">
                  <c:v>35.524187103957608</c:v>
                </c:pt>
                <c:pt idx="8">
                  <c:v>20516.090949237452</c:v>
                </c:pt>
                <c:pt idx="9">
                  <c:v>1709.2379654880638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E7F-43F9-8631-5FF149E62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2.2053470902344101E-2"/>
          <c:y val="0.83411977205208554"/>
          <c:w val="0.9503756720065164"/>
          <c:h val="0.15156255255216319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IE"/>
              <a:t>2023</a:t>
            </a:r>
          </a:p>
        </c:rich>
      </c:tx>
      <c:layout>
        <c:manualLayout>
          <c:xMode val="edge"/>
          <c:yMode val="edge"/>
          <c:x val="7.1304952076944469E-2"/>
          <c:y val="2.343904965167118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6747761202701764"/>
          <c:y val="8.7152912838422636E-2"/>
          <c:w val="0.62467266362354901"/>
          <c:h val="0.68202884477621273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0.10040601827032623"/>
                  <c:y val="1.36342270467045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C9-49C1-AE41-54A85C19E3EE}"/>
                </c:ext>
              </c:extLst>
            </c:dLbl>
            <c:dLbl>
              <c:idx val="1"/>
              <c:layout>
                <c:manualLayout>
                  <c:x val="0.12126867707425935"/>
                  <c:y val="-3.1837011479197621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C9-49C1-AE41-54A85C19E3EE}"/>
                </c:ext>
              </c:extLst>
            </c:dLbl>
            <c:dLbl>
              <c:idx val="2"/>
              <c:layout>
                <c:manualLayout>
                  <c:x val="7.1631310299225592E-2"/>
                  <c:y val="-1.9096901271606914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C9-49C1-AE41-54A85C19E3EE}"/>
                </c:ext>
              </c:extLst>
            </c:dLbl>
            <c:dLbl>
              <c:idx val="3"/>
              <c:layout>
                <c:manualLayout>
                  <c:x val="5.4456825187177781E-2"/>
                  <c:y val="5.8653092691244829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C9-49C1-AE41-54A85C19E3EE}"/>
                </c:ext>
              </c:extLst>
            </c:dLbl>
            <c:dLbl>
              <c:idx val="4"/>
              <c:layout>
                <c:manualLayout>
                  <c:x val="2.5169847249155507E-2"/>
                  <c:y val="0.1233196822532514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C9-49C1-AE41-54A85C19E3EE}"/>
                </c:ext>
              </c:extLst>
            </c:dLbl>
            <c:dLbl>
              <c:idx val="5"/>
              <c:layout>
                <c:manualLayout>
                  <c:x val="5.6615390908361769E-2"/>
                  <c:y val="1.701507640527409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C9-49C1-AE41-54A85C19E3EE}"/>
                </c:ext>
              </c:extLst>
            </c:dLbl>
            <c:dLbl>
              <c:idx val="6"/>
              <c:layout>
                <c:manualLayout>
                  <c:x val="0.15871942054310692"/>
                  <c:y val="1.171287171912859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C9-49C1-AE41-54A85C19E3EE}"/>
                </c:ext>
              </c:extLst>
            </c:dLbl>
            <c:dLbl>
              <c:idx val="7"/>
              <c:layout>
                <c:manualLayout>
                  <c:x val="-0.13287968575141018"/>
                  <c:y val="-1.7292988994496419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C9-49C1-AE41-54A85C19E3EE}"/>
                </c:ext>
              </c:extLst>
            </c:dLbl>
            <c:dLbl>
              <c:idx val="8"/>
              <c:layout>
                <c:manualLayout>
                  <c:x val="-3.3806734942445918E-2"/>
                  <c:y val="3.4405704719390135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CC9-49C1-AE41-54A85C19E3EE}"/>
                </c:ext>
              </c:extLst>
            </c:dLbl>
            <c:dLbl>
              <c:idx val="9"/>
              <c:layout>
                <c:manualLayout>
                  <c:x val="-0.12404620403331426"/>
                  <c:y val="-6.5020966569531305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C9-49C1-AE41-54A85C19E3E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baseline="0"/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('NON-ETS &amp; ETS'!$A$81,'NON-ETS &amp; ETS'!$A$86:$A$90,'NON-ETS &amp; ETS'!$A$96,'NON-ETS &amp; ETS'!$A$102:$A$103,'NON-ETS &amp; ETS'!$A$111)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('NON-ETS &amp; ETS'!$AI$81,'NON-ETS &amp; ETS'!$AI$86:$AI$90,'NON-ETS &amp; ETS'!$AI$96,'NON-ETS &amp; ETS'!$AI$102:$AI$103,'NON-ETS &amp; ETS'!$AI$111)</c:f>
              <c:numCache>
                <c:formatCode>0.00</c:formatCode>
                <c:ptCount val="10"/>
                <c:pt idx="0">
                  <c:v>682.09196988307542</c:v>
                </c:pt>
                <c:pt idx="1">
                  <c:v>5346.1439235511452</c:v>
                </c:pt>
                <c:pt idx="2">
                  <c:v>1063.5587565206879</c:v>
                </c:pt>
                <c:pt idx="3">
                  <c:v>732.16358205585288</c:v>
                </c:pt>
                <c:pt idx="4">
                  <c:v>677.29599084488075</c:v>
                </c:pt>
                <c:pt idx="5">
                  <c:v>11759.94653403094</c:v>
                </c:pt>
                <c:pt idx="6">
                  <c:v>220.67036010765733</c:v>
                </c:pt>
                <c:pt idx="7">
                  <c:v>698.85667797183487</c:v>
                </c:pt>
                <c:pt idx="8">
                  <c:v>20782.219608120711</c:v>
                </c:pt>
                <c:pt idx="9">
                  <c:v>845.87202680808696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CC9-49C1-AE41-54A85C19E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1.3367654204832999E-2"/>
          <c:y val="0.83411973962849451"/>
          <c:w val="0.9503756720065164"/>
          <c:h val="0.15156255255216319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IE" sz="2400"/>
              <a:t>2005 ESR</a:t>
            </a:r>
          </a:p>
        </c:rich>
      </c:tx>
      <c:layout>
        <c:manualLayout>
          <c:xMode val="edge"/>
          <c:yMode val="edge"/>
          <c:x val="0.39254313166367205"/>
          <c:y val="0.38032381645827057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7018037681025075"/>
          <c:y val="8.760718278299795E-2"/>
          <c:w val="0.60307358643960784"/>
          <c:h val="0.68020907265689279"/>
        </c:manualLayout>
      </c:layout>
      <c:doughnutChart>
        <c:varyColors val="1"/>
        <c:ser>
          <c:idx val="0"/>
          <c:order val="0"/>
          <c:tx>
            <c:strRef>
              <c:f>'NON-ETS &amp; ETS'!$Q$80</c:f>
              <c:strCache>
                <c:ptCount val="1"/>
                <c:pt idx="0">
                  <c:v>2005</c:v>
                </c:pt>
              </c:strCache>
            </c:strRef>
          </c:tx>
          <c:dLbls>
            <c:dLbl>
              <c:idx val="0"/>
              <c:layout>
                <c:manualLayout>
                  <c:x val="8.4264043044462986E-2"/>
                  <c:y val="-0.1243928618020883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A8-4D49-A07F-63040B65DAF3}"/>
                </c:ext>
              </c:extLst>
            </c:dLbl>
            <c:dLbl>
              <c:idx val="1"/>
              <c:layout>
                <c:manualLayout>
                  <c:x val="0.13871266635126858"/>
                  <c:y val="-7.2574316195862298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A8-4D49-A07F-63040B65DAF3}"/>
                </c:ext>
              </c:extLst>
            </c:dLbl>
            <c:dLbl>
              <c:idx val="2"/>
              <c:layout>
                <c:manualLayout>
                  <c:x val="0.14136292897655267"/>
                  <c:y val="-5.3320466454196788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A8-4D49-A07F-63040B65DAF3}"/>
                </c:ext>
              </c:extLst>
            </c:dLbl>
            <c:dLbl>
              <c:idx val="3"/>
              <c:layout>
                <c:manualLayout>
                  <c:x val="0.16767846730330199"/>
                  <c:y val="-1.403064408337850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A8-4D49-A07F-63040B65DAF3}"/>
                </c:ext>
              </c:extLst>
            </c:dLbl>
            <c:dLbl>
              <c:idx val="4"/>
              <c:layout>
                <c:manualLayout>
                  <c:x val="0.14893248323386324"/>
                  <c:y val="1.9611629360409669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A8-4D49-A07F-63040B65DAF3}"/>
                </c:ext>
              </c:extLst>
            </c:dLbl>
            <c:dLbl>
              <c:idx val="5"/>
              <c:layout>
                <c:manualLayout>
                  <c:x val="0.12476722688104828"/>
                  <c:y val="6.79941405149231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4A8-4D49-A07F-63040B65DAF3}"/>
                </c:ext>
              </c:extLst>
            </c:dLbl>
            <c:dLbl>
              <c:idx val="6"/>
              <c:layout>
                <c:manualLayout>
                  <c:x val="0.10774422021857673"/>
                  <c:y val="0.12117928181275425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4A8-4D49-A07F-63040B65DAF3}"/>
                </c:ext>
              </c:extLst>
            </c:dLbl>
            <c:dLbl>
              <c:idx val="7"/>
              <c:layout>
                <c:manualLayout>
                  <c:x val="-6.9136945712010928E-2"/>
                  <c:y val="0.1172953556312141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4A8-4D49-A07F-63040B65DAF3}"/>
                </c:ext>
              </c:extLst>
            </c:dLbl>
            <c:dLbl>
              <c:idx val="8"/>
              <c:layout>
                <c:manualLayout>
                  <c:x val="-0.13665141962123717"/>
                  <c:y val="-6.057700323226180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4A8-4D49-A07F-63040B65DAF3}"/>
                </c:ext>
              </c:extLst>
            </c:dLbl>
            <c:dLbl>
              <c:idx val="9"/>
              <c:layout>
                <c:manualLayout>
                  <c:x val="-7.4380641516382809E-2"/>
                  <c:y val="-0.12670798950617779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4A8-4D49-A07F-63040B65DAF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('NON-ETS &amp; ETS'!$A$81,'NON-ETS &amp; ETS'!$A$86,'NON-ETS &amp; ETS'!$A$87,'NON-ETS &amp; ETS'!$A$88,'NON-ETS &amp; ETS'!$A$89,'NON-ETS &amp; ETS'!$A$90,'NON-ETS &amp; ETS'!$A$96,'NON-ETS &amp; ETS'!$A$102,'NON-ETS &amp; ETS'!$A$103,'NON-ETS &amp; ETS'!$A$111)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('NON-ETS &amp; ETS'!$Q$81,'NON-ETS &amp; ETS'!$Q$86,'NON-ETS &amp; ETS'!$Q$87,'NON-ETS &amp; ETS'!$Q$88,'NON-ETS &amp; ETS'!$Q$89,'NON-ETS &amp; ETS'!$Q$90,'NON-ETS &amp; ETS'!$Q$96,'NON-ETS &amp; ETS'!$Q$102,'NON-ETS &amp; ETS'!$Q$103,'NON-ETS &amp; ETS'!$Q$111)</c:f>
              <c:numCache>
                <c:formatCode>0.00</c:formatCode>
                <c:ptCount val="10"/>
                <c:pt idx="0">
                  <c:v>182.0152656574864</c:v>
                </c:pt>
                <c:pt idx="1">
                  <c:v>8369.4999085334603</c:v>
                </c:pt>
                <c:pt idx="2">
                  <c:v>1404.8083096416194</c:v>
                </c:pt>
                <c:pt idx="3">
                  <c:v>1078.7449236400987</c:v>
                </c:pt>
                <c:pt idx="4">
                  <c:v>682.97040472250058</c:v>
                </c:pt>
                <c:pt idx="5">
                  <c:v>13117.12080599713</c:v>
                </c:pt>
                <c:pt idx="6">
                  <c:v>204.4095014912929</c:v>
                </c:pt>
                <c:pt idx="7">
                  <c:v>1141.3021887204698</c:v>
                </c:pt>
                <c:pt idx="8">
                  <c:v>20160.725025446191</c:v>
                </c:pt>
                <c:pt idx="9">
                  <c:v>1454.3859555712822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4A8-4D49-A07F-63040B65D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2.2053470902344101E-2"/>
          <c:y val="0.83411977205208554"/>
          <c:w val="0.93868193000075872"/>
          <c:h val="0.16052671941835928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IE" sz="2400"/>
              <a:t>2023 ESR</a:t>
            </a:r>
          </a:p>
        </c:rich>
      </c:tx>
      <c:layout>
        <c:manualLayout>
          <c:xMode val="edge"/>
          <c:yMode val="edge"/>
          <c:x val="0.4041553968970481"/>
          <c:y val="0.3902926649840506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8664476828769508"/>
          <c:y val="9.3588491898465923E-2"/>
          <c:w val="0.61235162981431979"/>
          <c:h val="0.68020907265689279"/>
        </c:manualLayout>
      </c:layout>
      <c:doughnutChart>
        <c:varyColors val="1"/>
        <c:ser>
          <c:idx val="0"/>
          <c:order val="0"/>
          <c:tx>
            <c:strRef>
              <c:f>'NON-ETS &amp; ETS'!$AG$80</c:f>
              <c:strCache>
                <c:ptCount val="1"/>
                <c:pt idx="0">
                  <c:v>2021</c:v>
                </c:pt>
              </c:strCache>
            </c:strRef>
          </c:tx>
          <c:dLbls>
            <c:dLbl>
              <c:idx val="0"/>
              <c:layout>
                <c:manualLayout>
                  <c:x val="7.0313045439654498E-2"/>
                  <c:y val="-0.12040532239177637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70-4AE0-8850-A6F3FE32DCBF}"/>
                </c:ext>
              </c:extLst>
            </c:dLbl>
            <c:dLbl>
              <c:idx val="1"/>
              <c:layout>
                <c:manualLayout>
                  <c:x val="0.13030939351138274"/>
                  <c:y val="-8.653070413195426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70-4AE0-8850-A6F3FE32DCBF}"/>
                </c:ext>
              </c:extLst>
            </c:dLbl>
            <c:dLbl>
              <c:idx val="2"/>
              <c:layout>
                <c:manualLayout>
                  <c:x val="0.15496358388708192"/>
                  <c:y val="-6.3289314979976738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70-4AE0-8850-A6F3FE32DCBF}"/>
                </c:ext>
              </c:extLst>
            </c:dLbl>
            <c:dLbl>
              <c:idx val="3"/>
              <c:layout>
                <c:manualLayout>
                  <c:x val="0.16936189289145046"/>
                  <c:y val="-2.3999492609158499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70-4AE0-8850-A6F3FE32DCBF}"/>
                </c:ext>
              </c:extLst>
            </c:dLbl>
            <c:dLbl>
              <c:idx val="4"/>
              <c:layout>
                <c:manualLayout>
                  <c:x val="0.15561920676839114"/>
                  <c:y val="2.160539906556566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70-4AE0-8850-A6F3FE32DCBF}"/>
                </c:ext>
              </c:extLst>
            </c:dLbl>
            <c:dLbl>
              <c:idx val="5"/>
              <c:layout>
                <c:manualLayout>
                  <c:x val="0.13428538801879217"/>
                  <c:y val="6.400660110461113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70-4AE0-8850-A6F3FE32DCBF}"/>
                </c:ext>
              </c:extLst>
            </c:dLbl>
            <c:dLbl>
              <c:idx val="6"/>
              <c:layout>
                <c:manualLayout>
                  <c:x val="9.4189252295257875E-2"/>
                  <c:y val="0.1291543606333782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70-4AE0-8850-A6F3FE32DCBF}"/>
                </c:ext>
              </c:extLst>
            </c:dLbl>
            <c:dLbl>
              <c:idx val="7"/>
              <c:layout>
                <c:manualLayout>
                  <c:x val="-0.1515779184969884"/>
                  <c:y val="9.7357658579654019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70-4AE0-8850-A6F3FE32DCBF}"/>
                </c:ext>
              </c:extLst>
            </c:dLbl>
            <c:dLbl>
              <c:idx val="8"/>
              <c:layout>
                <c:manualLayout>
                  <c:x val="-0.13665141962123717"/>
                  <c:y val="-6.057700323226180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370-4AE0-8850-A6F3FE32DCBF}"/>
                </c:ext>
              </c:extLst>
            </c:dLbl>
            <c:dLbl>
              <c:idx val="9"/>
              <c:layout>
                <c:manualLayout>
                  <c:x val="-8.0499437936581444E-2"/>
                  <c:y val="-0.12670798950617779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370-4AE0-8850-A6F3FE32DCB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('NON-ETS &amp; ETS'!$A$81,'NON-ETS &amp; ETS'!$A$86,'NON-ETS &amp; ETS'!$A$87,'NON-ETS &amp; ETS'!$A$88,'NON-ETS &amp; ETS'!$A$89,'NON-ETS &amp; ETS'!$A$90,'NON-ETS &amp; ETS'!$A$96,'NON-ETS &amp; ETS'!$A$102,'NON-ETS &amp; ETS'!$A$103,'NON-ETS &amp; ETS'!$A$111)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('NON-ETS &amp; ETS'!$AI$81,'NON-ETS &amp; ETS'!$AI$86,'NON-ETS &amp; ETS'!$AI$87,'NON-ETS &amp; ETS'!$AI$88,'NON-ETS &amp; ETS'!$AI$89,'NON-ETS &amp; ETS'!$AI$90,'NON-ETS &amp; ETS'!$AI$96,'NON-ETS &amp; ETS'!$AI$102,'NON-ETS &amp; ETS'!$AI$103,'NON-ETS &amp; ETS'!$AI$111)</c:f>
              <c:numCache>
                <c:formatCode>0.00</c:formatCode>
                <c:ptCount val="10"/>
                <c:pt idx="0">
                  <c:v>682.09196988307542</c:v>
                </c:pt>
                <c:pt idx="1">
                  <c:v>5346.1439235511452</c:v>
                </c:pt>
                <c:pt idx="2">
                  <c:v>1063.5587565206879</c:v>
                </c:pt>
                <c:pt idx="3">
                  <c:v>732.16358205585288</c:v>
                </c:pt>
                <c:pt idx="4">
                  <c:v>677.29599084488075</c:v>
                </c:pt>
                <c:pt idx="5">
                  <c:v>11759.94653403094</c:v>
                </c:pt>
                <c:pt idx="6">
                  <c:v>220.67036010765733</c:v>
                </c:pt>
                <c:pt idx="7">
                  <c:v>698.85667797183487</c:v>
                </c:pt>
                <c:pt idx="8">
                  <c:v>20782.219608120711</c:v>
                </c:pt>
                <c:pt idx="9">
                  <c:v>845.87202680808696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370-4AE0-8850-A6F3FE32D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2.2053470902344101E-2"/>
          <c:y val="0.83411977205208554"/>
          <c:w val="0.93868193000075872"/>
          <c:h val="0.16052671941835928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IE"/>
              <a:t>Carbon Budget 1 -295 Mt CO</a:t>
            </a:r>
            <a:r>
              <a:rPr lang="en-IE" baseline="-25000"/>
              <a:t>2</a:t>
            </a:r>
            <a:r>
              <a:rPr lang="en-IE"/>
              <a:t>eq</a:t>
            </a:r>
          </a:p>
        </c:rich>
      </c:tx>
      <c:layout>
        <c:manualLayout>
          <c:xMode val="edge"/>
          <c:yMode val="edge"/>
          <c:x val="0.25293850848943666"/>
          <c:y val="2.99624505029356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789668113915667"/>
          <c:y val="0.13624505029356879"/>
          <c:w val="0.54862615096565714"/>
          <c:h val="0.67287177069043469"/>
        </c:manualLayout>
      </c:layout>
      <c:doughnutChart>
        <c:varyColors val="1"/>
        <c:ser>
          <c:idx val="0"/>
          <c:order val="0"/>
          <c:tx>
            <c:strRef>
              <c:f>'CAP Sectors'!$AD$55</c:f>
              <c:strCache>
                <c:ptCount val="1"/>
                <c:pt idx="0">
                  <c:v>Carbon Budget 1 -295 Mt CO2eq</c:v>
                </c:pt>
              </c:strCache>
            </c:strRef>
          </c:tx>
          <c:spPr>
            <a:solidFill>
              <a:srgbClr val="C0504D"/>
            </a:solidFill>
          </c:spPr>
          <c:dPt>
            <c:idx val="1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1-BAC7-43AC-B70A-5429E8185A5F}"/>
              </c:ext>
            </c:extLst>
          </c:dPt>
          <c:dLbls>
            <c:dLbl>
              <c:idx val="0"/>
              <c:layout>
                <c:manualLayout>
                  <c:x val="0.1783797188902789"/>
                  <c:y val="-0.2214929217624393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 b="1" i="0" baseline="0"/>
                  </a:pPr>
                  <a:endParaRPr lang="en-US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039370078740159"/>
                      <c:h val="0.1246493104546902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BAC7-43AC-B70A-5429E8185A5F}"/>
                </c:ext>
              </c:extLst>
            </c:dLbl>
            <c:dLbl>
              <c:idx val="1"/>
              <c:layout>
                <c:manualLayout>
                  <c:x val="-0.21683538155861359"/>
                  <c:y val="7.324572792762611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 b="1" i="0" baseline="0"/>
                  </a:pPr>
                  <a:endParaRPr lang="en-US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C7-43AC-B70A-5429E8185A5F}"/>
                </c:ext>
              </c:extLst>
            </c:dLbl>
            <c:dLbl>
              <c:idx val="2"/>
              <c:layout>
                <c:manualLayout>
                  <c:x val="0.17759088439959966"/>
                  <c:y val="1.392243837546072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C7-43AC-B70A-5429E8185A5F}"/>
                </c:ext>
              </c:extLst>
            </c:dLbl>
            <c:dLbl>
              <c:idx val="3"/>
              <c:layout>
                <c:manualLayout>
                  <c:x val="0.14264964784195613"/>
                  <c:y val="6.3890053662052068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AC7-43AC-B70A-5429E8185A5F}"/>
                </c:ext>
              </c:extLst>
            </c:dLbl>
            <c:dLbl>
              <c:idx val="4"/>
              <c:layout>
                <c:manualLayout>
                  <c:x val="0.10443318170901519"/>
                  <c:y val="0.1120028222986759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AC7-43AC-B70A-5429E8185A5F}"/>
                </c:ext>
              </c:extLst>
            </c:dLbl>
            <c:dLbl>
              <c:idx val="5"/>
              <c:layout>
                <c:manualLayout>
                  <c:x val="1.3835332486051285E-2"/>
                  <c:y val="0.1178526748766658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AC7-43AC-B70A-5429E8185A5F}"/>
                </c:ext>
              </c:extLst>
            </c:dLbl>
            <c:dLbl>
              <c:idx val="6"/>
              <c:layout>
                <c:manualLayout>
                  <c:x val="-8.8361622452355848E-2"/>
                  <c:y val="0.12386012572000545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AC7-43AC-B70A-5429E8185A5F}"/>
                </c:ext>
              </c:extLst>
            </c:dLbl>
            <c:dLbl>
              <c:idx val="7"/>
              <c:layout>
                <c:manualLayout>
                  <c:x val="-0.14770441452501182"/>
                  <c:y val="7.384752729579943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0301408735251159"/>
                      <c:h val="5.475155624354940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BAC7-43AC-B70A-5429E8185A5F}"/>
                </c:ext>
              </c:extLst>
            </c:dLbl>
            <c:dLbl>
              <c:idx val="8"/>
              <c:layout>
                <c:manualLayout>
                  <c:x val="-0.12166653266828908"/>
                  <c:y val="-4.7955013087576541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AC7-43AC-B70A-5429E8185A5F}"/>
                </c:ext>
              </c:extLst>
            </c:dLbl>
            <c:dLbl>
              <c:idx val="9"/>
              <c:layout>
                <c:manualLayout>
                  <c:x val="-1.9057532718796219E-2"/>
                  <c:y val="-0.11986511979198287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AC7-43AC-B70A-5429E8185A5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('CAP Sectors'!$AA$56,'CAP Sectors'!$AA$57)</c:f>
              <c:strCache>
                <c:ptCount val="2"/>
                <c:pt idx="0">
                  <c:v>2021-2023 GHG emissions</c:v>
                </c:pt>
                <c:pt idx="1">
                  <c:v>Remaining Carbon Budget</c:v>
                </c:pt>
              </c:strCache>
            </c:strRef>
          </c:cat>
          <c:val>
            <c:numRef>
              <c:f>('CAP Sectors'!$AD$56,'CAP Sectors'!$AD$57)</c:f>
              <c:numCache>
                <c:formatCode>0.00</c:formatCode>
                <c:ptCount val="2"/>
                <c:pt idx="0">
                  <c:v>188.4254837966979</c:v>
                </c:pt>
                <c:pt idx="1">
                  <c:v>106.5745162033021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AC7-43AC-B70A-5429E8185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0.17015306497902716"/>
          <c:y val="0.83361590278093867"/>
          <c:w val="0.7195047464861285"/>
          <c:h val="0.14348618633653451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2021-25 Sectoral Ceiling</a:t>
            </a:r>
            <a:r>
              <a:rPr lang="en-US" b="1" baseline="0">
                <a:solidFill>
                  <a:sysClr val="windowText" lastClr="000000"/>
                </a:solidFill>
              </a:rPr>
              <a:t> usage</a:t>
            </a:r>
            <a:endParaRPr lang="en-US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41321345707656615"/>
          <c:y val="2.3201856148491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741292825684925"/>
          <c:y val="9.5045216215722442E-2"/>
          <c:w val="0.66441366704161975"/>
          <c:h val="0.75858346456692916"/>
        </c:manualLayout>
      </c:layout>
      <c:barChart>
        <c:barDir val="bar"/>
        <c:grouping val="clustered"/>
        <c:varyColors val="0"/>
        <c:ser>
          <c:idx val="0"/>
          <c:order val="1"/>
          <c:tx>
            <c:strRef>
              <c:f>'CAP Sectors'!$B$57</c:f>
              <c:strCache>
                <c:ptCount val="1"/>
                <c:pt idx="0">
                  <c:v>Budget used</c:v>
                </c:pt>
              </c:strCache>
            </c:strRef>
          </c:tx>
          <c:spPr>
            <a:solidFill>
              <a:srgbClr val="C0504D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1570092200013458E-2"/>
                  <c:y val="-5.5684454756380598E-2"/>
                </c:manualLayout>
              </c:layout>
              <c:tx>
                <c:rich>
                  <a:bodyPr/>
                  <a:lstStyle/>
                  <a:p>
                    <a:fld id="{B5927DD1-D2D1-4BE1-856A-C1C6D70F1310}" type="CELLRANGE">
                      <a:rPr lang="en-US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BA96-4192-9E2B-3B7CB5FFF7F6}"/>
                </c:ext>
              </c:extLst>
            </c:dLbl>
            <c:dLbl>
              <c:idx val="1"/>
              <c:layout>
                <c:manualLayout>
                  <c:x val="-0.15045215501908421"/>
                  <c:y val="-5.5684454756380598E-2"/>
                </c:manualLayout>
              </c:layout>
              <c:tx>
                <c:rich>
                  <a:bodyPr/>
                  <a:lstStyle/>
                  <a:p>
                    <a:fld id="{4405FE14-DB40-449D-9B95-19F78A360073}" type="CELLRANGE">
                      <a:rPr lang="en-US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BA96-4192-9E2B-3B7CB5FFF7F6}"/>
                </c:ext>
              </c:extLst>
            </c:dLbl>
            <c:dLbl>
              <c:idx val="2"/>
              <c:layout>
                <c:manualLayout>
                  <c:x val="-0.19303202484304852"/>
                  <c:y val="-5.1044083526682132E-2"/>
                </c:manualLayout>
              </c:layout>
              <c:tx>
                <c:rich>
                  <a:bodyPr/>
                  <a:lstStyle/>
                  <a:p>
                    <a:fld id="{7A903007-DA2C-46E1-8C00-2FCCC810B141}" type="CELLRANGE">
                      <a:rPr lang="en-US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BA96-4192-9E2B-3B7CB5FFF7F6}"/>
                </c:ext>
              </c:extLst>
            </c:dLbl>
            <c:dLbl>
              <c:idx val="3"/>
              <c:layout>
                <c:manualLayout>
                  <c:x val="-0.10191216482555066"/>
                  <c:y val="-5.1044083526682132E-2"/>
                </c:manualLayout>
              </c:layout>
              <c:tx>
                <c:rich>
                  <a:bodyPr/>
                  <a:lstStyle/>
                  <a:p>
                    <a:fld id="{8F1F2DE1-0371-43D9-BFC5-8D40CB89DB94}" type="CELLRANGE">
                      <a:rPr lang="en-US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BA96-4192-9E2B-3B7CB5FFF7F6}"/>
                </c:ext>
              </c:extLst>
            </c:dLbl>
            <c:dLbl>
              <c:idx val="4"/>
              <c:layout>
                <c:manualLayout>
                  <c:x val="-2.4244084874006134E-2"/>
                  <c:y val="-5.1044083526682174E-2"/>
                </c:manualLayout>
              </c:layout>
              <c:tx>
                <c:rich>
                  <a:bodyPr/>
                  <a:lstStyle/>
                  <a:p>
                    <a:fld id="{5C9F5EF0-3406-4F03-91FA-2DB19AD497C1}" type="CELLRANGE">
                      <a:rPr lang="en-US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BA96-4192-9E2B-3B7CB5FFF7F6}"/>
                </c:ext>
              </c:extLst>
            </c:dLbl>
            <c:dLbl>
              <c:idx val="5"/>
              <c:layout>
                <c:manualLayout>
                  <c:x val="-0.11042821570380626"/>
                  <c:y val="-6.0324825986078884E-2"/>
                </c:manualLayout>
              </c:layout>
              <c:tx>
                <c:rich>
                  <a:bodyPr/>
                  <a:lstStyle/>
                  <a:p>
                    <a:fld id="{1B1F9AA2-B40E-4B89-B480-0A22E3F5EA64}" type="CELLRANGE">
                      <a:rPr lang="en-US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BA96-4192-9E2B-3B7CB5FFF7F6}"/>
                </c:ext>
              </c:extLst>
            </c:dLbl>
            <c:dLbl>
              <c:idx val="6"/>
              <c:layout>
                <c:manualLayout>
                  <c:x val="-0.35672896657148628"/>
                  <c:y val="-6.0324825986078898E-2"/>
                </c:manualLayout>
              </c:layout>
              <c:tx>
                <c:rich>
                  <a:bodyPr/>
                  <a:lstStyle/>
                  <a:p>
                    <a:fld id="{BF449FFE-19EC-426F-8035-8408F6CCF5D0}" type="CELLRANGE">
                      <a:rPr lang="en-US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BA96-4192-9E2B-3B7CB5FFF7F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'CAP Sectors'!$A$58:$A$64</c:f>
              <c:strCache>
                <c:ptCount val="7"/>
                <c:pt idx="0">
                  <c:v>Other</c:v>
                </c:pt>
                <c:pt idx="1">
                  <c:v>Electricity</c:v>
                </c:pt>
                <c:pt idx="2">
                  <c:v>Transport</c:v>
                </c:pt>
                <c:pt idx="3">
                  <c:v>Buildings (Residential)</c:v>
                </c:pt>
                <c:pt idx="4">
                  <c:v>Buildings (Commercial and Public)</c:v>
                </c:pt>
                <c:pt idx="5">
                  <c:v>Industry</c:v>
                </c:pt>
                <c:pt idx="6">
                  <c:v>Agriculture</c:v>
                </c:pt>
              </c:strCache>
            </c:strRef>
          </c:cat>
          <c:val>
            <c:numRef>
              <c:f>'CAP Sectors'!$B$58:$B$64</c:f>
              <c:numCache>
                <c:formatCode>0.000</c:formatCode>
                <c:ptCount val="7"/>
                <c:pt idx="0">
                  <c:v>5.6271630944169004</c:v>
                </c:pt>
                <c:pt idx="1">
                  <c:v>27.145180403749805</c:v>
                </c:pt>
                <c:pt idx="2">
                  <c:v>34.639155749721255</c:v>
                </c:pt>
                <c:pt idx="3">
                  <c:v>17.967834633312513</c:v>
                </c:pt>
                <c:pt idx="4">
                  <c:v>4.3007633086210673</c:v>
                </c:pt>
                <c:pt idx="5">
                  <c:v>20.0033240570083</c:v>
                </c:pt>
                <c:pt idx="6">
                  <c:v>64.51714433416241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'CAP Sectors'!$D$58:$D$64</c15:f>
                <c15:dlblRangeCache>
                  <c:ptCount val="7"/>
                  <c:pt idx="0">
                    <c:v>62.5%</c:v>
                  </c:pt>
                  <c:pt idx="1">
                    <c:v>67.9%</c:v>
                  </c:pt>
                  <c:pt idx="2">
                    <c:v>64.1%</c:v>
                  </c:pt>
                  <c:pt idx="3">
                    <c:v>62.0%</c:v>
                  </c:pt>
                  <c:pt idx="4">
                    <c:v>61.4%</c:v>
                  </c:pt>
                  <c:pt idx="5">
                    <c:v>66.7%</c:v>
                  </c:pt>
                  <c:pt idx="6">
                    <c:v>60.9%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BA96-4192-9E2B-3B7CB5FFF7F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1982693263"/>
        <c:axId val="1982693679"/>
      </c:barChart>
      <c:barChart>
        <c:barDir val="bar"/>
        <c:grouping val="clustered"/>
        <c:varyColors val="0"/>
        <c:ser>
          <c:idx val="1"/>
          <c:order val="0"/>
          <c:tx>
            <c:strRef>
              <c:f>'CAP Sectors'!$C$57</c:f>
              <c:strCache>
                <c:ptCount val="1"/>
                <c:pt idx="0">
                  <c:v>Budget</c:v>
                </c:pt>
              </c:strCache>
            </c:strRef>
          </c:tx>
          <c:spPr>
            <a:noFill/>
            <a:ln>
              <a:solidFill>
                <a:sysClr val="window" lastClr="FFFFFF">
                  <a:lumMod val="65000"/>
                </a:sysClr>
              </a:solidFill>
            </a:ln>
            <a:effectLst>
              <a:outerShdw dist="25400" algn="ctr" rotWithShape="0">
                <a:srgbClr val="00B0F0"/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'CAP Sectors'!$A$58:$A$64</c:f>
              <c:strCache>
                <c:ptCount val="7"/>
                <c:pt idx="0">
                  <c:v>Other</c:v>
                </c:pt>
                <c:pt idx="1">
                  <c:v>Electricity</c:v>
                </c:pt>
                <c:pt idx="2">
                  <c:v>Transport</c:v>
                </c:pt>
                <c:pt idx="3">
                  <c:v>Buildings (Residential)</c:v>
                </c:pt>
                <c:pt idx="4">
                  <c:v>Buildings (Commercial and Public)</c:v>
                </c:pt>
                <c:pt idx="5">
                  <c:v>Industry</c:v>
                </c:pt>
                <c:pt idx="6">
                  <c:v>Agriculture</c:v>
                </c:pt>
              </c:strCache>
            </c:strRef>
          </c:cat>
          <c:val>
            <c:numRef>
              <c:f>'CAP Sectors'!$C$58:$C$64</c:f>
              <c:numCache>
                <c:formatCode>0.000</c:formatCode>
                <c:ptCount val="7"/>
                <c:pt idx="0">
                  <c:v>9</c:v>
                </c:pt>
                <c:pt idx="1">
                  <c:v>40</c:v>
                </c:pt>
                <c:pt idx="2">
                  <c:v>54</c:v>
                </c:pt>
                <c:pt idx="3">
                  <c:v>29</c:v>
                </c:pt>
                <c:pt idx="4">
                  <c:v>7</c:v>
                </c:pt>
                <c:pt idx="5">
                  <c:v>30</c:v>
                </c:pt>
                <c:pt idx="6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A96-4192-9E2B-3B7CB5FFF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7276767"/>
        <c:axId val="307288831"/>
      </c:barChart>
      <c:dateAx>
        <c:axId val="19826932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ysClr val="windowText" lastClr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2693679"/>
        <c:crosses val="autoZero"/>
        <c:auto val="0"/>
        <c:lblOffset val="100"/>
        <c:baseTimeUnit val="days"/>
      </c:dateAx>
      <c:valAx>
        <c:axId val="1982693679"/>
        <c:scaling>
          <c:orientation val="minMax"/>
          <c:max val="120"/>
        </c:scaling>
        <c:delete val="0"/>
        <c:axPos val="b"/>
        <c:majorGridlines>
          <c:spPr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E" sz="1400" b="1">
                    <a:solidFill>
                      <a:sysClr val="windowText" lastClr="000000"/>
                    </a:solidFill>
                  </a:rPr>
                  <a:t>Million tonnes CO</a:t>
                </a:r>
                <a:r>
                  <a:rPr lang="en-IE" sz="1400" b="1" baseline="-25000">
                    <a:solidFill>
                      <a:sysClr val="windowText" lastClr="000000"/>
                    </a:solidFill>
                  </a:rPr>
                  <a:t>2</a:t>
                </a:r>
                <a:r>
                  <a:rPr lang="en-IE" sz="1400" b="1">
                    <a:solidFill>
                      <a:sysClr val="windowText" lastClr="000000"/>
                    </a:solidFill>
                  </a:rPr>
                  <a:t> eq</a:t>
                </a:r>
              </a:p>
            </c:rich>
          </c:tx>
          <c:layout>
            <c:manualLayout>
              <c:xMode val="edge"/>
              <c:yMode val="edge"/>
              <c:x val="0.42934543205545966"/>
              <c:y val="0.930179768712205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2693263"/>
        <c:crosses val="autoZero"/>
        <c:crossBetween val="between"/>
      </c:valAx>
      <c:valAx>
        <c:axId val="307288831"/>
        <c:scaling>
          <c:orientation val="minMax"/>
        </c:scaling>
        <c:delete val="1"/>
        <c:axPos val="t"/>
        <c:numFmt formatCode="0.000" sourceLinked="1"/>
        <c:majorTickMark val="out"/>
        <c:minorTickMark val="none"/>
        <c:tickLblPos val="nextTo"/>
        <c:crossAx val="307276767"/>
        <c:crosses val="max"/>
        <c:crossBetween val="between"/>
      </c:valAx>
      <c:catAx>
        <c:axId val="307276767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0728883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n-IE" sz="2400"/>
              <a:t>2023</a:t>
            </a:r>
          </a:p>
        </c:rich>
      </c:tx>
      <c:layout>
        <c:manualLayout>
          <c:xMode val="edge"/>
          <c:yMode val="edge"/>
          <c:x val="0.4547679457327185"/>
          <c:y val="0.36826452223975759"/>
        </c:manualLayout>
      </c:layout>
      <c:overlay val="1"/>
    </c:title>
    <c:autoTitleDeleted val="0"/>
    <c:plotArea>
      <c:layout/>
      <c:doughnutChart>
        <c:varyColors val="1"/>
        <c:ser>
          <c:idx val="0"/>
          <c:order val="0"/>
          <c:tx>
            <c:strRef>
              <c:f>'NEW Summary 1990-2023 GHG'!$AI$1</c:f>
              <c:strCache>
                <c:ptCount val="1"/>
                <c:pt idx="0">
                  <c:v>2023</c:v>
                </c:pt>
              </c:strCache>
            </c:strRef>
          </c:tx>
          <c:dLbls>
            <c:dLbl>
              <c:idx val="0"/>
              <c:layout>
                <c:manualLayout>
                  <c:x val="9.1923531248936916E-2"/>
                  <c:y val="-0.10987021263812261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F47-4481-A41C-9EE2AC88A0D8}"/>
                </c:ext>
              </c:extLst>
            </c:dLbl>
            <c:dLbl>
              <c:idx val="1"/>
              <c:layout>
                <c:manualLayout>
                  <c:x val="0.11974107905801203"/>
                  <c:y val="-2.803267348627813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47-4481-A41C-9EE2AC88A0D8}"/>
                </c:ext>
              </c:extLst>
            </c:dLbl>
            <c:dLbl>
              <c:idx val="2"/>
              <c:layout>
                <c:manualLayout>
                  <c:x val="0.17759088439959966"/>
                  <c:y val="1.392243837546072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F47-4481-A41C-9EE2AC88A0D8}"/>
                </c:ext>
              </c:extLst>
            </c:dLbl>
            <c:dLbl>
              <c:idx val="3"/>
              <c:layout>
                <c:manualLayout>
                  <c:x val="0.14264964784195613"/>
                  <c:y val="6.3890053662052068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47-4481-A41C-9EE2AC88A0D8}"/>
                </c:ext>
              </c:extLst>
            </c:dLbl>
            <c:dLbl>
              <c:idx val="4"/>
              <c:layout>
                <c:manualLayout>
                  <c:x val="0.10443318170901519"/>
                  <c:y val="0.1120028222986759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47-4481-A41C-9EE2AC88A0D8}"/>
                </c:ext>
              </c:extLst>
            </c:dLbl>
            <c:dLbl>
              <c:idx val="5"/>
              <c:layout>
                <c:manualLayout>
                  <c:x val="4.3775401952001511E-2"/>
                  <c:y val="0.12184768080468857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47-4481-A41C-9EE2AC88A0D8}"/>
                </c:ext>
              </c:extLst>
            </c:dLbl>
            <c:dLbl>
              <c:idx val="6"/>
              <c:layout>
                <c:manualLayout>
                  <c:x val="-8.8361622452355848E-2"/>
                  <c:y val="0.12386012572000545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F47-4481-A41C-9EE2AC88A0D8}"/>
                </c:ext>
              </c:extLst>
            </c:dLbl>
            <c:dLbl>
              <c:idx val="7"/>
              <c:layout>
                <c:manualLayout>
                  <c:x val="-0.14770441452501182"/>
                  <c:y val="7.384752729579943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301408735251159"/>
                      <c:h val="5.475155624354940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CF47-4481-A41C-9EE2AC88A0D8}"/>
                </c:ext>
              </c:extLst>
            </c:dLbl>
            <c:dLbl>
              <c:idx val="8"/>
              <c:layout>
                <c:manualLayout>
                  <c:x val="-0.12166653266828908"/>
                  <c:y val="-4.7955013087576541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F47-4481-A41C-9EE2AC88A0D8}"/>
                </c:ext>
              </c:extLst>
            </c:dLbl>
            <c:dLbl>
              <c:idx val="9"/>
              <c:layout>
                <c:manualLayout>
                  <c:x val="-1.9057532718796219E-2"/>
                  <c:y val="-0.11986511979198287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F47-4481-A41C-9EE2AC88A0D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('NEW Summary 1990-2023 GHG'!$A$2,'NEW Summary 1990-2023 GHG'!$A$7,'NEW Summary 1990-2023 GHG'!$A$8,'NEW Summary 1990-2023 GHG'!$A$9,'NEW Summary 1990-2023 GHG'!$A$10,'NEW Summary 1990-2023 GHG'!$A$11,'NEW Summary 1990-2023 GHG'!$A$17,'NEW Summary 1990-2023 GHG'!$A$23,'NEW Summary 1990-2023 GHG'!$A$24,'NEW Summary 1990-2023 GHG'!$A$32)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('NEW Summary 1990-2023 GHG'!$AI$2,'NEW Summary 1990-2023 GHG'!$AI$7,'NEW Summary 1990-2023 GHG'!$AI$8,'NEW Summary 1990-2023 GHG'!$AI$9,'NEW Summary 1990-2023 GHG'!$AI$10,'NEW Summary 1990-2023 GHG'!$AI$11,'NEW Summary 1990-2023 GHG'!$AI$17,'NEW Summary 1990-2023 GHG'!$AI$23,'NEW Summary 1990-2023 GHG'!$AI$24,'NEW Summary 1990-2023 GHG'!$AI$32)</c:f>
              <c:numCache>
                <c:formatCode>0.00</c:formatCode>
                <c:ptCount val="10"/>
                <c:pt idx="0">
                  <c:v>7845.3239099608336</c:v>
                </c:pt>
                <c:pt idx="1">
                  <c:v>5346.1439235511452</c:v>
                </c:pt>
                <c:pt idx="2">
                  <c:v>4133.3250272296436</c:v>
                </c:pt>
                <c:pt idx="3">
                  <c:v>732.16358205585288</c:v>
                </c:pt>
                <c:pt idx="4">
                  <c:v>677.29599084488075</c:v>
                </c:pt>
                <c:pt idx="5">
                  <c:v>11790.817382973599</c:v>
                </c:pt>
                <c:pt idx="6">
                  <c:v>2154.5579816220102</c:v>
                </c:pt>
                <c:pt idx="7">
                  <c:v>698.85667797183487</c:v>
                </c:pt>
                <c:pt idx="8">
                  <c:v>20782.219608120711</c:v>
                </c:pt>
                <c:pt idx="9">
                  <c:v>845.87202680808696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F47-4481-A41C-9EE2AC88A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2.2053470902344101E-2"/>
          <c:y val="0.83650605128471078"/>
          <c:w val="0.94868764050502941"/>
          <c:h val="0.16082729966854031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n-IE" sz="2400"/>
              <a:t>2023</a:t>
            </a:r>
          </a:p>
        </c:rich>
      </c:tx>
      <c:layout>
        <c:manualLayout>
          <c:xMode val="edge"/>
          <c:yMode val="edge"/>
          <c:x val="0.4529873869932925"/>
          <c:y val="0.352284498527667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427187787424009"/>
          <c:y val="0.10051230446097462"/>
          <c:w val="0.54214000493528047"/>
          <c:h val="0.60817139141652532"/>
        </c:manualLayout>
      </c:layout>
      <c:doughnutChart>
        <c:varyColors val="1"/>
        <c:ser>
          <c:idx val="0"/>
          <c:order val="0"/>
          <c:tx>
            <c:strRef>
              <c:f>'NEW Summary 1990-2023 GHG'!$AI$1</c:f>
              <c:strCache>
                <c:ptCount val="1"/>
                <c:pt idx="0">
                  <c:v>2023</c:v>
                </c:pt>
              </c:strCache>
            </c:strRef>
          </c:tx>
          <c:dLbls>
            <c:dLbl>
              <c:idx val="0"/>
              <c:layout>
                <c:manualLayout>
                  <c:x val="9.1923531248936916E-2"/>
                  <c:y val="-0.10987021263812261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17-47CB-BD59-D2D15FF0C9B7}"/>
                </c:ext>
              </c:extLst>
            </c:dLbl>
            <c:dLbl>
              <c:idx val="1"/>
              <c:layout>
                <c:manualLayout>
                  <c:x val="0.11974107905801203"/>
                  <c:y val="-2.803267348627813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17-47CB-BD59-D2D15FF0C9B7}"/>
                </c:ext>
              </c:extLst>
            </c:dLbl>
            <c:dLbl>
              <c:idx val="2"/>
              <c:layout>
                <c:manualLayout>
                  <c:x val="0.17759088439959966"/>
                  <c:y val="1.392243837546072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17-47CB-BD59-D2D15FF0C9B7}"/>
                </c:ext>
              </c:extLst>
            </c:dLbl>
            <c:dLbl>
              <c:idx val="3"/>
              <c:layout>
                <c:manualLayout>
                  <c:x val="0.14264964784195613"/>
                  <c:y val="6.3890053662052068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17-47CB-BD59-D2D15FF0C9B7}"/>
                </c:ext>
              </c:extLst>
            </c:dLbl>
            <c:dLbl>
              <c:idx val="4"/>
              <c:layout>
                <c:manualLayout>
                  <c:x val="0.10443318170901519"/>
                  <c:y val="0.1120028222986759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17-47CB-BD59-D2D15FF0C9B7}"/>
                </c:ext>
              </c:extLst>
            </c:dLbl>
            <c:dLbl>
              <c:idx val="5"/>
              <c:layout>
                <c:manualLayout>
                  <c:x val="1.3835332486051285E-2"/>
                  <c:y val="0.1178526748766658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017-47CB-BD59-D2D15FF0C9B7}"/>
                </c:ext>
              </c:extLst>
            </c:dLbl>
            <c:dLbl>
              <c:idx val="6"/>
              <c:layout>
                <c:manualLayout>
                  <c:x val="-8.8361622452355848E-2"/>
                  <c:y val="0.12386012572000545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017-47CB-BD59-D2D15FF0C9B7}"/>
                </c:ext>
              </c:extLst>
            </c:dLbl>
            <c:dLbl>
              <c:idx val="7"/>
              <c:layout>
                <c:manualLayout>
                  <c:x val="-0.14770441452501182"/>
                  <c:y val="7.384752729579943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301408735251159"/>
                      <c:h val="5.475155624354940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8017-47CB-BD59-D2D15FF0C9B7}"/>
                </c:ext>
              </c:extLst>
            </c:dLbl>
            <c:dLbl>
              <c:idx val="8"/>
              <c:layout>
                <c:manualLayout>
                  <c:x val="-0.12166653266828908"/>
                  <c:y val="-4.7955013087576541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017-47CB-BD59-D2D15FF0C9B7}"/>
                </c:ext>
              </c:extLst>
            </c:dLbl>
            <c:dLbl>
              <c:idx val="9"/>
              <c:layout>
                <c:manualLayout>
                  <c:x val="-0.17394561101201664"/>
                  <c:y val="-0.10405480518998456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017-47CB-BD59-D2D15FF0C9B7}"/>
                </c:ext>
              </c:extLst>
            </c:dLbl>
            <c:dLbl>
              <c:idx val="10"/>
              <c:layout>
                <c:manualLayout>
                  <c:x val="-2.397184932146218E-2"/>
                  <c:y val="-0.12719343913073705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017-47CB-BD59-D2D15FF0C9B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('NEW Summary 1990-2023 GHG'!$A$2,'NEW Summary 1990-2023 GHG'!$A$7,'NEW Summary 1990-2023 GHG'!$A$8,'NEW Summary 1990-2023 GHG'!$A$9,'NEW Summary 1990-2023 GHG'!$A$10,'NEW Summary 1990-2023 GHG'!$A$11,'NEW Summary 1990-2023 GHG'!$A$17,'NEW Summary 1990-2023 GHG'!$A$23,'NEW Summary 1990-2023 GHG'!$A$24,'NEW Summary 1990-2023 GHG'!$A$32,'NEW Summary 1990-2023 GHG'!$A$37)</c:f>
              <c:strCache>
                <c:ptCount val="11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  <c:pt idx="10">
                  <c:v>Land use, land-use change and forestry</c:v>
                </c:pt>
              </c:strCache>
            </c:strRef>
          </c:cat>
          <c:val>
            <c:numRef>
              <c:f>('NEW Summary 1990-2023 GHG'!$AI$2,'NEW Summary 1990-2023 GHG'!$AI$7,'NEW Summary 1990-2023 GHG'!$AI$8,'NEW Summary 1990-2023 GHG'!$AI$9,'NEW Summary 1990-2023 GHG'!$AI$10,'NEW Summary 1990-2023 GHG'!$AI$11,'NEW Summary 1990-2023 GHG'!$AI$17,'NEW Summary 1990-2023 GHG'!$AI$23,'NEW Summary 1990-2023 GHG'!$AI$24,'NEW Summary 1990-2023 GHG'!$AI$32,'NEW Summary 1990-2023 GHG'!$AI$37)</c:f>
              <c:numCache>
                <c:formatCode>0.00</c:formatCode>
                <c:ptCount val="11"/>
                <c:pt idx="0">
                  <c:v>7845.3239099608336</c:v>
                </c:pt>
                <c:pt idx="1">
                  <c:v>5346.1439235511452</c:v>
                </c:pt>
                <c:pt idx="2">
                  <c:v>4133.3250272296436</c:v>
                </c:pt>
                <c:pt idx="3">
                  <c:v>732.16358205585288</c:v>
                </c:pt>
                <c:pt idx="4">
                  <c:v>677.29599084488075</c:v>
                </c:pt>
                <c:pt idx="5">
                  <c:v>11790.817382973599</c:v>
                </c:pt>
                <c:pt idx="6">
                  <c:v>2154.5579816220102</c:v>
                </c:pt>
                <c:pt idx="7">
                  <c:v>698.85667797183487</c:v>
                </c:pt>
                <c:pt idx="8">
                  <c:v>20782.219608120711</c:v>
                </c:pt>
                <c:pt idx="9">
                  <c:v>845.87202680808696</c:v>
                </c:pt>
                <c:pt idx="10">
                  <c:v>5613.7924095148755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017-47CB-BD59-D2D15FF0C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1.3658806106461941E-2"/>
          <c:y val="0.82452109473228585"/>
          <c:w val="0.98367591380301056"/>
          <c:h val="0.16082729966854031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n-IE" sz="2400"/>
              <a:t>1990</a:t>
            </a:r>
          </a:p>
        </c:rich>
      </c:tx>
      <c:layout>
        <c:manualLayout>
          <c:xMode val="edge"/>
          <c:yMode val="edge"/>
          <c:x val="0.4529873869932925"/>
          <c:y val="0.352284498527667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427187787424009"/>
          <c:y val="0.10051230446097462"/>
          <c:w val="0.54214000493528047"/>
          <c:h val="0.60817139141652532"/>
        </c:manualLayout>
      </c:layout>
      <c:doughnutChart>
        <c:varyColors val="1"/>
        <c:ser>
          <c:idx val="0"/>
          <c:order val="0"/>
          <c:tx>
            <c:strRef>
              <c:f>'NEW Summary 1990-2023 GHG'!$B$1</c:f>
              <c:strCache>
                <c:ptCount val="1"/>
                <c:pt idx="0">
                  <c:v>1990</c:v>
                </c:pt>
              </c:strCache>
            </c:strRef>
          </c:tx>
          <c:explosion val="1"/>
          <c:dLbls>
            <c:dLbl>
              <c:idx val="0"/>
              <c:layout>
                <c:manualLayout>
                  <c:x val="9.1923531248936916E-2"/>
                  <c:y val="-0.10987021263812261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08-44E6-8F86-A460BFD1D30E}"/>
                </c:ext>
              </c:extLst>
            </c:dLbl>
            <c:dLbl>
              <c:idx val="1"/>
              <c:layout>
                <c:manualLayout>
                  <c:x val="0.11974107905801203"/>
                  <c:y val="-2.803267348627813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08-44E6-8F86-A460BFD1D30E}"/>
                </c:ext>
              </c:extLst>
            </c:dLbl>
            <c:dLbl>
              <c:idx val="2"/>
              <c:layout>
                <c:manualLayout>
                  <c:x val="0.17759088439959966"/>
                  <c:y val="1.392243837546072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08-44E6-8F86-A460BFD1D30E}"/>
                </c:ext>
              </c:extLst>
            </c:dLbl>
            <c:dLbl>
              <c:idx val="3"/>
              <c:layout>
                <c:manualLayout>
                  <c:x val="0.14264964784195613"/>
                  <c:y val="6.3890053662052068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08-44E6-8F86-A460BFD1D30E}"/>
                </c:ext>
              </c:extLst>
            </c:dLbl>
            <c:dLbl>
              <c:idx val="4"/>
              <c:layout>
                <c:manualLayout>
                  <c:x val="0.10443318170901519"/>
                  <c:y val="0.1120028222986759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08-44E6-8F86-A460BFD1D30E}"/>
                </c:ext>
              </c:extLst>
            </c:dLbl>
            <c:dLbl>
              <c:idx val="5"/>
              <c:layout>
                <c:manualLayout>
                  <c:x val="1.3835332486051285E-2"/>
                  <c:y val="0.1178526748766658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08-44E6-8F86-A460BFD1D30E}"/>
                </c:ext>
              </c:extLst>
            </c:dLbl>
            <c:dLbl>
              <c:idx val="6"/>
              <c:layout>
                <c:manualLayout>
                  <c:x val="-8.8361622452355848E-2"/>
                  <c:y val="0.12386012572000545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08-44E6-8F86-A460BFD1D30E}"/>
                </c:ext>
              </c:extLst>
            </c:dLbl>
            <c:dLbl>
              <c:idx val="7"/>
              <c:layout>
                <c:manualLayout>
                  <c:x val="-0.14770441452501182"/>
                  <c:y val="7.384752729579943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301408735251159"/>
                      <c:h val="5.475155624354940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0C08-44E6-8F86-A460BFD1D30E}"/>
                </c:ext>
              </c:extLst>
            </c:dLbl>
            <c:dLbl>
              <c:idx val="8"/>
              <c:layout>
                <c:manualLayout>
                  <c:x val="-0.12166653266828908"/>
                  <c:y val="-4.7955013087576541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C08-44E6-8F86-A460BFD1D30E}"/>
                </c:ext>
              </c:extLst>
            </c:dLbl>
            <c:dLbl>
              <c:idx val="9"/>
              <c:layout>
                <c:manualLayout>
                  <c:x val="-9.7047175862116017E-2"/>
                  <c:y val="-0.12402977737799437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C08-44E6-8F86-A460BFD1D30E}"/>
                </c:ext>
              </c:extLst>
            </c:dLbl>
            <c:dLbl>
              <c:idx val="10"/>
              <c:layout>
                <c:manualLayout>
                  <c:x val="-1.2757494947863974E-2"/>
                  <c:y val="-0.1291909420947483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C08-44E6-8F86-A460BFD1D30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('NEW Summary 1990-2023 GHG'!$A$2,'NEW Summary 1990-2023 GHG'!$A$7,'NEW Summary 1990-2023 GHG'!$A$8,'NEW Summary 1990-2023 GHG'!$A$9,'NEW Summary 1990-2023 GHG'!$A$10,'NEW Summary 1990-2023 GHG'!$A$11,'NEW Summary 1990-2023 GHG'!$A$17,'NEW Summary 1990-2023 GHG'!$A$23,'NEW Summary 1990-2023 GHG'!$A$24,'NEW Summary 1990-2023 GHG'!$A$32,'NEW Summary 1990-2023 GHG'!$A$37)</c:f>
              <c:strCache>
                <c:ptCount val="11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  <c:pt idx="10">
                  <c:v>Land use, land-use change and forestry</c:v>
                </c:pt>
              </c:strCache>
            </c:strRef>
          </c:cat>
          <c:val>
            <c:numRef>
              <c:f>('NEW Summary 1990-2023 GHG'!$B$2,'NEW Summary 1990-2023 GHG'!$B$7,'NEW Summary 1990-2023 GHG'!$B$8,'NEW Summary 1990-2023 GHG'!$B$9,'NEW Summary 1990-2023 GHG'!$B$10,'NEW Summary 1990-2023 GHG'!$B$11,'NEW Summary 1990-2023 GHG'!$B$17,'NEW Summary 1990-2023 GHG'!$B$23,'NEW Summary 1990-2023 GHG'!$B$24,'NEW Summary 1990-2023 GHG'!$B$32,'NEW Summary 1990-2023 GHG'!$B$37)</c:f>
              <c:numCache>
                <c:formatCode>0.00</c:formatCode>
                <c:ptCount val="11"/>
                <c:pt idx="0">
                  <c:v>11334.543936802416</c:v>
                </c:pt>
                <c:pt idx="1">
                  <c:v>7571.2683581395213</c:v>
                </c:pt>
                <c:pt idx="2">
                  <c:v>4074.577427069396</c:v>
                </c:pt>
                <c:pt idx="3">
                  <c:v>1009.9357449937954</c:v>
                </c:pt>
                <c:pt idx="4">
                  <c:v>1123.0499837339432</c:v>
                </c:pt>
                <c:pt idx="5">
                  <c:v>5143.2613545679187</c:v>
                </c:pt>
                <c:pt idx="6">
                  <c:v>3162.7579974747077</c:v>
                </c:pt>
                <c:pt idx="7">
                  <c:v>35.524187103957608</c:v>
                </c:pt>
                <c:pt idx="8">
                  <c:v>20516.090949237452</c:v>
                </c:pt>
                <c:pt idx="9">
                  <c:v>1709.2379654880638</c:v>
                </c:pt>
                <c:pt idx="10">
                  <c:v>5010.8239496388387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C08-44E6-8F86-A460BFD1D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1.3658806106461941E-2"/>
          <c:y val="0.82452109473228585"/>
          <c:w val="0.98367591380301056"/>
          <c:h val="0.16082729966854031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911973348644102E-2"/>
          <c:y val="3.2949149716677478E-2"/>
          <c:w val="0.91216893473155158"/>
          <c:h val="0.829225740870666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'NEW Summary 1990-2023 GHG'!$A$2</c:f>
              <c:strCache>
                <c:ptCount val="1"/>
                <c:pt idx="0">
                  <c:v>Energy Industries</c:v>
                </c:pt>
              </c:strCache>
            </c:strRef>
          </c:tx>
          <c:invertIfNegative val="0"/>
          <c:cat>
            <c:numRef>
              <c:f>'NEW Summary 1990-2023 GHG'!$B$1:$AI$1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'NEW Summary 1990-2023 GHG'!$B$2:$AI$2</c:f>
              <c:numCache>
                <c:formatCode>0.00</c:formatCode>
                <c:ptCount val="34"/>
                <c:pt idx="0">
                  <c:v>11334.543936802416</c:v>
                </c:pt>
                <c:pt idx="1">
                  <c:v>11784.94693048071</c:v>
                </c:pt>
                <c:pt idx="2">
                  <c:v>12440.836658191371</c:v>
                </c:pt>
                <c:pt idx="3">
                  <c:v>12461.362700169875</c:v>
                </c:pt>
                <c:pt idx="4">
                  <c:v>12797.185741974259</c:v>
                </c:pt>
                <c:pt idx="5">
                  <c:v>13482.320322811876</c:v>
                </c:pt>
                <c:pt idx="6">
                  <c:v>14202.419057457646</c:v>
                </c:pt>
                <c:pt idx="7">
                  <c:v>14857.438157197474</c:v>
                </c:pt>
                <c:pt idx="8">
                  <c:v>15223.247251743613</c:v>
                </c:pt>
                <c:pt idx="9">
                  <c:v>15921.132303366356</c:v>
                </c:pt>
                <c:pt idx="10">
                  <c:v>16202.239183785132</c:v>
                </c:pt>
                <c:pt idx="11">
                  <c:v>17490.460645997322</c:v>
                </c:pt>
                <c:pt idx="12">
                  <c:v>16493.709163559302</c:v>
                </c:pt>
                <c:pt idx="13">
                  <c:v>16545.989979932612</c:v>
                </c:pt>
                <c:pt idx="14">
                  <c:v>15418.520651993318</c:v>
                </c:pt>
                <c:pt idx="15">
                  <c:v>15901.036677505399</c:v>
                </c:pt>
                <c:pt idx="16">
                  <c:v>15161.394825036868</c:v>
                </c:pt>
                <c:pt idx="17">
                  <c:v>14676.612359411942</c:v>
                </c:pt>
                <c:pt idx="18">
                  <c:v>14790.727315748543</c:v>
                </c:pt>
                <c:pt idx="19">
                  <c:v>13197.011825080008</c:v>
                </c:pt>
                <c:pt idx="20">
                  <c:v>13461.164760560536</c:v>
                </c:pt>
                <c:pt idx="21">
                  <c:v>12057.103758078702</c:v>
                </c:pt>
                <c:pt idx="22">
                  <c:v>12897.959543429084</c:v>
                </c:pt>
                <c:pt idx="23">
                  <c:v>11534.496342594983</c:v>
                </c:pt>
                <c:pt idx="24">
                  <c:v>11342.541663681919</c:v>
                </c:pt>
                <c:pt idx="25">
                  <c:v>11952.747626562028</c:v>
                </c:pt>
                <c:pt idx="26">
                  <c:v>12675.413679888254</c:v>
                </c:pt>
                <c:pt idx="27">
                  <c:v>11872.739772693963</c:v>
                </c:pt>
                <c:pt idx="28">
                  <c:v>10559.065143060689</c:v>
                </c:pt>
                <c:pt idx="29">
                  <c:v>9309.4496039954265</c:v>
                </c:pt>
                <c:pt idx="30">
                  <c:v>8665.1331215401733</c:v>
                </c:pt>
                <c:pt idx="31">
                  <c:v>10186.952651590749</c:v>
                </c:pt>
                <c:pt idx="32">
                  <c:v>10002.701933305507</c:v>
                </c:pt>
                <c:pt idx="33">
                  <c:v>7845.3239099608336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D0-4C1F-8C6F-F890EEC0C581}"/>
            </c:ext>
          </c:extLst>
        </c:ser>
        <c:ser>
          <c:idx val="1"/>
          <c:order val="1"/>
          <c:tx>
            <c:strRef>
              <c:f>'NEW Summary 1990-2023 GHG'!$A$7</c:f>
              <c:strCache>
                <c:ptCount val="1"/>
                <c:pt idx="0">
                  <c:v>Residential</c:v>
                </c:pt>
              </c:strCache>
            </c:strRef>
          </c:tx>
          <c:invertIfNegative val="0"/>
          <c:cat>
            <c:numRef>
              <c:f>'NEW Summary 1990-2023 GHG'!$B$1:$AI$1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'NEW Summary 1990-2023 GHG'!$B$7:$AI$7</c:f>
              <c:numCache>
                <c:formatCode>0.00</c:formatCode>
                <c:ptCount val="34"/>
                <c:pt idx="0">
                  <c:v>7571.2683581395213</c:v>
                </c:pt>
                <c:pt idx="1">
                  <c:v>7676.7720631172942</c:v>
                </c:pt>
                <c:pt idx="2">
                  <c:v>6881.9696421664694</c:v>
                </c:pt>
                <c:pt idx="3">
                  <c:v>6878.6605009992791</c:v>
                </c:pt>
                <c:pt idx="4">
                  <c:v>6810.3969106370159</c:v>
                </c:pt>
                <c:pt idx="5">
                  <c:v>6641.8786936388105</c:v>
                </c:pt>
                <c:pt idx="6">
                  <c:v>6977.4158722908642</c:v>
                </c:pt>
                <c:pt idx="7">
                  <c:v>6734.284376968958</c:v>
                </c:pt>
                <c:pt idx="8">
                  <c:v>7308.9325622135348</c:v>
                </c:pt>
                <c:pt idx="9">
                  <c:v>7065.4187521678177</c:v>
                </c:pt>
                <c:pt idx="10">
                  <c:v>7166.1122528906271</c:v>
                </c:pt>
                <c:pt idx="11">
                  <c:v>7522.4633890939613</c:v>
                </c:pt>
                <c:pt idx="12">
                  <c:v>7538.7748347310335</c:v>
                </c:pt>
                <c:pt idx="13">
                  <c:v>7774.1177118853111</c:v>
                </c:pt>
                <c:pt idx="14">
                  <c:v>7926.5152911255955</c:v>
                </c:pt>
                <c:pt idx="15">
                  <c:v>8381.7779085334605</c:v>
                </c:pt>
                <c:pt idx="16">
                  <c:v>8244.2300539184507</c:v>
                </c:pt>
                <c:pt idx="17">
                  <c:v>8073.7632096123534</c:v>
                </c:pt>
                <c:pt idx="18">
                  <c:v>8875.4267326514146</c:v>
                </c:pt>
                <c:pt idx="19">
                  <c:v>8715.6243647207066</c:v>
                </c:pt>
                <c:pt idx="20">
                  <c:v>8977.3453674236334</c:v>
                </c:pt>
                <c:pt idx="21">
                  <c:v>7735.4714711985398</c:v>
                </c:pt>
                <c:pt idx="22">
                  <c:v>7249.5980124260213</c:v>
                </c:pt>
                <c:pt idx="23">
                  <c:v>7066.3120272115584</c:v>
                </c:pt>
                <c:pt idx="24">
                  <c:v>6271.9968562449394</c:v>
                </c:pt>
                <c:pt idx="25">
                  <c:v>6712.9299458308778</c:v>
                </c:pt>
                <c:pt idx="26">
                  <c:v>6998.1170995645898</c:v>
                </c:pt>
                <c:pt idx="27">
                  <c:v>6509.3465166105207</c:v>
                </c:pt>
                <c:pt idx="28">
                  <c:v>6999.5795736711334</c:v>
                </c:pt>
                <c:pt idx="29">
                  <c:v>6729.6488275738038</c:v>
                </c:pt>
                <c:pt idx="30">
                  <c:v>7344.1541906584271</c:v>
                </c:pt>
                <c:pt idx="31">
                  <c:v>6868.3650518130644</c:v>
                </c:pt>
                <c:pt idx="32">
                  <c:v>5753.3256579483013</c:v>
                </c:pt>
                <c:pt idx="33">
                  <c:v>5346.1439235511452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D0-4C1F-8C6F-F890EEC0C581}"/>
            </c:ext>
          </c:extLst>
        </c:ser>
        <c:ser>
          <c:idx val="2"/>
          <c:order val="2"/>
          <c:tx>
            <c:strRef>
              <c:f>'NEW Summary 1990-2023 GHG'!$A$8</c:f>
              <c:strCache>
                <c:ptCount val="1"/>
                <c:pt idx="0">
                  <c:v>Manufacturing Combustion</c:v>
                </c:pt>
              </c:strCache>
            </c:strRef>
          </c:tx>
          <c:invertIfNegative val="0"/>
          <c:cat>
            <c:numRef>
              <c:f>'NEW Summary 1990-2023 GHG'!$B$1:$AI$1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'NEW Summary 1990-2023 GHG'!$B$8:$AI$8</c:f>
              <c:numCache>
                <c:formatCode>0.00</c:formatCode>
                <c:ptCount val="34"/>
                <c:pt idx="0">
                  <c:v>4074.577427069396</c:v>
                </c:pt>
                <c:pt idx="1">
                  <c:v>4161.0960471636245</c:v>
                </c:pt>
                <c:pt idx="2">
                  <c:v>3836.8937345450422</c:v>
                </c:pt>
                <c:pt idx="3">
                  <c:v>4045.2352083129708</c:v>
                </c:pt>
                <c:pt idx="4">
                  <c:v>4281.1674778005845</c:v>
                </c:pt>
                <c:pt idx="5">
                  <c:v>4298.8019381144977</c:v>
                </c:pt>
                <c:pt idx="6">
                  <c:v>4168.4249200778058</c:v>
                </c:pt>
                <c:pt idx="7">
                  <c:v>4509.4165650705199</c:v>
                </c:pt>
                <c:pt idx="8">
                  <c:v>4491.8737724867333</c:v>
                </c:pt>
                <c:pt idx="9">
                  <c:v>4659.0874208080913</c:v>
                </c:pt>
                <c:pt idx="10">
                  <c:v>5443.5261696729976</c:v>
                </c:pt>
                <c:pt idx="11">
                  <c:v>5410.5257772650111</c:v>
                </c:pt>
                <c:pt idx="12">
                  <c:v>5075.4490196614879</c:v>
                </c:pt>
                <c:pt idx="13">
                  <c:v>5192.4057423201166</c:v>
                </c:pt>
                <c:pt idx="14">
                  <c:v>5268.0100451554263</c:v>
                </c:pt>
                <c:pt idx="15">
                  <c:v>5446.8811058389565</c:v>
                </c:pt>
                <c:pt idx="16">
                  <c:v>5243.1902259318076</c:v>
                </c:pt>
                <c:pt idx="17">
                  <c:v>5336.1934204037689</c:v>
                </c:pt>
                <c:pt idx="18">
                  <c:v>5146.2143351627592</c:v>
                </c:pt>
                <c:pt idx="19">
                  <c:v>4130.6012772465574</c:v>
                </c:pt>
                <c:pt idx="20">
                  <c:v>4141.4204967375836</c:v>
                </c:pt>
                <c:pt idx="21">
                  <c:v>3732.3712418753848</c:v>
                </c:pt>
                <c:pt idx="22">
                  <c:v>3812.0878615505003</c:v>
                </c:pt>
                <c:pt idx="23">
                  <c:v>3992.4857933041912</c:v>
                </c:pt>
                <c:pt idx="24">
                  <c:v>4198.2334853067587</c:v>
                </c:pt>
                <c:pt idx="25">
                  <c:v>4232.7391464511566</c:v>
                </c:pt>
                <c:pt idx="26">
                  <c:v>4311.5328105890649</c:v>
                </c:pt>
                <c:pt idx="27">
                  <c:v>4452.9857247191239</c:v>
                </c:pt>
                <c:pt idx="28">
                  <c:v>4662.0739532640791</c:v>
                </c:pt>
                <c:pt idx="29">
                  <c:v>4553.7958856361929</c:v>
                </c:pt>
                <c:pt idx="30">
                  <c:v>4619.7842453952153</c:v>
                </c:pt>
                <c:pt idx="31">
                  <c:v>4621.8035452072872</c:v>
                </c:pt>
                <c:pt idx="32">
                  <c:v>4333.8326218745051</c:v>
                </c:pt>
                <c:pt idx="33">
                  <c:v>4133.3250272296436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D0-4C1F-8C6F-F890EEC0C581}"/>
            </c:ext>
          </c:extLst>
        </c:ser>
        <c:ser>
          <c:idx val="3"/>
          <c:order val="3"/>
          <c:tx>
            <c:strRef>
              <c:f>'NEW Summary 1990-2023 GHG'!$A$9</c:f>
              <c:strCache>
                <c:ptCount val="1"/>
                <c:pt idx="0">
                  <c:v>Commercial Services</c:v>
                </c:pt>
              </c:strCache>
            </c:strRef>
          </c:tx>
          <c:invertIfNegative val="0"/>
          <c:cat>
            <c:numRef>
              <c:f>'NEW Summary 1990-2023 GHG'!$B$1:$AI$1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'NEW Summary 1990-2023 GHG'!$B$9:$AI$9</c:f>
              <c:numCache>
                <c:formatCode>0.00</c:formatCode>
                <c:ptCount val="34"/>
                <c:pt idx="0">
                  <c:v>1009.9357449937954</c:v>
                </c:pt>
                <c:pt idx="1">
                  <c:v>1027.9608510483147</c:v>
                </c:pt>
                <c:pt idx="2">
                  <c:v>1021.8106436149965</c:v>
                </c:pt>
                <c:pt idx="3">
                  <c:v>1009.0660326082979</c:v>
                </c:pt>
                <c:pt idx="4">
                  <c:v>1099.9425681408877</c:v>
                </c:pt>
                <c:pt idx="5">
                  <c:v>1078.1951076628222</c:v>
                </c:pt>
                <c:pt idx="6">
                  <c:v>973.54243678404794</c:v>
                </c:pt>
                <c:pt idx="7">
                  <c:v>981.17485405088098</c:v>
                </c:pt>
                <c:pt idx="8">
                  <c:v>967.55862522134828</c:v>
                </c:pt>
                <c:pt idx="9">
                  <c:v>1000.4052819590592</c:v>
                </c:pt>
                <c:pt idx="10">
                  <c:v>1025.751865589732</c:v>
                </c:pt>
                <c:pt idx="11">
                  <c:v>1015.4902830523893</c:v>
                </c:pt>
                <c:pt idx="12">
                  <c:v>981.22045389402035</c:v>
                </c:pt>
                <c:pt idx="13">
                  <c:v>1078.9141234445947</c:v>
                </c:pt>
                <c:pt idx="14">
                  <c:v>1046.5711988682419</c:v>
                </c:pt>
                <c:pt idx="15">
                  <c:v>1078.7449236400987</c:v>
                </c:pt>
                <c:pt idx="16">
                  <c:v>1072.8265358683811</c:v>
                </c:pt>
                <c:pt idx="17">
                  <c:v>1070.6463475409937</c:v>
                </c:pt>
                <c:pt idx="18">
                  <c:v>1116.9483131557026</c:v>
                </c:pt>
                <c:pt idx="19">
                  <c:v>884.23296149861096</c:v>
                </c:pt>
                <c:pt idx="20">
                  <c:v>983.09301832104416</c:v>
                </c:pt>
                <c:pt idx="21">
                  <c:v>907.31028906271865</c:v>
                </c:pt>
                <c:pt idx="22">
                  <c:v>956.45968447636778</c:v>
                </c:pt>
                <c:pt idx="23">
                  <c:v>954.77277594743703</c:v>
                </c:pt>
                <c:pt idx="24">
                  <c:v>854.71556487328417</c:v>
                </c:pt>
                <c:pt idx="25">
                  <c:v>964.12265386095157</c:v>
                </c:pt>
                <c:pt idx="26">
                  <c:v>860.74464281212306</c:v>
                </c:pt>
                <c:pt idx="27">
                  <c:v>797.13456862936619</c:v>
                </c:pt>
                <c:pt idx="28">
                  <c:v>868.39598940261328</c:v>
                </c:pt>
                <c:pt idx="29">
                  <c:v>838.24355505866856</c:v>
                </c:pt>
                <c:pt idx="30">
                  <c:v>673.17057607624974</c:v>
                </c:pt>
                <c:pt idx="31">
                  <c:v>761.16639743568442</c:v>
                </c:pt>
                <c:pt idx="32">
                  <c:v>751.11756844375509</c:v>
                </c:pt>
                <c:pt idx="33">
                  <c:v>732.16358205585288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D0-4C1F-8C6F-F890EEC0C581}"/>
            </c:ext>
          </c:extLst>
        </c:ser>
        <c:ser>
          <c:idx val="4"/>
          <c:order val="4"/>
          <c:tx>
            <c:strRef>
              <c:f>'NEW Summary 1990-2023 GHG'!$A$10</c:f>
              <c:strCache>
                <c:ptCount val="1"/>
                <c:pt idx="0">
                  <c:v>Public Services</c:v>
                </c:pt>
              </c:strCache>
            </c:strRef>
          </c:tx>
          <c:invertIfNegative val="0"/>
          <c:cat>
            <c:numRef>
              <c:f>'NEW Summary 1990-2023 GHG'!$B$1:$AI$1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'NEW Summary 1990-2023 GHG'!$B$10:$AI$10</c:f>
              <c:numCache>
                <c:formatCode>0.00</c:formatCode>
                <c:ptCount val="34"/>
                <c:pt idx="0">
                  <c:v>1123.0499837339432</c:v>
                </c:pt>
                <c:pt idx="1">
                  <c:v>1096.9231520237481</c:v>
                </c:pt>
                <c:pt idx="2">
                  <c:v>1002.865630030489</c:v>
                </c:pt>
                <c:pt idx="3">
                  <c:v>976.13202797533154</c:v>
                </c:pt>
                <c:pt idx="4">
                  <c:v>983.14371214735968</c:v>
                </c:pt>
                <c:pt idx="5">
                  <c:v>914.3172183415744</c:v>
                </c:pt>
                <c:pt idx="6">
                  <c:v>875.6602538300732</c:v>
                </c:pt>
                <c:pt idx="7">
                  <c:v>829.69279652471835</c:v>
                </c:pt>
                <c:pt idx="8">
                  <c:v>780.47919920485549</c:v>
                </c:pt>
                <c:pt idx="9">
                  <c:v>808.52468430124168</c:v>
                </c:pt>
                <c:pt idx="10">
                  <c:v>855.81774906637247</c:v>
                </c:pt>
                <c:pt idx="11">
                  <c:v>826.1373718125775</c:v>
                </c:pt>
                <c:pt idx="12">
                  <c:v>771.20117257815195</c:v>
                </c:pt>
                <c:pt idx="13">
                  <c:v>732.77614090350141</c:v>
                </c:pt>
                <c:pt idx="14">
                  <c:v>685.68870905761935</c:v>
                </c:pt>
                <c:pt idx="15">
                  <c:v>682.97040472250058</c:v>
                </c:pt>
                <c:pt idx="16">
                  <c:v>662.0960824672627</c:v>
                </c:pt>
                <c:pt idx="17">
                  <c:v>628.57037805745347</c:v>
                </c:pt>
                <c:pt idx="18">
                  <c:v>634.01533159942642</c:v>
                </c:pt>
                <c:pt idx="19">
                  <c:v>535.46295865292029</c:v>
                </c:pt>
                <c:pt idx="20">
                  <c:v>549.21470435177162</c:v>
                </c:pt>
                <c:pt idx="21">
                  <c:v>487.05507380047197</c:v>
                </c:pt>
                <c:pt idx="22">
                  <c:v>505.6831800094298</c:v>
                </c:pt>
                <c:pt idx="23">
                  <c:v>583.69657173949588</c:v>
                </c:pt>
                <c:pt idx="24">
                  <c:v>587.26034194074964</c:v>
                </c:pt>
                <c:pt idx="25">
                  <c:v>608.36289729627686</c:v>
                </c:pt>
                <c:pt idx="26">
                  <c:v>633.84292494004239</c:v>
                </c:pt>
                <c:pt idx="27">
                  <c:v>635.23040153246097</c:v>
                </c:pt>
                <c:pt idx="28">
                  <c:v>678.27330193274986</c:v>
                </c:pt>
                <c:pt idx="29">
                  <c:v>697.38207724498284</c:v>
                </c:pt>
                <c:pt idx="30">
                  <c:v>669.51792319714593</c:v>
                </c:pt>
                <c:pt idx="31">
                  <c:v>683.11421837044156</c:v>
                </c:pt>
                <c:pt idx="32">
                  <c:v>695.90555147045234</c:v>
                </c:pt>
                <c:pt idx="33">
                  <c:v>677.29599084488075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4D0-4C1F-8C6F-F890EEC0C581}"/>
            </c:ext>
          </c:extLst>
        </c:ser>
        <c:ser>
          <c:idx val="5"/>
          <c:order val="5"/>
          <c:tx>
            <c:strRef>
              <c:f>'NEW Summary 1990-2023 GHG'!$A$11</c:f>
              <c:strCache>
                <c:ptCount val="1"/>
                <c:pt idx="0">
                  <c:v>Transport</c:v>
                </c:pt>
              </c:strCache>
            </c:strRef>
          </c:tx>
          <c:invertIfNegative val="0"/>
          <c:cat>
            <c:numRef>
              <c:f>'NEW Summary 1990-2023 GHG'!$B$1:$AI$1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'NEW Summary 1990-2023 GHG'!$B$11:$AI$11</c:f>
              <c:numCache>
                <c:formatCode>0.00</c:formatCode>
                <c:ptCount val="34"/>
                <c:pt idx="0">
                  <c:v>5143.2613545679187</c:v>
                </c:pt>
                <c:pt idx="1">
                  <c:v>5323.0445556995437</c:v>
                </c:pt>
                <c:pt idx="2">
                  <c:v>5750.8270333473156</c:v>
                </c:pt>
                <c:pt idx="3">
                  <c:v>5725.0817785047784</c:v>
                </c:pt>
                <c:pt idx="4">
                  <c:v>5973.6894728311327</c:v>
                </c:pt>
                <c:pt idx="5">
                  <c:v>6263.7403812930952</c:v>
                </c:pt>
                <c:pt idx="6">
                  <c:v>7305.5779619472532</c:v>
                </c:pt>
                <c:pt idx="7">
                  <c:v>7678.1422307625871</c:v>
                </c:pt>
                <c:pt idx="8">
                  <c:v>9016.6717813250361</c:v>
                </c:pt>
                <c:pt idx="9">
                  <c:v>9738.0300879616043</c:v>
                </c:pt>
                <c:pt idx="10">
                  <c:v>10776.532985790973</c:v>
                </c:pt>
                <c:pt idx="11">
                  <c:v>11299.265490168362</c:v>
                </c:pt>
                <c:pt idx="12">
                  <c:v>11492.421028323344</c:v>
                </c:pt>
                <c:pt idx="13">
                  <c:v>11695.058473273002</c:v>
                </c:pt>
                <c:pt idx="14">
                  <c:v>12413.251532798944</c:v>
                </c:pt>
                <c:pt idx="15">
                  <c:v>13122.23680599713</c:v>
                </c:pt>
                <c:pt idx="16">
                  <c:v>13799.956226443241</c:v>
                </c:pt>
                <c:pt idx="17">
                  <c:v>14386.337692435827</c:v>
                </c:pt>
                <c:pt idx="18">
                  <c:v>13659.861660969586</c:v>
                </c:pt>
                <c:pt idx="19">
                  <c:v>12440.882394625027</c:v>
                </c:pt>
                <c:pt idx="20">
                  <c:v>11526.143302434682</c:v>
                </c:pt>
                <c:pt idx="21">
                  <c:v>11217.580804112957</c:v>
                </c:pt>
                <c:pt idx="22">
                  <c:v>10829.806314388985</c:v>
                </c:pt>
                <c:pt idx="23">
                  <c:v>11054.226731833538</c:v>
                </c:pt>
                <c:pt idx="24">
                  <c:v>11336.325648256508</c:v>
                </c:pt>
                <c:pt idx="25">
                  <c:v>11814.497909817765</c:v>
                </c:pt>
                <c:pt idx="26">
                  <c:v>12295.976078990047</c:v>
                </c:pt>
                <c:pt idx="27">
                  <c:v>12132.972881321617</c:v>
                </c:pt>
                <c:pt idx="28">
                  <c:v>12308.48196150434</c:v>
                </c:pt>
                <c:pt idx="29">
                  <c:v>12322.427454564036</c:v>
                </c:pt>
                <c:pt idx="30">
                  <c:v>10401.485376462169</c:v>
                </c:pt>
                <c:pt idx="31">
                  <c:v>11088.584776654923</c:v>
                </c:pt>
                <c:pt idx="32">
                  <c:v>11759.753590092736</c:v>
                </c:pt>
                <c:pt idx="33">
                  <c:v>11790.817382973599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4D0-4C1F-8C6F-F890EEC0C581}"/>
            </c:ext>
          </c:extLst>
        </c:ser>
        <c:ser>
          <c:idx val="6"/>
          <c:order val="6"/>
          <c:tx>
            <c:strRef>
              <c:f>'NEW Summary 1990-2023 GHG'!$A$17</c:f>
              <c:strCache>
                <c:ptCount val="1"/>
                <c:pt idx="0">
                  <c:v>Industrial Processes</c:v>
                </c:pt>
              </c:strCache>
            </c:strRef>
          </c:tx>
          <c:invertIfNegative val="0"/>
          <c:cat>
            <c:numRef>
              <c:f>'NEW Summary 1990-2023 GHG'!$B$1:$AI$1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'NEW Summary 1990-2023 GHG'!$B$17:$AI$17</c:f>
              <c:numCache>
                <c:formatCode>0.00</c:formatCode>
                <c:ptCount val="34"/>
                <c:pt idx="0">
                  <c:v>3162.7579974747077</c:v>
                </c:pt>
                <c:pt idx="1">
                  <c:v>2873.7938384087674</c:v>
                </c:pt>
                <c:pt idx="2">
                  <c:v>2785.3476600201907</c:v>
                </c:pt>
                <c:pt idx="3">
                  <c:v>2750.6186829821581</c:v>
                </c:pt>
                <c:pt idx="4">
                  <c:v>2988.8265699390636</c:v>
                </c:pt>
                <c:pt idx="5">
                  <c:v>2902.4205637953178</c:v>
                </c:pt>
                <c:pt idx="6">
                  <c:v>2984.3907167635025</c:v>
                </c:pt>
                <c:pt idx="7">
                  <c:v>3313.4946314305994</c:v>
                </c:pt>
                <c:pt idx="8">
                  <c:v>3203.0377433927802</c:v>
                </c:pt>
                <c:pt idx="9">
                  <c:v>3153.2240810984845</c:v>
                </c:pt>
                <c:pt idx="10">
                  <c:v>3700.7647174631757</c:v>
                </c:pt>
                <c:pt idx="11">
                  <c:v>3757.1364299480533</c:v>
                </c:pt>
                <c:pt idx="12">
                  <c:v>3269.7462195572639</c:v>
                </c:pt>
                <c:pt idx="13">
                  <c:v>2494.0710398413607</c:v>
                </c:pt>
                <c:pt idx="14">
                  <c:v>2665.7202836718557</c:v>
                </c:pt>
                <c:pt idx="15">
                  <c:v>2759.093291601293</c:v>
                </c:pt>
                <c:pt idx="16">
                  <c:v>2701.8210757431129</c:v>
                </c:pt>
                <c:pt idx="17">
                  <c:v>2759.3951515114486</c:v>
                </c:pt>
                <c:pt idx="18">
                  <c:v>2481.0646764390517</c:v>
                </c:pt>
                <c:pt idx="19">
                  <c:v>1663.7191105315567</c:v>
                </c:pt>
                <c:pt idx="20">
                  <c:v>1461.9005832643695</c:v>
                </c:pt>
                <c:pt idx="21">
                  <c:v>1330.8188800252972</c:v>
                </c:pt>
                <c:pt idx="22">
                  <c:v>1557.4784179809326</c:v>
                </c:pt>
                <c:pt idx="23">
                  <c:v>1473.7813926988817</c:v>
                </c:pt>
                <c:pt idx="24">
                  <c:v>1818.0187696866622</c:v>
                </c:pt>
                <c:pt idx="25">
                  <c:v>2005.1275934815842</c:v>
                </c:pt>
                <c:pt idx="26">
                  <c:v>2147.162896009891</c:v>
                </c:pt>
                <c:pt idx="27">
                  <c:v>2235.6710172497537</c:v>
                </c:pt>
                <c:pt idx="28">
                  <c:v>2291.6990254710249</c:v>
                </c:pt>
                <c:pt idx="29">
                  <c:v>2263.8037445411392</c:v>
                </c:pt>
                <c:pt idx="30">
                  <c:v>2106.8916098129366</c:v>
                </c:pt>
                <c:pt idx="31">
                  <c:v>2471.5865862410737</c:v>
                </c:pt>
                <c:pt idx="32">
                  <c:v>2288.2182948337781</c:v>
                </c:pt>
                <c:pt idx="33">
                  <c:v>2154.5579816220102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4D0-4C1F-8C6F-F890EEC0C581}"/>
            </c:ext>
          </c:extLst>
        </c:ser>
        <c:ser>
          <c:idx val="7"/>
          <c:order val="7"/>
          <c:tx>
            <c:strRef>
              <c:f>'NEW Summary 1990-2023 GHG'!$A$23</c:f>
              <c:strCache>
                <c:ptCount val="1"/>
                <c:pt idx="0">
                  <c:v>F-Gases</c:v>
                </c:pt>
              </c:strCache>
            </c:strRef>
          </c:tx>
          <c:invertIfNegative val="0"/>
          <c:cat>
            <c:numRef>
              <c:f>'NEW Summary 1990-2023 GHG'!$B$1:$AI$1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'NEW Summary 1990-2023 GHG'!$B$23:$AI$23</c:f>
              <c:numCache>
                <c:formatCode>0.00</c:formatCode>
                <c:ptCount val="34"/>
                <c:pt idx="0">
                  <c:v>35.524187103957608</c:v>
                </c:pt>
                <c:pt idx="1">
                  <c:v>49.661994466251372</c:v>
                </c:pt>
                <c:pt idx="2">
                  <c:v>63.799610544922189</c:v>
                </c:pt>
                <c:pt idx="3">
                  <c:v>96.560710106658405</c:v>
                </c:pt>
                <c:pt idx="4">
                  <c:v>135.30906702231795</c:v>
                </c:pt>
                <c:pt idx="5">
                  <c:v>205.69680135858985</c:v>
                </c:pt>
                <c:pt idx="6">
                  <c:v>298.71711155402375</c:v>
                </c:pt>
                <c:pt idx="7">
                  <c:v>404.06824951247637</c:v>
                </c:pt>
                <c:pt idx="8">
                  <c:v>308.60796847700897</c:v>
                </c:pt>
                <c:pt idx="9">
                  <c:v>486.23666253077994</c:v>
                </c:pt>
                <c:pt idx="10">
                  <c:v>706.45528268022372</c:v>
                </c:pt>
                <c:pt idx="11">
                  <c:v>727.45299651084611</c:v>
                </c:pt>
                <c:pt idx="12">
                  <c:v>731.45395979958994</c:v>
                </c:pt>
                <c:pt idx="13">
                  <c:v>931.61370960402087</c:v>
                </c:pt>
                <c:pt idx="14">
                  <c:v>956.33707051477006</c:v>
                </c:pt>
                <c:pt idx="15">
                  <c:v>1141.3021887204698</c:v>
                </c:pt>
                <c:pt idx="16">
                  <c:v>1130.3268194450684</c:v>
                </c:pt>
                <c:pt idx="17">
                  <c:v>1134.1813179003959</c:v>
                </c:pt>
                <c:pt idx="18">
                  <c:v>1174.543371939978</c:v>
                </c:pt>
                <c:pt idx="19">
                  <c:v>1147.0939241132212</c:v>
                </c:pt>
                <c:pt idx="20">
                  <c:v>1120.9577509602482</c:v>
                </c:pt>
                <c:pt idx="21">
                  <c:v>1128.1714116838098</c:v>
                </c:pt>
                <c:pt idx="22">
                  <c:v>1101.7080495603291</c:v>
                </c:pt>
                <c:pt idx="23">
                  <c:v>1134.1605538413608</c:v>
                </c:pt>
                <c:pt idx="24">
                  <c:v>1199.2286722821166</c:v>
                </c:pt>
                <c:pt idx="25">
                  <c:v>1196.2699868699683</c:v>
                </c:pt>
                <c:pt idx="26">
                  <c:v>1273.0366977373069</c:v>
                </c:pt>
                <c:pt idx="27">
                  <c:v>1202.3808110760378</c:v>
                </c:pt>
                <c:pt idx="28">
                  <c:v>887.90077756324615</c:v>
                </c:pt>
                <c:pt idx="29">
                  <c:v>872.62586274038847</c:v>
                </c:pt>
                <c:pt idx="30">
                  <c:v>705.71890223357934</c:v>
                </c:pt>
                <c:pt idx="31">
                  <c:v>744.76490437964799</c:v>
                </c:pt>
                <c:pt idx="32">
                  <c:v>741.27435456838998</c:v>
                </c:pt>
                <c:pt idx="33">
                  <c:v>698.85667797183487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4D0-4C1F-8C6F-F890EEC0C581}"/>
            </c:ext>
          </c:extLst>
        </c:ser>
        <c:ser>
          <c:idx val="8"/>
          <c:order val="8"/>
          <c:tx>
            <c:strRef>
              <c:f>'NEW Summary 1990-2023 GHG'!$A$24</c:f>
              <c:strCache>
                <c:ptCount val="1"/>
                <c:pt idx="0">
                  <c:v>Agriculture</c:v>
                </c:pt>
              </c:strCache>
            </c:strRef>
          </c:tx>
          <c:invertIfNegative val="0"/>
          <c:cat>
            <c:numRef>
              <c:f>'NEW Summary 1990-2023 GHG'!$B$1:$AI$1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'NEW Summary 1990-2023 GHG'!$B$24:$AI$24</c:f>
              <c:numCache>
                <c:formatCode>0.00</c:formatCode>
                <c:ptCount val="34"/>
                <c:pt idx="0">
                  <c:v>20516.090949237452</c:v>
                </c:pt>
                <c:pt idx="1">
                  <c:v>20656.504205088295</c:v>
                </c:pt>
                <c:pt idx="2">
                  <c:v>20786.17650098072</c:v>
                </c:pt>
                <c:pt idx="3">
                  <c:v>21035.248676856016</c:v>
                </c:pt>
                <c:pt idx="4">
                  <c:v>21179.315711357831</c:v>
                </c:pt>
                <c:pt idx="5">
                  <c:v>21822.369247110633</c:v>
                </c:pt>
                <c:pt idx="6">
                  <c:v>22030.684766981562</c:v>
                </c:pt>
                <c:pt idx="7">
                  <c:v>22140.645999720415</c:v>
                </c:pt>
                <c:pt idx="8">
                  <c:v>22573.135332224094</c:v>
                </c:pt>
                <c:pt idx="9">
                  <c:v>22229.347540786144</c:v>
                </c:pt>
                <c:pt idx="10">
                  <c:v>21300.735980294667</c:v>
                </c:pt>
                <c:pt idx="11">
                  <c:v>21001.844895977119</c:v>
                </c:pt>
                <c:pt idx="12">
                  <c:v>20677.210027985133</c:v>
                </c:pt>
                <c:pt idx="13">
                  <c:v>20967.883603126396</c:v>
                </c:pt>
                <c:pt idx="14">
                  <c:v>20621.776377571383</c:v>
                </c:pt>
                <c:pt idx="15">
                  <c:v>20160.725025446191</c:v>
                </c:pt>
                <c:pt idx="16">
                  <c:v>19749.577261836897</c:v>
                </c:pt>
                <c:pt idx="17">
                  <c:v>19610.092175205999</c:v>
                </c:pt>
                <c:pt idx="18">
                  <c:v>19238.661622446736</c:v>
                </c:pt>
                <c:pt idx="19">
                  <c:v>18828.554231527127</c:v>
                </c:pt>
                <c:pt idx="20">
                  <c:v>18969.089464153192</c:v>
                </c:pt>
                <c:pt idx="21">
                  <c:v>18539.91886072743</c:v>
                </c:pt>
                <c:pt idx="22">
                  <c:v>18852.49731548793</c:v>
                </c:pt>
                <c:pt idx="23">
                  <c:v>19445.933461228469</c:v>
                </c:pt>
                <c:pt idx="24">
                  <c:v>19514.453957011356</c:v>
                </c:pt>
                <c:pt idx="25">
                  <c:v>19903.623188209585</c:v>
                </c:pt>
                <c:pt idx="26">
                  <c:v>20492.208067893556</c:v>
                </c:pt>
                <c:pt idx="27">
                  <c:v>21102.556963468905</c:v>
                </c:pt>
                <c:pt idx="28">
                  <c:v>21392.640490688096</c:v>
                </c:pt>
                <c:pt idx="29">
                  <c:v>21259.927174266573</c:v>
                </c:pt>
                <c:pt idx="30">
                  <c:v>21544.770868273696</c:v>
                </c:pt>
                <c:pt idx="31">
                  <c:v>21939.661050843391</c:v>
                </c:pt>
                <c:pt idx="32">
                  <c:v>21795.263675198305</c:v>
                </c:pt>
                <c:pt idx="33">
                  <c:v>20782.219608120711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4D0-4C1F-8C6F-F890EEC0C581}"/>
            </c:ext>
          </c:extLst>
        </c:ser>
        <c:ser>
          <c:idx val="9"/>
          <c:order val="9"/>
          <c:tx>
            <c:strRef>
              <c:f>'NEW Summary 1990-2023 GHG'!$A$32</c:f>
              <c:strCache>
                <c:ptCount val="1"/>
                <c:pt idx="0">
                  <c:v>Waste</c:v>
                </c:pt>
              </c:strCache>
            </c:strRef>
          </c:tx>
          <c:invertIfNegative val="0"/>
          <c:cat>
            <c:numRef>
              <c:f>'NEW Summary 1990-2023 GHG'!$B$1:$AI$1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'NEW Summary 1990-2023 GHG'!$B$32:$AI$32</c:f>
              <c:numCache>
                <c:formatCode>0.00</c:formatCode>
                <c:ptCount val="34"/>
                <c:pt idx="0">
                  <c:v>1709.2379654880638</c:v>
                </c:pt>
                <c:pt idx="1">
                  <c:v>1799.7259717319207</c:v>
                </c:pt>
                <c:pt idx="2">
                  <c:v>1872.6110167758227</c:v>
                </c:pt>
                <c:pt idx="3">
                  <c:v>1928.635396083811</c:v>
                </c:pt>
                <c:pt idx="4">
                  <c:v>1978.8855789392078</c:v>
                </c:pt>
                <c:pt idx="5">
                  <c:v>2019.7605435458233</c:v>
                </c:pt>
                <c:pt idx="6">
                  <c:v>1884.4631560740484</c:v>
                </c:pt>
                <c:pt idx="7">
                  <c:v>1577.0810241243623</c:v>
                </c:pt>
                <c:pt idx="8">
                  <c:v>1626.6955525074786</c:v>
                </c:pt>
                <c:pt idx="9">
                  <c:v>1630.862038641108</c:v>
                </c:pt>
                <c:pt idx="10">
                  <c:v>1643.3846087690049</c:v>
                </c:pt>
                <c:pt idx="11">
                  <c:v>1766.9683856870142</c:v>
                </c:pt>
                <c:pt idx="12">
                  <c:v>1880.9796934493604</c:v>
                </c:pt>
                <c:pt idx="13">
                  <c:v>1935.8855277009457</c:v>
                </c:pt>
                <c:pt idx="14">
                  <c:v>1656.8076141371562</c:v>
                </c:pt>
                <c:pt idx="15">
                  <c:v>1454.3859555712822</c:v>
                </c:pt>
                <c:pt idx="16">
                  <c:v>1489.1756863909459</c:v>
                </c:pt>
                <c:pt idx="17">
                  <c:v>962.50444312206935</c:v>
                </c:pt>
                <c:pt idx="18">
                  <c:v>800.35568468212944</c:v>
                </c:pt>
                <c:pt idx="19">
                  <c:v>603.97531053018679</c:v>
                </c:pt>
                <c:pt idx="20">
                  <c:v>588.87485750317603</c:v>
                </c:pt>
                <c:pt idx="21">
                  <c:v>683.73014228332477</c:v>
                </c:pt>
                <c:pt idx="22">
                  <c:v>589.55731219352106</c:v>
                </c:pt>
                <c:pt idx="23">
                  <c:v>755.05926000677346</c:v>
                </c:pt>
                <c:pt idx="24">
                  <c:v>949.24604207902996</c:v>
                </c:pt>
                <c:pt idx="25">
                  <c:v>1020.4334171320365</c:v>
                </c:pt>
                <c:pt idx="26">
                  <c:v>1015.8910712325211</c:v>
                </c:pt>
                <c:pt idx="27">
                  <c:v>978.97236829745566</c:v>
                </c:pt>
                <c:pt idx="28">
                  <c:v>934.05397466013233</c:v>
                </c:pt>
                <c:pt idx="29">
                  <c:v>898.97604474724699</c:v>
                </c:pt>
                <c:pt idx="30">
                  <c:v>879.29246682905409</c:v>
                </c:pt>
                <c:pt idx="31">
                  <c:v>825.18833303019062</c:v>
                </c:pt>
                <c:pt idx="32">
                  <c:v>881.408706551465</c:v>
                </c:pt>
                <c:pt idx="33">
                  <c:v>845.87202680808696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4D0-4C1F-8C6F-F890EEC0C581}"/>
            </c:ext>
          </c:extLst>
        </c:ser>
        <c:ser>
          <c:idx val="10"/>
          <c:order val="10"/>
          <c:tx>
            <c:strRef>
              <c:f>'NEW Summary 1990-2023 GHG'!$A$37</c:f>
              <c:strCache>
                <c:ptCount val="1"/>
                <c:pt idx="0">
                  <c:v>Land use, land-use change and forestry</c:v>
                </c:pt>
              </c:strCache>
            </c:strRef>
          </c:tx>
          <c:invertIfNegative val="0"/>
          <c:cat>
            <c:numRef>
              <c:f>'NEW Summary 1990-2023 GHG'!$B$1:$AI$1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'NEW Summary 1990-2023 GHG'!$B$37:$AI$37</c:f>
              <c:numCache>
                <c:formatCode>0.00</c:formatCode>
                <c:ptCount val="34"/>
                <c:pt idx="0">
                  <c:v>5010.8239496388387</c:v>
                </c:pt>
                <c:pt idx="1">
                  <c:v>4930.5168647231812</c:v>
                </c:pt>
                <c:pt idx="2">
                  <c:v>4727.6425109168704</c:v>
                </c:pt>
                <c:pt idx="3">
                  <c:v>5001.8183316420318</c:v>
                </c:pt>
                <c:pt idx="4">
                  <c:v>5145.87961371033</c:v>
                </c:pt>
                <c:pt idx="5">
                  <c:v>6151.438519700685</c:v>
                </c:pt>
                <c:pt idx="6">
                  <c:v>5897.980117412656</c:v>
                </c:pt>
                <c:pt idx="7">
                  <c:v>5181.0363851435513</c:v>
                </c:pt>
                <c:pt idx="8">
                  <c:v>5170.162005080625</c:v>
                </c:pt>
                <c:pt idx="9">
                  <c:v>5216.4114470190398</c:v>
                </c:pt>
                <c:pt idx="10">
                  <c:v>5868.1034999320691</c:v>
                </c:pt>
                <c:pt idx="11">
                  <c:v>7187.8900478238074</c:v>
                </c:pt>
                <c:pt idx="12">
                  <c:v>6772.6858533781578</c:v>
                </c:pt>
                <c:pt idx="13">
                  <c:v>7369.2667647714688</c:v>
                </c:pt>
                <c:pt idx="14">
                  <c:v>6057.6957749861904</c:v>
                </c:pt>
                <c:pt idx="15">
                  <c:v>6212.0457965182968</c:v>
                </c:pt>
                <c:pt idx="16">
                  <c:v>6162.7397208848133</c:v>
                </c:pt>
                <c:pt idx="17">
                  <c:v>5180.2780139433289</c:v>
                </c:pt>
                <c:pt idx="18">
                  <c:v>4489.8280173124986</c:v>
                </c:pt>
                <c:pt idx="19">
                  <c:v>4114.0993072065367</c:v>
                </c:pt>
                <c:pt idx="20">
                  <c:v>5248.2114633619076</c:v>
                </c:pt>
                <c:pt idx="21">
                  <c:v>4327.6585629765268</c:v>
                </c:pt>
                <c:pt idx="22">
                  <c:v>3385.4936561567979</c:v>
                </c:pt>
                <c:pt idx="23">
                  <c:v>4162.0696875246394</c:v>
                </c:pt>
                <c:pt idx="24">
                  <c:v>3737.8927890460491</c:v>
                </c:pt>
                <c:pt idx="25">
                  <c:v>4082.4400231468189</c:v>
                </c:pt>
                <c:pt idx="26">
                  <c:v>3198.3149038812589</c:v>
                </c:pt>
                <c:pt idx="27">
                  <c:v>5165.3963729233319</c:v>
                </c:pt>
                <c:pt idx="28">
                  <c:v>4186.4899562888186</c:v>
                </c:pt>
                <c:pt idx="29">
                  <c:v>4281.9830864719688</c:v>
                </c:pt>
                <c:pt idx="30">
                  <c:v>5152.4472345281847</c:v>
                </c:pt>
                <c:pt idx="31">
                  <c:v>4627.7867950851614</c:v>
                </c:pt>
                <c:pt idx="32">
                  <c:v>3983.3390111056015</c:v>
                </c:pt>
                <c:pt idx="33">
                  <c:v>5613.7924095148755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4D0-4C1F-8C6F-F890EEC0C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6330624"/>
        <c:axId val="216332160"/>
      </c:barChart>
      <c:catAx>
        <c:axId val="21633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6332160"/>
        <c:crosses val="autoZero"/>
        <c:auto val="1"/>
        <c:lblAlgn val="ctr"/>
        <c:lblOffset val="100"/>
        <c:noMultiLvlLbl val="0"/>
      </c:catAx>
      <c:valAx>
        <c:axId val="216332160"/>
        <c:scaling>
          <c:orientation val="minMax"/>
        </c:scaling>
        <c:delete val="0"/>
        <c:axPos val="l"/>
        <c:majorGridlines>
          <c:spPr>
            <a:ln>
              <a:solidFill>
                <a:sysClr val="windowText" lastClr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IE"/>
                  <a:t>Kilotonnes</a:t>
                </a:r>
                <a:r>
                  <a:rPr lang="en-IE" baseline="0"/>
                  <a:t> CO2eq</a:t>
                </a:r>
                <a:endParaRPr lang="en-IE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 baseline="0"/>
            </a:pPr>
            <a:endParaRPr lang="en-US"/>
          </a:p>
        </c:txPr>
        <c:crossAx val="216330624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7.47624430381785E-2"/>
          <c:y val="0.93561794588213598"/>
          <c:w val="0.89999995192862936"/>
          <c:h val="4.8407359844617567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911973348644102E-2"/>
          <c:y val="3.2949149716677478E-2"/>
          <c:w val="0.91216893473155158"/>
          <c:h val="0.829225740870666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'NEW Summary 1990-2023 CO2'!$A$2</c:f>
              <c:strCache>
                <c:ptCount val="1"/>
                <c:pt idx="0">
                  <c:v>Energy Industries</c:v>
                </c:pt>
              </c:strCache>
            </c:strRef>
          </c:tx>
          <c:invertIfNegative val="0"/>
          <c:cat>
            <c:numRef>
              <c:f>'NEW Summary 1990-2023 CO2'!$B$1:$AI$1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'NEW Summary 1990-2023 CO2'!$B$2:$AI$2</c:f>
              <c:numCache>
                <c:formatCode>0.00</c:formatCode>
                <c:ptCount val="34"/>
                <c:pt idx="0">
                  <c:v>11145.011795837325</c:v>
                </c:pt>
                <c:pt idx="1">
                  <c:v>11604.437024402941</c:v>
                </c:pt>
                <c:pt idx="2">
                  <c:v>12263.693401455746</c:v>
                </c:pt>
                <c:pt idx="3">
                  <c:v>12282.243614002909</c:v>
                </c:pt>
                <c:pt idx="4">
                  <c:v>12618.23151998562</c:v>
                </c:pt>
                <c:pt idx="5">
                  <c:v>13301.427399542557</c:v>
                </c:pt>
                <c:pt idx="6">
                  <c:v>14016.867710969154</c:v>
                </c:pt>
                <c:pt idx="7">
                  <c:v>14674.047254823647</c:v>
                </c:pt>
                <c:pt idx="8">
                  <c:v>15057.168226385156</c:v>
                </c:pt>
                <c:pt idx="9">
                  <c:v>15751.387075345969</c:v>
                </c:pt>
                <c:pt idx="10">
                  <c:v>16028.432049552954</c:v>
                </c:pt>
                <c:pt idx="11">
                  <c:v>17295.089151475247</c:v>
                </c:pt>
                <c:pt idx="12">
                  <c:v>16314.679630761728</c:v>
                </c:pt>
                <c:pt idx="13">
                  <c:v>15611.031017611705</c:v>
                </c:pt>
                <c:pt idx="14">
                  <c:v>15234.593318998688</c:v>
                </c:pt>
                <c:pt idx="15">
                  <c:v>15719.062726686898</c:v>
                </c:pt>
                <c:pt idx="16">
                  <c:v>14959.201330537671</c:v>
                </c:pt>
                <c:pt idx="17">
                  <c:v>14458.954338672</c:v>
                </c:pt>
                <c:pt idx="18">
                  <c:v>14555.216695560133</c:v>
                </c:pt>
                <c:pt idx="19">
                  <c:v>12972.096594043738</c:v>
                </c:pt>
                <c:pt idx="20">
                  <c:v>13228.010437610892</c:v>
                </c:pt>
                <c:pt idx="21">
                  <c:v>11844.579066347227</c:v>
                </c:pt>
                <c:pt idx="22">
                  <c:v>12683.41634114885</c:v>
                </c:pt>
                <c:pt idx="23">
                  <c:v>11331.215375034613</c:v>
                </c:pt>
                <c:pt idx="24">
                  <c:v>11126.259505836386</c:v>
                </c:pt>
                <c:pt idx="25">
                  <c:v>11737.905320937096</c:v>
                </c:pt>
                <c:pt idx="26">
                  <c:v>12443.943671905898</c:v>
                </c:pt>
                <c:pt idx="27">
                  <c:v>11636.729495273017</c:v>
                </c:pt>
                <c:pt idx="28">
                  <c:v>10313.884522715854</c:v>
                </c:pt>
                <c:pt idx="29">
                  <c:v>9072.229178622094</c:v>
                </c:pt>
                <c:pt idx="30">
                  <c:v>8440.9663783450142</c:v>
                </c:pt>
                <c:pt idx="31">
                  <c:v>9989.3147811292529</c:v>
                </c:pt>
                <c:pt idx="32">
                  <c:v>9798.8966813118714</c:v>
                </c:pt>
                <c:pt idx="33">
                  <c:v>7651.8947129762882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54-40C7-AEAC-0039EB982B71}"/>
            </c:ext>
          </c:extLst>
        </c:ser>
        <c:ser>
          <c:idx val="1"/>
          <c:order val="1"/>
          <c:tx>
            <c:strRef>
              <c:f>'NEW Summary 1990-2023 CO2'!$A$7</c:f>
              <c:strCache>
                <c:ptCount val="1"/>
                <c:pt idx="0">
                  <c:v>Residential</c:v>
                </c:pt>
              </c:strCache>
            </c:strRef>
          </c:tx>
          <c:invertIfNegative val="0"/>
          <c:cat>
            <c:numRef>
              <c:f>'NEW Summary 1990-2023 CO2'!$B$1:$AI$1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'NEW Summary 1990-2023 CO2'!$B$7:$AI$7</c:f>
              <c:numCache>
                <c:formatCode>0.00</c:formatCode>
                <c:ptCount val="34"/>
                <c:pt idx="0">
                  <c:v>7049.610805446322</c:v>
                </c:pt>
                <c:pt idx="1">
                  <c:v>7166.6741020263107</c:v>
                </c:pt>
                <c:pt idx="2">
                  <c:v>6448.2587673658927</c:v>
                </c:pt>
                <c:pt idx="3">
                  <c:v>6456.0605896690613</c:v>
                </c:pt>
                <c:pt idx="4">
                  <c:v>6436.3308735189094</c:v>
                </c:pt>
                <c:pt idx="5">
                  <c:v>6303.0081861620602</c:v>
                </c:pt>
                <c:pt idx="6">
                  <c:v>6637.6631042877461</c:v>
                </c:pt>
                <c:pt idx="7">
                  <c:v>6435.1197761713174</c:v>
                </c:pt>
                <c:pt idx="8">
                  <c:v>6991.3343497221913</c:v>
                </c:pt>
                <c:pt idx="9">
                  <c:v>6819.5670771100231</c:v>
                </c:pt>
                <c:pt idx="10">
                  <c:v>6920.7394643555654</c:v>
                </c:pt>
                <c:pt idx="11">
                  <c:v>7287.1926697118306</c:v>
                </c:pt>
                <c:pt idx="12">
                  <c:v>7306.3781724298551</c:v>
                </c:pt>
                <c:pt idx="13">
                  <c:v>7552.5481031786003</c:v>
                </c:pt>
                <c:pt idx="14">
                  <c:v>7708.3620073857619</c:v>
                </c:pt>
                <c:pt idx="15">
                  <c:v>8153.2491756310101</c:v>
                </c:pt>
                <c:pt idx="16">
                  <c:v>8021.9430793581396</c:v>
                </c:pt>
                <c:pt idx="17">
                  <c:v>7857.5139364603674</c:v>
                </c:pt>
                <c:pt idx="18">
                  <c:v>8645.6046547581773</c:v>
                </c:pt>
                <c:pt idx="19">
                  <c:v>8474.0854995730242</c:v>
                </c:pt>
                <c:pt idx="20">
                  <c:v>8745.5299968429063</c:v>
                </c:pt>
                <c:pt idx="21">
                  <c:v>7528.1322310468322</c:v>
                </c:pt>
                <c:pt idx="22">
                  <c:v>7044.4132337165911</c:v>
                </c:pt>
                <c:pt idx="23">
                  <c:v>6851.5685877176575</c:v>
                </c:pt>
                <c:pt idx="24">
                  <c:v>6079.4287548423099</c:v>
                </c:pt>
                <c:pt idx="25">
                  <c:v>6510.9409753856635</c:v>
                </c:pt>
                <c:pt idx="26">
                  <c:v>6791.9745408862218</c:v>
                </c:pt>
                <c:pt idx="27">
                  <c:v>6332.3229383358548</c:v>
                </c:pt>
                <c:pt idx="28">
                  <c:v>6809.1119746022541</c:v>
                </c:pt>
                <c:pt idx="29">
                  <c:v>6556.9278317580975</c:v>
                </c:pt>
                <c:pt idx="30">
                  <c:v>7161.9363947332968</c:v>
                </c:pt>
                <c:pt idx="31">
                  <c:v>6695.2082644510447</c:v>
                </c:pt>
                <c:pt idx="32">
                  <c:v>5615.9442623411533</c:v>
                </c:pt>
                <c:pt idx="33">
                  <c:v>5228.2333223398728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54-40C7-AEAC-0039EB982B71}"/>
            </c:ext>
          </c:extLst>
        </c:ser>
        <c:ser>
          <c:idx val="2"/>
          <c:order val="2"/>
          <c:tx>
            <c:strRef>
              <c:f>'NEW Summary 1990-2023 CO2'!$A$8</c:f>
              <c:strCache>
                <c:ptCount val="1"/>
                <c:pt idx="0">
                  <c:v>Manufacturing Combustion</c:v>
                </c:pt>
              </c:strCache>
            </c:strRef>
          </c:tx>
          <c:invertIfNegative val="0"/>
          <c:cat>
            <c:numRef>
              <c:f>'NEW Summary 1990-2023 CO2'!$B$1:$AI$1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'NEW Summary 1990-2023 CO2'!$B$8:$AI$8</c:f>
              <c:numCache>
                <c:formatCode>0.00</c:formatCode>
                <c:ptCount val="34"/>
                <c:pt idx="0">
                  <c:v>4055.6635247256936</c:v>
                </c:pt>
                <c:pt idx="1">
                  <c:v>4142.054399733267</c:v>
                </c:pt>
                <c:pt idx="2">
                  <c:v>3820.6971763534925</c:v>
                </c:pt>
                <c:pt idx="3">
                  <c:v>4028.1987490557908</c:v>
                </c:pt>
                <c:pt idx="4">
                  <c:v>4264.3544244278228</c:v>
                </c:pt>
                <c:pt idx="5">
                  <c:v>4281.6708422669599</c:v>
                </c:pt>
                <c:pt idx="6">
                  <c:v>4150.2064269100902</c:v>
                </c:pt>
                <c:pt idx="7">
                  <c:v>4490.7974943608742</c:v>
                </c:pt>
                <c:pt idx="8">
                  <c:v>4472.1385027970609</c:v>
                </c:pt>
                <c:pt idx="9">
                  <c:v>4639.1200081967145</c:v>
                </c:pt>
                <c:pt idx="10">
                  <c:v>5420.2506060477626</c:v>
                </c:pt>
                <c:pt idx="11">
                  <c:v>5386.2299909942449</c:v>
                </c:pt>
                <c:pt idx="12">
                  <c:v>5052.2015692043133</c:v>
                </c:pt>
                <c:pt idx="13">
                  <c:v>5168.3716303028305</c:v>
                </c:pt>
                <c:pt idx="14">
                  <c:v>5241.9267165492492</c:v>
                </c:pt>
                <c:pt idx="15">
                  <c:v>5417.1920227095288</c:v>
                </c:pt>
                <c:pt idx="16">
                  <c:v>5215.1940160209324</c:v>
                </c:pt>
                <c:pt idx="17">
                  <c:v>5309.0938858884447</c:v>
                </c:pt>
                <c:pt idx="18">
                  <c:v>5121.13846537671</c:v>
                </c:pt>
                <c:pt idx="19">
                  <c:v>4109.6308665045453</c:v>
                </c:pt>
                <c:pt idx="20">
                  <c:v>4119.4570352616329</c:v>
                </c:pt>
                <c:pt idx="21">
                  <c:v>3713.4804358995266</c:v>
                </c:pt>
                <c:pt idx="22">
                  <c:v>3794.6874378360499</c:v>
                </c:pt>
                <c:pt idx="23">
                  <c:v>3974.6249774369771</c:v>
                </c:pt>
                <c:pt idx="24">
                  <c:v>4177.5721172498334</c:v>
                </c:pt>
                <c:pt idx="25">
                  <c:v>4212.177548611111</c:v>
                </c:pt>
                <c:pt idx="26">
                  <c:v>4291.663447156493</c:v>
                </c:pt>
                <c:pt idx="27">
                  <c:v>4431.7404837417816</c:v>
                </c:pt>
                <c:pt idx="28">
                  <c:v>4640.0241453132785</c:v>
                </c:pt>
                <c:pt idx="29">
                  <c:v>4533.1456830886709</c:v>
                </c:pt>
                <c:pt idx="30">
                  <c:v>4599.7272240580314</c:v>
                </c:pt>
                <c:pt idx="31">
                  <c:v>4602.4003337608865</c:v>
                </c:pt>
                <c:pt idx="32">
                  <c:v>4315.3879954919594</c:v>
                </c:pt>
                <c:pt idx="33">
                  <c:v>4116.8003204767338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54-40C7-AEAC-0039EB982B71}"/>
            </c:ext>
          </c:extLst>
        </c:ser>
        <c:ser>
          <c:idx val="3"/>
          <c:order val="3"/>
          <c:tx>
            <c:strRef>
              <c:f>'NEW Summary 1990-2023 CO2'!$A$9</c:f>
              <c:strCache>
                <c:ptCount val="1"/>
                <c:pt idx="0">
                  <c:v>Commercial Services</c:v>
                </c:pt>
              </c:strCache>
            </c:strRef>
          </c:tx>
          <c:invertIfNegative val="0"/>
          <c:cat>
            <c:numRef>
              <c:f>'NEW Summary 1990-2023 CO2'!$B$1:$AI$1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'NEW Summary 1990-2023 CO2'!$B$9:$AI$9</c:f>
              <c:numCache>
                <c:formatCode>0.00</c:formatCode>
                <c:ptCount val="34"/>
                <c:pt idx="0">
                  <c:v>1004.2939360742437</c:v>
                </c:pt>
                <c:pt idx="1">
                  <c:v>1022.2900466052201</c:v>
                </c:pt>
                <c:pt idx="2">
                  <c:v>1016.2459546078768</c:v>
                </c:pt>
                <c:pt idx="3">
                  <c:v>1003.6724093665966</c:v>
                </c:pt>
                <c:pt idx="4">
                  <c:v>1094.0798169855295</c:v>
                </c:pt>
                <c:pt idx="5">
                  <c:v>1072.4865364409891</c:v>
                </c:pt>
                <c:pt idx="6">
                  <c:v>968.53200017592314</c:v>
                </c:pt>
                <c:pt idx="7">
                  <c:v>976.18489940343204</c:v>
                </c:pt>
                <c:pt idx="8">
                  <c:v>962.76915513618781</c:v>
                </c:pt>
                <c:pt idx="9">
                  <c:v>995.51850920442917</c:v>
                </c:pt>
                <c:pt idx="10">
                  <c:v>1020.9240638543072</c:v>
                </c:pt>
                <c:pt idx="11">
                  <c:v>1010.8010708364538</c:v>
                </c:pt>
                <c:pt idx="12">
                  <c:v>976.73873967344412</c:v>
                </c:pt>
                <c:pt idx="13">
                  <c:v>1073.828688922925</c:v>
                </c:pt>
                <c:pt idx="14">
                  <c:v>1041.7842601345321</c:v>
                </c:pt>
                <c:pt idx="15">
                  <c:v>1073.8138926876222</c:v>
                </c:pt>
                <c:pt idx="16">
                  <c:v>1067.6276807551458</c:v>
                </c:pt>
                <c:pt idx="17">
                  <c:v>1063.8559036732599</c:v>
                </c:pt>
                <c:pt idx="18">
                  <c:v>1107.9012296990436</c:v>
                </c:pt>
                <c:pt idx="19">
                  <c:v>877.24761360099944</c:v>
                </c:pt>
                <c:pt idx="20">
                  <c:v>976.33195129239618</c:v>
                </c:pt>
                <c:pt idx="21">
                  <c:v>900.13129209174281</c:v>
                </c:pt>
                <c:pt idx="22">
                  <c:v>948.51583631980702</c:v>
                </c:pt>
                <c:pt idx="23">
                  <c:v>945.75458407648239</c:v>
                </c:pt>
                <c:pt idx="24">
                  <c:v>845.19046641271439</c:v>
                </c:pt>
                <c:pt idx="25">
                  <c:v>957.12608028383852</c:v>
                </c:pt>
                <c:pt idx="26">
                  <c:v>853.35664756931112</c:v>
                </c:pt>
                <c:pt idx="27">
                  <c:v>790.78313891110065</c:v>
                </c:pt>
                <c:pt idx="28">
                  <c:v>861.99419655132942</c:v>
                </c:pt>
                <c:pt idx="29">
                  <c:v>832.39929134893987</c:v>
                </c:pt>
                <c:pt idx="30">
                  <c:v>667.64734611401673</c:v>
                </c:pt>
                <c:pt idx="31">
                  <c:v>754.85512243444134</c:v>
                </c:pt>
                <c:pt idx="32">
                  <c:v>744.57762723071119</c:v>
                </c:pt>
                <c:pt idx="33">
                  <c:v>726.2968235898004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54-40C7-AEAC-0039EB982B71}"/>
            </c:ext>
          </c:extLst>
        </c:ser>
        <c:ser>
          <c:idx val="4"/>
          <c:order val="4"/>
          <c:tx>
            <c:strRef>
              <c:f>'NEW Summary 1990-2023 CO2'!$A$10</c:f>
              <c:strCache>
                <c:ptCount val="1"/>
                <c:pt idx="0">
                  <c:v>Public Services</c:v>
                </c:pt>
              </c:strCache>
            </c:strRef>
          </c:tx>
          <c:invertIfNegative val="0"/>
          <c:cat>
            <c:numRef>
              <c:f>'NEW Summary 1990-2023 CO2'!$B$1:$AI$1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'NEW Summary 1990-2023 CO2'!$B$10:$AI$10</c:f>
              <c:numCache>
                <c:formatCode>0.00</c:formatCode>
                <c:ptCount val="34"/>
                <c:pt idx="0">
                  <c:v>1116.7748782437548</c:v>
                </c:pt>
                <c:pt idx="1">
                  <c:v>1090.8791419470826</c:v>
                </c:pt>
                <c:pt idx="2">
                  <c:v>997.47056057325369</c:v>
                </c:pt>
                <c:pt idx="3">
                  <c:v>970.98947768652079</c:v>
                </c:pt>
                <c:pt idx="4">
                  <c:v>978.02611633319066</c:v>
                </c:pt>
                <c:pt idx="5">
                  <c:v>909.62332662893925</c:v>
                </c:pt>
                <c:pt idx="6">
                  <c:v>871.2596559249281</c:v>
                </c:pt>
                <c:pt idx="7">
                  <c:v>825.61867694928935</c:v>
                </c:pt>
                <c:pt idx="8">
                  <c:v>776.79528202730262</c:v>
                </c:pt>
                <c:pt idx="9">
                  <c:v>804.76937916456154</c:v>
                </c:pt>
                <c:pt idx="10">
                  <c:v>851.99481923126996</c:v>
                </c:pt>
                <c:pt idx="11">
                  <c:v>822.43881082853011</c:v>
                </c:pt>
                <c:pt idx="12">
                  <c:v>767.72502928844551</c:v>
                </c:pt>
                <c:pt idx="13">
                  <c:v>729.485114086002</c:v>
                </c:pt>
                <c:pt idx="14">
                  <c:v>682.64185148460854</c:v>
                </c:pt>
                <c:pt idx="15">
                  <c:v>679.90828331785383</c:v>
                </c:pt>
                <c:pt idx="16">
                  <c:v>659.18005483700097</c:v>
                </c:pt>
                <c:pt idx="17">
                  <c:v>625.83273765077456</c:v>
                </c:pt>
                <c:pt idx="18">
                  <c:v>631.22427520832696</c:v>
                </c:pt>
                <c:pt idx="19">
                  <c:v>531.09864869352361</c:v>
                </c:pt>
                <c:pt idx="20">
                  <c:v>545.34875534710113</c:v>
                </c:pt>
                <c:pt idx="21">
                  <c:v>482.6234021234834</c:v>
                </c:pt>
                <c:pt idx="22">
                  <c:v>500.56381140063979</c:v>
                </c:pt>
                <c:pt idx="23">
                  <c:v>576.73321992449416</c:v>
                </c:pt>
                <c:pt idx="24">
                  <c:v>580.07188166861124</c:v>
                </c:pt>
                <c:pt idx="25">
                  <c:v>602.59577740602185</c:v>
                </c:pt>
                <c:pt idx="26">
                  <c:v>625.4864634952803</c:v>
                </c:pt>
                <c:pt idx="27">
                  <c:v>627.58972364409669</c:v>
                </c:pt>
                <c:pt idx="28">
                  <c:v>671.13588221458917</c:v>
                </c:pt>
                <c:pt idx="29">
                  <c:v>691.13738522601648</c:v>
                </c:pt>
                <c:pt idx="30">
                  <c:v>662.9689082607382</c:v>
                </c:pt>
                <c:pt idx="31">
                  <c:v>675.95978647229663</c:v>
                </c:pt>
                <c:pt idx="32">
                  <c:v>688.4874498616889</c:v>
                </c:pt>
                <c:pt idx="33">
                  <c:v>670.41241110934379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54-40C7-AEAC-0039EB982B71}"/>
            </c:ext>
          </c:extLst>
        </c:ser>
        <c:ser>
          <c:idx val="5"/>
          <c:order val="5"/>
          <c:tx>
            <c:strRef>
              <c:f>'NEW Summary 1990-2023 CO2'!$A$11</c:f>
              <c:strCache>
                <c:ptCount val="1"/>
                <c:pt idx="0">
                  <c:v>Transport</c:v>
                </c:pt>
              </c:strCache>
            </c:strRef>
          </c:tx>
          <c:invertIfNegative val="0"/>
          <c:cat>
            <c:numRef>
              <c:f>'NEW Summary 1990-2023 CO2'!$B$1:$AI$1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'NEW Summary 1990-2023 CO2'!$B$11:$AI$11</c:f>
              <c:numCache>
                <c:formatCode>0.00</c:formatCode>
                <c:ptCount val="34"/>
                <c:pt idx="0">
                  <c:v>5029.6318626318189</c:v>
                </c:pt>
                <c:pt idx="1">
                  <c:v>5207.4682346620884</c:v>
                </c:pt>
                <c:pt idx="2">
                  <c:v>5621.8280230763612</c:v>
                </c:pt>
                <c:pt idx="3">
                  <c:v>5583.6115042899046</c:v>
                </c:pt>
                <c:pt idx="4">
                  <c:v>5805.7422751800132</c:v>
                </c:pt>
                <c:pt idx="5">
                  <c:v>6058.8590980867148</c:v>
                </c:pt>
                <c:pt idx="6">
                  <c:v>7027.2845151473321</c:v>
                </c:pt>
                <c:pt idx="7">
                  <c:v>7347.9145946899544</c:v>
                </c:pt>
                <c:pt idx="8">
                  <c:v>8620.6408076679509</c:v>
                </c:pt>
                <c:pt idx="9">
                  <c:v>9533.5028500283152</c:v>
                </c:pt>
                <c:pt idx="10">
                  <c:v>10561.819445486148</c:v>
                </c:pt>
                <c:pt idx="11">
                  <c:v>11079.029872248107</c:v>
                </c:pt>
                <c:pt idx="12">
                  <c:v>11279.119303171994</c:v>
                </c:pt>
                <c:pt idx="13">
                  <c:v>11489.059056786813</c:v>
                </c:pt>
                <c:pt idx="14">
                  <c:v>12209.406075264096</c:v>
                </c:pt>
                <c:pt idx="15">
                  <c:v>12922.213101365003</c:v>
                </c:pt>
                <c:pt idx="16">
                  <c:v>13606.091755334701</c:v>
                </c:pt>
                <c:pt idx="17">
                  <c:v>14203.634335666195</c:v>
                </c:pt>
                <c:pt idx="18">
                  <c:v>13517.885554197557</c:v>
                </c:pt>
                <c:pt idx="19">
                  <c:v>12312.693156332276</c:v>
                </c:pt>
                <c:pt idx="20">
                  <c:v>11407.778163601248</c:v>
                </c:pt>
                <c:pt idx="21">
                  <c:v>11101.340260741781</c:v>
                </c:pt>
                <c:pt idx="22">
                  <c:v>10717.192949247814</c:v>
                </c:pt>
                <c:pt idx="23">
                  <c:v>10938.33251733826</c:v>
                </c:pt>
                <c:pt idx="24">
                  <c:v>11217.151990104157</c:v>
                </c:pt>
                <c:pt idx="25">
                  <c:v>11689.715713580765</c:v>
                </c:pt>
                <c:pt idx="26">
                  <c:v>12165.263602333054</c:v>
                </c:pt>
                <c:pt idx="27">
                  <c:v>12003.384280937795</c:v>
                </c:pt>
                <c:pt idx="28">
                  <c:v>12176.047240812861</c:v>
                </c:pt>
                <c:pt idx="29">
                  <c:v>12187.918740218065</c:v>
                </c:pt>
                <c:pt idx="30">
                  <c:v>10284.75027785272</c:v>
                </c:pt>
                <c:pt idx="31">
                  <c:v>10962.863099026687</c:v>
                </c:pt>
                <c:pt idx="32">
                  <c:v>11624.652356262064</c:v>
                </c:pt>
                <c:pt idx="33">
                  <c:v>11650.000733733163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454-40C7-AEAC-0039EB982B71}"/>
            </c:ext>
          </c:extLst>
        </c:ser>
        <c:ser>
          <c:idx val="6"/>
          <c:order val="6"/>
          <c:tx>
            <c:strRef>
              <c:f>'NEW Summary 1990-2023 CO2'!$A$17</c:f>
              <c:strCache>
                <c:ptCount val="1"/>
                <c:pt idx="0">
                  <c:v>Industrial Processes</c:v>
                </c:pt>
              </c:strCache>
            </c:strRef>
          </c:tx>
          <c:invertIfNegative val="0"/>
          <c:cat>
            <c:numRef>
              <c:f>'NEW Summary 1990-2023 CO2'!$B$1:$AI$1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'NEW Summary 1990-2023 CO2'!$B$17:$AI$17</c:f>
              <c:numCache>
                <c:formatCode>0.00</c:formatCode>
                <c:ptCount val="34"/>
                <c:pt idx="0">
                  <c:v>2249.7868874747078</c:v>
                </c:pt>
                <c:pt idx="1">
                  <c:v>2151.2525234087675</c:v>
                </c:pt>
                <c:pt idx="2">
                  <c:v>2062.5773850201904</c:v>
                </c:pt>
                <c:pt idx="3">
                  <c:v>2027.6925879821581</c:v>
                </c:pt>
                <c:pt idx="4">
                  <c:v>2265.806664939063</c:v>
                </c:pt>
                <c:pt idx="5">
                  <c:v>2179.2782287953182</c:v>
                </c:pt>
                <c:pt idx="6">
                  <c:v>2261.0512217635028</c:v>
                </c:pt>
                <c:pt idx="7">
                  <c:v>2589.8514464305995</c:v>
                </c:pt>
                <c:pt idx="8">
                  <c:v>2479.0860983927801</c:v>
                </c:pt>
                <c:pt idx="9">
                  <c:v>2428.9663610984849</c:v>
                </c:pt>
                <c:pt idx="10">
                  <c:v>2976.1261924631754</c:v>
                </c:pt>
                <c:pt idx="11">
                  <c:v>3227.0261899480538</c:v>
                </c:pt>
                <c:pt idx="12">
                  <c:v>2988.841979557264</c:v>
                </c:pt>
                <c:pt idx="13">
                  <c:v>2462.4308348413606</c:v>
                </c:pt>
                <c:pt idx="14">
                  <c:v>2633.5609436718555</c:v>
                </c:pt>
                <c:pt idx="15">
                  <c:v>2726.2295816012929</c:v>
                </c:pt>
                <c:pt idx="16">
                  <c:v>2668.169520743113</c:v>
                </c:pt>
                <c:pt idx="17">
                  <c:v>2724.6075415114487</c:v>
                </c:pt>
                <c:pt idx="18">
                  <c:v>2445.4081314390519</c:v>
                </c:pt>
                <c:pt idx="19">
                  <c:v>1627.6785805315567</c:v>
                </c:pt>
                <c:pt idx="20">
                  <c:v>1425.6899232643696</c:v>
                </c:pt>
                <c:pt idx="21">
                  <c:v>1294.4484250252972</c:v>
                </c:pt>
                <c:pt idx="22">
                  <c:v>1520.9585029809325</c:v>
                </c:pt>
                <c:pt idx="23">
                  <c:v>1437.0945276988818</c:v>
                </c:pt>
                <c:pt idx="24">
                  <c:v>1781.0878396866622</c:v>
                </c:pt>
                <c:pt idx="25">
                  <c:v>1967.8595834815842</c:v>
                </c:pt>
                <c:pt idx="26">
                  <c:v>2109.4830760098912</c:v>
                </c:pt>
                <c:pt idx="27">
                  <c:v>2197.5706422497537</c:v>
                </c:pt>
                <c:pt idx="28">
                  <c:v>2253.0858754710248</c:v>
                </c:pt>
                <c:pt idx="29">
                  <c:v>2224.6778195411393</c:v>
                </c:pt>
                <c:pt idx="30">
                  <c:v>2067.3212798129366</c:v>
                </c:pt>
                <c:pt idx="31">
                  <c:v>2431.7451612410737</c:v>
                </c:pt>
                <c:pt idx="32">
                  <c:v>2247.6717048337782</c:v>
                </c:pt>
                <c:pt idx="33">
                  <c:v>2113.78259724701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454-40C7-AEAC-0039EB982B71}"/>
            </c:ext>
          </c:extLst>
        </c:ser>
        <c:ser>
          <c:idx val="7"/>
          <c:order val="7"/>
          <c:tx>
            <c:strRef>
              <c:f>'NEW Summary 1990-2023 CO2'!$A$23</c:f>
              <c:strCache>
                <c:ptCount val="1"/>
                <c:pt idx="0">
                  <c:v>F-Gases</c:v>
                </c:pt>
              </c:strCache>
            </c:strRef>
          </c:tx>
          <c:invertIfNegative val="0"/>
          <c:cat>
            <c:numRef>
              <c:f>'NEW Summary 1990-2023 CO2'!$B$1:$AI$1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('NEW Summary 1990-2023 CO2'!$B$23:$AB$23,'NEW Summary 1990-2023 CO2'!$AC$23)</c:f>
              <c:numCache>
                <c:formatCode>0.00</c:formatCode>
                <c:ptCount val="28"/>
              </c:numCache>
            </c:numRef>
          </c:val>
          <c:extLst>
            <c:ext xmlns:c16="http://schemas.microsoft.com/office/drawing/2014/chart" uri="{C3380CC4-5D6E-409C-BE32-E72D297353CC}">
              <c16:uniqueId val="{00000007-9454-40C7-AEAC-0039EB982B71}"/>
            </c:ext>
          </c:extLst>
        </c:ser>
        <c:ser>
          <c:idx val="8"/>
          <c:order val="8"/>
          <c:tx>
            <c:strRef>
              <c:f>'NEW Summary 1990-2023 CO2'!$A$24</c:f>
              <c:strCache>
                <c:ptCount val="1"/>
                <c:pt idx="0">
                  <c:v>Agriculture</c:v>
                </c:pt>
              </c:strCache>
            </c:strRef>
          </c:tx>
          <c:invertIfNegative val="0"/>
          <c:cat>
            <c:numRef>
              <c:f>'NEW Summary 1990-2023 CO2'!$B$1:$AI$1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'NEW Summary 1990-2023 CO2'!$B$24:$AH$24</c:f>
              <c:numCache>
                <c:formatCode>0.00</c:formatCode>
                <c:ptCount val="33"/>
                <c:pt idx="0">
                  <c:v>1198.9399944037998</c:v>
                </c:pt>
                <c:pt idx="1">
                  <c:v>1194.4077297364577</c:v>
                </c:pt>
                <c:pt idx="2">
                  <c:v>1168.9517068408493</c:v>
                </c:pt>
                <c:pt idx="3">
                  <c:v>1267.5341566380346</c:v>
                </c:pt>
                <c:pt idx="4">
                  <c:v>1278.6789766673246</c:v>
                </c:pt>
                <c:pt idx="5">
                  <c:v>1648.8466040598496</c:v>
                </c:pt>
                <c:pt idx="6">
                  <c:v>1438.4147604229861</c:v>
                </c:pt>
                <c:pt idx="7">
                  <c:v>1382.8723307707157</c:v>
                </c:pt>
                <c:pt idx="8">
                  <c:v>1283.7647843129075</c:v>
                </c:pt>
                <c:pt idx="9">
                  <c:v>1395.4933742302219</c:v>
                </c:pt>
                <c:pt idx="10">
                  <c:v>1392.4830440321787</c:v>
                </c:pt>
                <c:pt idx="11">
                  <c:v>1414.6060902713609</c:v>
                </c:pt>
                <c:pt idx="12">
                  <c:v>1287.4433518726487</c:v>
                </c:pt>
                <c:pt idx="13">
                  <c:v>1444.0342663488727</c:v>
                </c:pt>
                <c:pt idx="14">
                  <c:v>1270.8219547802405</c:v>
                </c:pt>
                <c:pt idx="15">
                  <c:v>1332.8216767638457</c:v>
                </c:pt>
                <c:pt idx="16">
                  <c:v>1273.9354009012516</c:v>
                </c:pt>
                <c:pt idx="17">
                  <c:v>1331.6204599335015</c:v>
                </c:pt>
                <c:pt idx="18">
                  <c:v>1280.5448131267563</c:v>
                </c:pt>
                <c:pt idx="19">
                  <c:v>1212.2065337835534</c:v>
                </c:pt>
                <c:pt idx="20">
                  <c:v>1282.5328181477573</c:v>
                </c:pt>
                <c:pt idx="21">
                  <c:v>1145.8269252156883</c:v>
                </c:pt>
                <c:pt idx="22">
                  <c:v>966.57532231969185</c:v>
                </c:pt>
                <c:pt idx="23">
                  <c:v>1178.8340251763614</c:v>
                </c:pt>
                <c:pt idx="24">
                  <c:v>1001.9833347796048</c:v>
                </c:pt>
                <c:pt idx="25">
                  <c:v>995.22248899946635</c:v>
                </c:pt>
                <c:pt idx="26">
                  <c:v>1060.52957206312</c:v>
                </c:pt>
                <c:pt idx="27">
                  <c:v>993.20516903171142</c:v>
                </c:pt>
                <c:pt idx="28">
                  <c:v>1171.9378529994917</c:v>
                </c:pt>
                <c:pt idx="29">
                  <c:v>1065.2010113266904</c:v>
                </c:pt>
                <c:pt idx="30">
                  <c:v>1136.0584996145753</c:v>
                </c:pt>
                <c:pt idx="31">
                  <c:v>1322.5409267763453</c:v>
                </c:pt>
                <c:pt idx="32">
                  <c:v>1604.2765524674965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454-40C7-AEAC-0039EB982B71}"/>
            </c:ext>
          </c:extLst>
        </c:ser>
        <c:ser>
          <c:idx val="9"/>
          <c:order val="9"/>
          <c:tx>
            <c:strRef>
              <c:f>'NEW Summary 1990-2023 CO2'!$A$32</c:f>
              <c:strCache>
                <c:ptCount val="1"/>
                <c:pt idx="0">
                  <c:v>Waste</c:v>
                </c:pt>
              </c:strCache>
            </c:strRef>
          </c:tx>
          <c:invertIfNegative val="0"/>
          <c:cat>
            <c:numRef>
              <c:f>'NEW Summary 1990-2023 CO2'!$B$1:$AI$1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'NEW Summary 1990-2023 CO2'!$B$32:$AH$32</c:f>
              <c:numCache>
                <c:formatCode>0.00</c:formatCode>
                <c:ptCount val="33"/>
                <c:pt idx="0">
                  <c:v>95.586393100615695</c:v>
                </c:pt>
                <c:pt idx="1">
                  <c:v>95.701568661959485</c:v>
                </c:pt>
                <c:pt idx="2">
                  <c:v>96.409777034925</c:v>
                </c:pt>
                <c:pt idx="3">
                  <c:v>97.146005771354794</c:v>
                </c:pt>
                <c:pt idx="4">
                  <c:v>97.743558859034948</c:v>
                </c:pt>
                <c:pt idx="5">
                  <c:v>98.1600335732833</c:v>
                </c:pt>
                <c:pt idx="6">
                  <c:v>98.185391741055099</c:v>
                </c:pt>
                <c:pt idx="7">
                  <c:v>82.529457412034816</c:v>
                </c:pt>
                <c:pt idx="8">
                  <c:v>64.743899658318327</c:v>
                </c:pt>
                <c:pt idx="9">
                  <c:v>71.990219596908574</c:v>
                </c:pt>
                <c:pt idx="10">
                  <c:v>76.747551833598067</c:v>
                </c:pt>
                <c:pt idx="11">
                  <c:v>85.297958777457879</c:v>
                </c:pt>
                <c:pt idx="12">
                  <c:v>108.25982963815787</c:v>
                </c:pt>
                <c:pt idx="13">
                  <c:v>153.17601138730458</c:v>
                </c:pt>
                <c:pt idx="14">
                  <c:v>143.63979548265843</c:v>
                </c:pt>
                <c:pt idx="15">
                  <c:v>128.49588098665768</c:v>
                </c:pt>
                <c:pt idx="16">
                  <c:v>126.03620618235634</c:v>
                </c:pt>
                <c:pt idx="17">
                  <c:v>83.070144766725235</c:v>
                </c:pt>
                <c:pt idx="18">
                  <c:v>68.010329379495545</c:v>
                </c:pt>
                <c:pt idx="19">
                  <c:v>69.481061204742431</c:v>
                </c:pt>
                <c:pt idx="20">
                  <c:v>61.015934692261041</c:v>
                </c:pt>
                <c:pt idx="21">
                  <c:v>43.824279636887987</c:v>
                </c:pt>
                <c:pt idx="22">
                  <c:v>47.595212196436158</c:v>
                </c:pt>
                <c:pt idx="23">
                  <c:v>44.555258364823317</c:v>
                </c:pt>
                <c:pt idx="24">
                  <c:v>41.12491951987716</c:v>
                </c:pt>
                <c:pt idx="25">
                  <c:v>41.849098806649948</c:v>
                </c:pt>
                <c:pt idx="26">
                  <c:v>24.650008230852372</c:v>
                </c:pt>
                <c:pt idx="27">
                  <c:v>27.037659067065395</c:v>
                </c:pt>
                <c:pt idx="28">
                  <c:v>23.49070589395857</c:v>
                </c:pt>
                <c:pt idx="29">
                  <c:v>31.974186260019533</c:v>
                </c:pt>
                <c:pt idx="30">
                  <c:v>30.755385589257823</c:v>
                </c:pt>
                <c:pt idx="31">
                  <c:v>34.162086124035525</c:v>
                </c:pt>
                <c:pt idx="32">
                  <c:v>35.981826672200704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454-40C7-AEAC-0039EB982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4137600"/>
        <c:axId val="224139136"/>
      </c:barChart>
      <c:catAx>
        <c:axId val="22413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4139136"/>
        <c:crosses val="autoZero"/>
        <c:auto val="1"/>
        <c:lblAlgn val="ctr"/>
        <c:lblOffset val="100"/>
        <c:noMultiLvlLbl val="0"/>
      </c:catAx>
      <c:valAx>
        <c:axId val="224139136"/>
        <c:scaling>
          <c:orientation val="minMax"/>
          <c:max val="50000"/>
        </c:scaling>
        <c:delete val="0"/>
        <c:axPos val="l"/>
        <c:majorGridlines>
          <c:spPr>
            <a:ln>
              <a:solidFill>
                <a:sysClr val="windowText" lastClr="000000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IE" sz="1600"/>
                  <a:t>kt</a:t>
                </a:r>
                <a:r>
                  <a:rPr lang="en-IE" sz="1600" baseline="0"/>
                  <a:t> CO</a:t>
                </a:r>
                <a:r>
                  <a:rPr lang="en-IE" sz="1600" baseline="-25000"/>
                  <a:t>2</a:t>
                </a:r>
                <a:r>
                  <a:rPr lang="en-IE" sz="1600" baseline="0"/>
                  <a:t> equivalent</a:t>
                </a:r>
                <a:endParaRPr lang="en-IE" sz="1600"/>
              </a:p>
            </c:rich>
          </c:tx>
          <c:layout>
            <c:manualLayout>
              <c:xMode val="edge"/>
              <c:yMode val="edge"/>
              <c:x val="1.0915605522113531E-2"/>
              <c:y val="0.3028325230888436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 baseline="0"/>
            </a:pPr>
            <a:endParaRPr lang="en-US"/>
          </a:p>
        </c:txPr>
        <c:crossAx val="224137600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7.47624430381785E-2"/>
          <c:y val="0.93561794588213598"/>
          <c:w val="0.87419699531423589"/>
          <c:h val="4.834195471134767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IE"/>
              <a:t>2023</a:t>
            </a:r>
          </a:p>
        </c:rich>
      </c:tx>
      <c:layout>
        <c:manualLayout>
          <c:xMode val="edge"/>
          <c:yMode val="edge"/>
          <c:x val="5.8777011494252893E-2"/>
          <c:y val="1.6703954628376469E-2"/>
        </c:manualLayout>
      </c:layout>
      <c:overlay val="1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5.1981802821697782E-3"/>
                  <c:y val="-2.0050128478697293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5F-4D2E-9F3F-9EAB4A38E935}"/>
                </c:ext>
              </c:extLst>
            </c:dLbl>
            <c:dLbl>
              <c:idx val="1"/>
              <c:layout>
                <c:manualLayout>
                  <c:x val="5.1981802821697782E-3"/>
                  <c:y val="-1.804511563082756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5F-4D2E-9F3F-9EAB4A38E935}"/>
                </c:ext>
              </c:extLst>
            </c:dLbl>
            <c:dLbl>
              <c:idx val="2"/>
              <c:layout>
                <c:manualLayout>
                  <c:x val="0.15695745985337484"/>
                  <c:y val="-9.1743581016360959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5F-4D2E-9F3F-9EAB4A38E935}"/>
                </c:ext>
              </c:extLst>
            </c:dLbl>
            <c:dLbl>
              <c:idx val="3"/>
              <c:layout>
                <c:manualLayout>
                  <c:x val="-6.3704116870530153E-2"/>
                  <c:y val="-5.8770146763374278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5F-4D2E-9F3F-9EAB4A38E935}"/>
                </c:ext>
              </c:extLst>
            </c:dLbl>
            <c:dLbl>
              <c:idx val="4"/>
              <c:layout>
                <c:manualLayout>
                  <c:x val="-7.5702748289620161E-2"/>
                  <c:y val="-5.1912729673186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5F-4D2E-9F3F-9EAB4A38E935}"/>
                </c:ext>
              </c:extLst>
            </c:dLbl>
            <c:dLbl>
              <c:idx val="5"/>
              <c:layout>
                <c:manualLayout>
                  <c:x val="-8.1438157753993184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5F-4D2E-9F3F-9EAB4A38E935}"/>
                </c:ext>
              </c:extLst>
            </c:dLbl>
            <c:dLbl>
              <c:idx val="6"/>
              <c:layout>
                <c:manualLayout>
                  <c:x val="-1.5883145156515001E-17"/>
                  <c:y val="4.01002569573945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5F-4D2E-9F3F-9EAB4A38E935}"/>
                </c:ext>
              </c:extLst>
            </c:dLbl>
            <c:dLbl>
              <c:idx val="7"/>
              <c:layout>
                <c:manualLayout>
                  <c:x val="-2.2525447889402372E-2"/>
                  <c:y val="-1.60401027829578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45F-4D2E-9F3F-9EAB4A38E935}"/>
                </c:ext>
              </c:extLst>
            </c:dLbl>
            <c:dLbl>
              <c:idx val="8"/>
              <c:layout>
                <c:manualLayout>
                  <c:x val="-1.0396360564339556E-2"/>
                  <c:y val="-4.01002569573945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45F-4D2E-9F3F-9EAB4A38E935}"/>
                </c:ext>
              </c:extLst>
            </c:dLbl>
            <c:dLbl>
              <c:idx val="9"/>
              <c:layout>
                <c:manualLayout>
                  <c:x val="0.12967888074396575"/>
                  <c:y val="2.25396976189450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45F-4D2E-9F3F-9EAB4A38E93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('NEW Summary 1990-2023 CO2'!$A$2,'NEW Summary 1990-2023 CO2'!$A$7,'NEW Summary 1990-2023 CO2'!$A$8,'NEW Summary 1990-2023 CO2'!$A$9,'NEW Summary 1990-2023 CO2'!$A$10,'NEW Summary 1990-2023 CO2'!$A$11,'NEW Summary 1990-2023 CO2'!$A$17,'NEW Summary 1990-2023 CO2'!$A$23,'NEW Summary 1990-2023 CO2'!$A$24,'NEW Summary 1990-2023 CO2'!$A$32)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('NEW Summary 1990-2023 CO2'!$AI$2,'NEW Summary 1990-2023 CO2'!$AI$7,'NEW Summary 1990-2023 CO2'!$AI$8,'NEW Summary 1990-2023 CO2'!$AH$9,'NEW Summary 1990-2023 CO2'!$AI$10,'NEW Summary 1990-2023 CO2'!$AI$11,'NEW Summary 1990-2023 CO2'!$AI$17,'NEW Summary 1990-2023 CO2'!$AI$23,'NEW Summary 1990-2023 CO2'!$AI$24,'NEW Summary 1990-2023 CO2'!$AI$32)</c:f>
              <c:numCache>
                <c:formatCode>0.00</c:formatCode>
                <c:ptCount val="10"/>
                <c:pt idx="0">
                  <c:v>7651.8947129762882</c:v>
                </c:pt>
                <c:pt idx="1">
                  <c:v>5228.2333223398728</c:v>
                </c:pt>
                <c:pt idx="2">
                  <c:v>4116.8003204767338</c:v>
                </c:pt>
                <c:pt idx="3">
                  <c:v>744.57762723071119</c:v>
                </c:pt>
                <c:pt idx="4">
                  <c:v>670.41241110934379</c:v>
                </c:pt>
                <c:pt idx="5">
                  <c:v>11650.000733733163</c:v>
                </c:pt>
                <c:pt idx="6">
                  <c:v>2113.78259724701</c:v>
                </c:pt>
                <c:pt idx="8">
                  <c:v>1370.0477729427234</c:v>
                </c:pt>
                <c:pt idx="9">
                  <c:v>36.207197840000006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45F-4D2E-9F3F-9EAB4A38E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2.2053470902344101E-2"/>
          <c:y val="0.83650605128471078"/>
          <c:w val="0.9503756720065164"/>
          <c:h val="0.14917627331953798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IE"/>
              <a:t>1990</a:t>
            </a:r>
          </a:p>
        </c:rich>
      </c:tx>
      <c:layout>
        <c:manualLayout>
          <c:xMode val="edge"/>
          <c:yMode val="edge"/>
          <c:x val="5.8777011494252893E-2"/>
          <c:y val="1.6703954628376469E-2"/>
        </c:manualLayout>
      </c:layout>
      <c:overlay val="1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6.6232871694225884E-2"/>
                  <c:y val="-4.143257533976896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6B-45C7-91C8-E8146B9A4C2E}"/>
                </c:ext>
              </c:extLst>
            </c:dLbl>
            <c:dLbl>
              <c:idx val="1"/>
              <c:layout>
                <c:manualLayout>
                  <c:x val="7.9023042733069288E-2"/>
                  <c:y val="-4.223424344995629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71024252036796"/>
                      <c:h val="7.857446408019788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46B-45C7-91C8-E8146B9A4C2E}"/>
                </c:ext>
              </c:extLst>
            </c:dLbl>
            <c:dLbl>
              <c:idx val="2"/>
              <c:layout>
                <c:manualLayout>
                  <c:x val="-4.4390674120384346E-2"/>
                  <c:y val="-1.698362110337741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46B-45C7-91C8-E8146B9A4C2E}"/>
                </c:ext>
              </c:extLst>
            </c:dLbl>
            <c:dLbl>
              <c:idx val="3"/>
              <c:layout>
                <c:manualLayout>
                  <c:x val="-1.7746195806617775E-2"/>
                  <c:y val="4.521524313864557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6B-45C7-91C8-E8146B9A4C2E}"/>
                </c:ext>
              </c:extLst>
            </c:dLbl>
            <c:dLbl>
              <c:idx val="4"/>
              <c:layout>
                <c:manualLayout>
                  <c:x val="-3.3589261870661191E-2"/>
                  <c:y val="3.84492992998413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46B-45C7-91C8-E8146B9A4C2E}"/>
                </c:ext>
              </c:extLst>
            </c:dLbl>
            <c:dLbl>
              <c:idx val="5"/>
              <c:layout>
                <c:manualLayout>
                  <c:x val="-2.0133668499014278E-2"/>
                  <c:y val="1.071753259852711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6B-45C7-91C8-E8146B9A4C2E}"/>
                </c:ext>
              </c:extLst>
            </c:dLbl>
            <c:dLbl>
              <c:idx val="6"/>
              <c:layout>
                <c:manualLayout>
                  <c:x val="-1.1575482212315507E-2"/>
                  <c:y val="2.008919215120372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46B-45C7-91C8-E8146B9A4C2E}"/>
                </c:ext>
              </c:extLst>
            </c:dLbl>
            <c:dLbl>
              <c:idx val="7"/>
              <c:layout>
                <c:manualLayout>
                  <c:x val="-2.2525447889402372E-2"/>
                  <c:y val="-1.60401027829578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6B-45C7-91C8-E8146B9A4C2E}"/>
                </c:ext>
              </c:extLst>
            </c:dLbl>
            <c:dLbl>
              <c:idx val="8"/>
              <c:layout>
                <c:manualLayout>
                  <c:x val="-1.0396360564339556E-2"/>
                  <c:y val="-4.01002569573945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46B-45C7-91C8-E8146B9A4C2E}"/>
                </c:ext>
              </c:extLst>
            </c:dLbl>
            <c:dLbl>
              <c:idx val="9"/>
              <c:layout>
                <c:manualLayout>
                  <c:x val="3.2641050432481396E-2"/>
                  <c:y val="3.3093437310778248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6B-45C7-91C8-E8146B9A4C2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('NEW Summary 1990-2023 CO2'!$A$2,'NEW Summary 1990-2023 CO2'!$A$7,'NEW Summary 1990-2023 CO2'!$A$8,'NEW Summary 1990-2023 CO2'!$A$9,'NEW Summary 1990-2023 CO2'!$A$10,'NEW Summary 1990-2023 CO2'!$A$11,'NEW Summary 1990-2023 CO2'!$A$17,'NEW Summary 1990-2023 CO2'!$A$23,'NEW Summary 1990-2023 CO2'!$A$24,'NEW Summary 1990-2023 CO2'!$A$32)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('NEW Summary 1990-2023 CO2'!$B$2,'NEW Summary 1990-2023 CO2'!$B$7,'NEW Summary 1990-2023 CO2'!$B$8,'NEW Summary 1990-2023 CO2'!$B$9,'NEW Summary 1990-2023 CO2'!$B$10,'NEW Summary 1990-2023 CO2'!$B$11,'NEW Summary 1990-2023 CO2'!$B$17,'NEW Summary 1990-2023 CO2'!$B$23,'NEW Summary 1990-2023 CO2'!$B$24,'NEW Summary 1990-2023 CO2'!$B$32)</c:f>
              <c:numCache>
                <c:formatCode>0.00</c:formatCode>
                <c:ptCount val="10"/>
                <c:pt idx="0">
                  <c:v>11145.011795837325</c:v>
                </c:pt>
                <c:pt idx="1">
                  <c:v>7049.610805446322</c:v>
                </c:pt>
                <c:pt idx="2">
                  <c:v>4055.6635247256936</c:v>
                </c:pt>
                <c:pt idx="3">
                  <c:v>1004.2939360742437</c:v>
                </c:pt>
                <c:pt idx="4">
                  <c:v>1116.7748782437548</c:v>
                </c:pt>
                <c:pt idx="5">
                  <c:v>5029.6318626318189</c:v>
                </c:pt>
                <c:pt idx="6">
                  <c:v>2249.7868874747078</c:v>
                </c:pt>
                <c:pt idx="8">
                  <c:v>1198.9399944037998</c:v>
                </c:pt>
                <c:pt idx="9">
                  <c:v>95.586393100615695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46B-45C7-91C8-E8146B9A4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1.6744325914109123E-2"/>
          <c:y val="0.85046240543134266"/>
          <c:w val="0.9503756720065164"/>
          <c:h val="0.14917627331953798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3" Type="http://schemas.openxmlformats.org/officeDocument/2006/relationships/chart" Target="../charts/chart18.xml"/><Relationship Id="rId7" Type="http://schemas.openxmlformats.org/officeDocument/2006/relationships/chart" Target="../charts/chart22.xml"/><Relationship Id="rId12" Type="http://schemas.openxmlformats.org/officeDocument/2006/relationships/chart" Target="../charts/chart27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6" Type="http://schemas.openxmlformats.org/officeDocument/2006/relationships/chart" Target="../charts/chart21.xml"/><Relationship Id="rId11" Type="http://schemas.openxmlformats.org/officeDocument/2006/relationships/chart" Target="../charts/chart26.xml"/><Relationship Id="rId5" Type="http://schemas.openxmlformats.org/officeDocument/2006/relationships/chart" Target="../charts/chart20.xml"/><Relationship Id="rId10" Type="http://schemas.openxmlformats.org/officeDocument/2006/relationships/chart" Target="../charts/chart25.xml"/><Relationship Id="rId4" Type="http://schemas.openxmlformats.org/officeDocument/2006/relationships/chart" Target="../charts/chart19.xml"/><Relationship Id="rId9" Type="http://schemas.openxmlformats.org/officeDocument/2006/relationships/chart" Target="../charts/chart2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165893</xdr:colOff>
      <xdr:row>50</xdr:row>
      <xdr:rowOff>16668</xdr:rowOff>
    </xdr:from>
    <xdr:to>
      <xdr:col>32</xdr:col>
      <xdr:colOff>549275</xdr:colOff>
      <xdr:row>76</xdr:row>
      <xdr:rowOff>150812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A15C504-3DDC-4A88-947F-D51DC66AE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748145</xdr:colOff>
      <xdr:row>79</xdr:row>
      <xdr:rowOff>4618</xdr:rowOff>
    </xdr:from>
    <xdr:to>
      <xdr:col>8</xdr:col>
      <xdr:colOff>559306</xdr:colOff>
      <xdr:row>112</xdr:row>
      <xdr:rowOff>87961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93956BF-3959-493B-929B-47C31052C4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631536</xdr:colOff>
      <xdr:row>79</xdr:row>
      <xdr:rowOff>4618</xdr:rowOff>
    </xdr:from>
    <xdr:to>
      <xdr:col>21</xdr:col>
      <xdr:colOff>511463</xdr:colOff>
      <xdr:row>112</xdr:row>
      <xdr:rowOff>76056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85D7DBA-2A61-4006-AAEE-F7790DB48A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34</xdr:col>
      <xdr:colOff>114068</xdr:colOff>
      <xdr:row>78</xdr:row>
      <xdr:rowOff>179878</xdr:rowOff>
    </xdr:from>
    <xdr:to>
      <xdr:col>45</xdr:col>
      <xdr:colOff>38100</xdr:colOff>
      <xdr:row>112</xdr:row>
      <xdr:rowOff>60816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C2956ECC-4E68-4B63-9E89-98A807F7A6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31172</xdr:colOff>
      <xdr:row>79</xdr:row>
      <xdr:rowOff>4618</xdr:rowOff>
    </xdr:from>
    <xdr:to>
      <xdr:col>34</xdr:col>
      <xdr:colOff>30248</xdr:colOff>
      <xdr:row>112</xdr:row>
      <xdr:rowOff>76056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E22251D6-3C5D-4FAF-B1B9-0EC8E3839B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2164772</xdr:colOff>
      <xdr:row>113</xdr:row>
      <xdr:rowOff>86590</xdr:rowOff>
    </xdr:from>
    <xdr:to>
      <xdr:col>26</xdr:col>
      <xdr:colOff>284942</xdr:colOff>
      <xdr:row>142</xdr:row>
      <xdr:rowOff>169934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B7094866-A829-4B6A-8747-68F0AF9866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843756</xdr:colOff>
      <xdr:row>49</xdr:row>
      <xdr:rowOff>157956</xdr:rowOff>
    </xdr:from>
    <xdr:to>
      <xdr:col>26</xdr:col>
      <xdr:colOff>571500</xdr:colOff>
      <xdr:row>78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26DBF2-C3D3-485B-B81F-B613E9C9C0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101600</xdr:colOff>
      <xdr:row>81</xdr:row>
      <xdr:rowOff>129381</xdr:rowOff>
    </xdr:from>
    <xdr:to>
      <xdr:col>23</xdr:col>
      <xdr:colOff>93663</xdr:colOff>
      <xdr:row>115</xdr:row>
      <xdr:rowOff>10319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3D5875F-AB39-49DA-A224-3B75BDB757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62705</xdr:colOff>
      <xdr:row>81</xdr:row>
      <xdr:rowOff>142081</xdr:rowOff>
    </xdr:from>
    <xdr:to>
      <xdr:col>11</xdr:col>
      <xdr:colOff>658018</xdr:colOff>
      <xdr:row>115</xdr:row>
      <xdr:rowOff>34924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C2D222DD-516D-4D63-AA50-DF7B142495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869156</xdr:colOff>
      <xdr:row>48</xdr:row>
      <xdr:rowOff>177800</xdr:rowOff>
    </xdr:from>
    <xdr:to>
      <xdr:col>27</xdr:col>
      <xdr:colOff>495300</xdr:colOff>
      <xdr:row>74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C97CEA-0830-4D73-974B-2C9E7060C0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25400</xdr:colOff>
      <xdr:row>76</xdr:row>
      <xdr:rowOff>154781</xdr:rowOff>
    </xdr:from>
    <xdr:to>
      <xdr:col>23</xdr:col>
      <xdr:colOff>17463</xdr:colOff>
      <xdr:row>110</xdr:row>
      <xdr:rowOff>35719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02FCFEC-C404-464B-8E78-8B52BC6B97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2723728</xdr:colOff>
      <xdr:row>76</xdr:row>
      <xdr:rowOff>188399</xdr:rowOff>
    </xdr:from>
    <xdr:to>
      <xdr:col>11</xdr:col>
      <xdr:colOff>584806</xdr:colOff>
      <xdr:row>110</xdr:row>
      <xdr:rowOff>81242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E383BAFC-94DE-43E9-A928-7561635CF5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869156</xdr:colOff>
      <xdr:row>48</xdr:row>
      <xdr:rowOff>139700</xdr:rowOff>
    </xdr:from>
    <xdr:to>
      <xdr:col>35</xdr:col>
      <xdr:colOff>508000</xdr:colOff>
      <xdr:row>76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DCC22B9-4411-4031-81CC-4CDE96CABA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25400</xdr:colOff>
      <xdr:row>76</xdr:row>
      <xdr:rowOff>129381</xdr:rowOff>
    </xdr:from>
    <xdr:to>
      <xdr:col>23</xdr:col>
      <xdr:colOff>76200</xdr:colOff>
      <xdr:row>110</xdr:row>
      <xdr:rowOff>10319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ED6CBB6-9896-478D-8084-157C5F6BB1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11905</xdr:colOff>
      <xdr:row>76</xdr:row>
      <xdr:rowOff>142081</xdr:rowOff>
    </xdr:from>
    <xdr:to>
      <xdr:col>11</xdr:col>
      <xdr:colOff>578643</xdr:colOff>
      <xdr:row>110</xdr:row>
      <xdr:rowOff>34924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BADB5D8-129C-4452-A6DA-B525294C3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800101</xdr:colOff>
      <xdr:row>49</xdr:row>
      <xdr:rowOff>114300</xdr:rowOff>
    </xdr:from>
    <xdr:to>
      <xdr:col>27</xdr:col>
      <xdr:colOff>457201</xdr:colOff>
      <xdr:row>74</xdr:row>
      <xdr:rowOff>70970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D83DBE0-A6DF-44C9-9FD0-7448701DA8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762000</xdr:colOff>
      <xdr:row>118</xdr:row>
      <xdr:rowOff>169717</xdr:rowOff>
    </xdr:from>
    <xdr:to>
      <xdr:col>27</xdr:col>
      <xdr:colOff>330199</xdr:colOff>
      <xdr:row>150</xdr:row>
      <xdr:rowOff>51955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E25805E-6FBC-4BDD-9FE9-918AB1BFF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17319</xdr:colOff>
      <xdr:row>152</xdr:row>
      <xdr:rowOff>29935</xdr:rowOff>
    </xdr:from>
    <xdr:to>
      <xdr:col>11</xdr:col>
      <xdr:colOff>727362</xdr:colOff>
      <xdr:row>186</xdr:row>
      <xdr:rowOff>16080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6A20170-165C-4213-A0AB-AD7411D6DE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38348</xdr:colOff>
      <xdr:row>152</xdr:row>
      <xdr:rowOff>21606</xdr:rowOff>
    </xdr:from>
    <xdr:to>
      <xdr:col>22</xdr:col>
      <xdr:colOff>584200</xdr:colOff>
      <xdr:row>186</xdr:row>
      <xdr:rowOff>7752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452B575-25DF-4AAE-A5CA-83730DF067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189</xdr:row>
      <xdr:rowOff>0</xdr:rowOff>
    </xdr:from>
    <xdr:to>
      <xdr:col>12</xdr:col>
      <xdr:colOff>0</xdr:colOff>
      <xdr:row>222</xdr:row>
      <xdr:rowOff>83343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B9B62ABE-8A78-441B-B163-75D7D062C0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40823</xdr:colOff>
      <xdr:row>189</xdr:row>
      <xdr:rowOff>0</xdr:rowOff>
    </xdr:from>
    <xdr:to>
      <xdr:col>22</xdr:col>
      <xdr:colOff>585108</xdr:colOff>
      <xdr:row>222</xdr:row>
      <xdr:rowOff>83343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2728D8CF-1BD1-4DEC-88EE-593F57720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800101</xdr:colOff>
      <xdr:row>49</xdr:row>
      <xdr:rowOff>114300</xdr:rowOff>
    </xdr:from>
    <xdr:to>
      <xdr:col>27</xdr:col>
      <xdr:colOff>457201</xdr:colOff>
      <xdr:row>74</xdr:row>
      <xdr:rowOff>70970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8A5C5AC-3023-4B5C-BF98-63E7123CFB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762000</xdr:colOff>
      <xdr:row>118</xdr:row>
      <xdr:rowOff>169717</xdr:rowOff>
    </xdr:from>
    <xdr:to>
      <xdr:col>27</xdr:col>
      <xdr:colOff>330199</xdr:colOff>
      <xdr:row>150</xdr:row>
      <xdr:rowOff>51955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68C453E-B36B-4D7F-A9DD-E41A10434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17319</xdr:colOff>
      <xdr:row>152</xdr:row>
      <xdr:rowOff>29935</xdr:rowOff>
    </xdr:from>
    <xdr:to>
      <xdr:col>11</xdr:col>
      <xdr:colOff>727362</xdr:colOff>
      <xdr:row>186</xdr:row>
      <xdr:rowOff>16080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96C7A72-1AD7-41A8-9FE7-F123395DA3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12</xdr:col>
      <xdr:colOff>38348</xdr:colOff>
      <xdr:row>152</xdr:row>
      <xdr:rowOff>21606</xdr:rowOff>
    </xdr:from>
    <xdr:to>
      <xdr:col>22</xdr:col>
      <xdr:colOff>584200</xdr:colOff>
      <xdr:row>186</xdr:row>
      <xdr:rowOff>7752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FD997F9-8653-446A-8A17-DB367E4AE9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189</xdr:row>
      <xdr:rowOff>0</xdr:rowOff>
    </xdr:from>
    <xdr:to>
      <xdr:col>12</xdr:col>
      <xdr:colOff>0</xdr:colOff>
      <xdr:row>222</xdr:row>
      <xdr:rowOff>83343</xdr:rowOff>
    </xdr:to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id="{614D2F58-DB33-4635-90D5-790C0A99F6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40823</xdr:colOff>
      <xdr:row>189</xdr:row>
      <xdr:rowOff>0</xdr:rowOff>
    </xdr:from>
    <xdr:to>
      <xdr:col>22</xdr:col>
      <xdr:colOff>585108</xdr:colOff>
      <xdr:row>222</xdr:row>
      <xdr:rowOff>83343</xdr:rowOff>
    </xdr:to>
    <xdr:graphicFrame macro="">
      <xdr:nvGraphicFramePr>
        <xdr:cNvPr id="13" name="Chart 1">
          <a:extLst>
            <a:ext uri="{FF2B5EF4-FFF2-40B4-BE49-F238E27FC236}">
              <a16:creationId xmlns:a16="http://schemas.microsoft.com/office/drawing/2014/main" id="{F67B059C-F4FA-4DB4-A6E2-0BF35C93F6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279400</xdr:colOff>
      <xdr:row>55</xdr:row>
      <xdr:rowOff>127000</xdr:rowOff>
    </xdr:from>
    <xdr:to>
      <xdr:col>25</xdr:col>
      <xdr:colOff>165100</xdr:colOff>
      <xdr:row>79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9B93337-D226-4466-8E06-1DF2986246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44823</xdr:colOff>
      <xdr:row>67</xdr:row>
      <xdr:rowOff>85912</xdr:rowOff>
    </xdr:from>
    <xdr:to>
      <xdr:col>11</xdr:col>
      <xdr:colOff>23906</xdr:colOff>
      <xdr:row>96</xdr:row>
      <xdr:rowOff>35112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F30DFEF-59B3-428F-81D7-DE463265A0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08B77-C222-4FF1-B264-DC6E6034223C}">
  <sheetPr>
    <tabColor rgb="FFFF0000"/>
    <outlinePr summaryBelow="0"/>
  </sheetPr>
  <dimension ref="A1:BB152"/>
  <sheetViews>
    <sheetView zoomScale="70" zoomScaleNormal="70" workbookViewId="0">
      <pane ySplit="1" topLeftCell="A2" activePane="bottomLeft" state="frozen"/>
      <selection activeCell="A85" sqref="A85"/>
      <selection pane="bottomLeft" activeCell="D52" sqref="D52"/>
    </sheetView>
  </sheetViews>
  <sheetFormatPr defaultColWidth="9.28515625" defaultRowHeight="15" outlineLevelRow="1" x14ac:dyDescent="0.25"/>
  <cols>
    <col min="1" max="1" width="41.140625" style="6" customWidth="1"/>
    <col min="2" max="3" width="12.5703125" style="6" bestFit="1" customWidth="1"/>
    <col min="4" max="4" width="12.140625" style="6" bestFit="1" customWidth="1"/>
    <col min="5" max="16" width="12.5703125" style="6" bestFit="1" customWidth="1"/>
    <col min="17" max="17" width="12.140625" style="6" bestFit="1" customWidth="1"/>
    <col min="18" max="20" width="12.5703125" style="6" bestFit="1" customWidth="1"/>
    <col min="21" max="21" width="12.140625" style="6" bestFit="1" customWidth="1"/>
    <col min="22" max="22" width="12.5703125" style="6" bestFit="1" customWidth="1"/>
    <col min="23" max="23" width="12.140625" style="6" bestFit="1" customWidth="1"/>
    <col min="24" max="32" width="12.5703125" style="6" bestFit="1" customWidth="1"/>
    <col min="33" max="33" width="12.140625" style="6" bestFit="1" customWidth="1"/>
    <col min="34" max="35" width="12.5703125" style="6" bestFit="1" customWidth="1"/>
    <col min="36" max="36" width="13.140625" style="6" bestFit="1" customWidth="1"/>
    <col min="37" max="37" width="13.28515625" style="6" customWidth="1"/>
    <col min="38" max="38" width="11" style="6" bestFit="1" customWidth="1"/>
    <col min="39" max="39" width="12.28515625" style="6" customWidth="1"/>
    <col min="40" max="40" width="11.28515625" style="6" customWidth="1"/>
    <col min="41" max="41" width="10.42578125" style="6" customWidth="1"/>
    <col min="42" max="42" width="9.7109375" style="6" customWidth="1"/>
    <col min="43" max="43" width="9.42578125" style="6" bestFit="1" customWidth="1"/>
    <col min="44" max="44" width="9.42578125" style="6" customWidth="1"/>
    <col min="45" max="45" width="11" style="6" bestFit="1" customWidth="1"/>
    <col min="46" max="46" width="9.28515625" style="6"/>
    <col min="47" max="47" width="10.7109375" style="6" customWidth="1"/>
    <col min="48" max="48" width="9.28515625" style="6"/>
    <col min="49" max="49" width="10.42578125" style="6" customWidth="1"/>
    <col min="50" max="16384" width="9.28515625" style="6"/>
  </cols>
  <sheetData>
    <row r="1" spans="1:54" ht="30" x14ac:dyDescent="0.25">
      <c r="A1" s="1" t="s">
        <v>0</v>
      </c>
      <c r="B1" s="2">
        <v>1990</v>
      </c>
      <c r="C1" s="2">
        <v>1991</v>
      </c>
      <c r="D1" s="2">
        <v>1992</v>
      </c>
      <c r="E1" s="2">
        <v>1993</v>
      </c>
      <c r="F1" s="2">
        <v>1994</v>
      </c>
      <c r="G1" s="2">
        <v>1995</v>
      </c>
      <c r="H1" s="2">
        <v>1996</v>
      </c>
      <c r="I1" s="2">
        <v>1997</v>
      </c>
      <c r="J1" s="2">
        <v>1998</v>
      </c>
      <c r="K1" s="2">
        <v>1999</v>
      </c>
      <c r="L1" s="2">
        <v>2000</v>
      </c>
      <c r="M1" s="2">
        <v>2001</v>
      </c>
      <c r="N1" s="2">
        <v>2002</v>
      </c>
      <c r="O1" s="2">
        <v>2003</v>
      </c>
      <c r="P1" s="2">
        <v>2004</v>
      </c>
      <c r="Q1" s="2">
        <v>2005</v>
      </c>
      <c r="R1" s="2">
        <v>2006</v>
      </c>
      <c r="S1" s="2">
        <v>2007</v>
      </c>
      <c r="T1" s="2">
        <v>2008</v>
      </c>
      <c r="U1" s="2">
        <v>2009</v>
      </c>
      <c r="V1" s="2">
        <v>2010</v>
      </c>
      <c r="W1" s="2">
        <v>2011</v>
      </c>
      <c r="X1" s="2">
        <v>2012</v>
      </c>
      <c r="Y1" s="2">
        <v>2013</v>
      </c>
      <c r="Z1" s="2">
        <v>2014</v>
      </c>
      <c r="AA1" s="2">
        <v>2015</v>
      </c>
      <c r="AB1" s="2">
        <v>2016</v>
      </c>
      <c r="AC1" s="2">
        <v>2017</v>
      </c>
      <c r="AD1" s="2">
        <v>2018</v>
      </c>
      <c r="AE1" s="2">
        <v>2019</v>
      </c>
      <c r="AF1" s="2">
        <v>2020</v>
      </c>
      <c r="AG1" s="2">
        <v>2021</v>
      </c>
      <c r="AH1" s="2">
        <v>2022</v>
      </c>
      <c r="AI1" s="2">
        <v>2023</v>
      </c>
      <c r="AJ1" s="1" t="s">
        <v>1</v>
      </c>
      <c r="AK1" s="1" t="s">
        <v>2</v>
      </c>
      <c r="AL1" s="3" t="s">
        <v>3</v>
      </c>
      <c r="AM1" s="4"/>
      <c r="AN1" s="3" t="s">
        <v>4</v>
      </c>
      <c r="AO1" s="5" t="s">
        <v>5</v>
      </c>
      <c r="AQ1" s="5" t="s">
        <v>6</v>
      </c>
      <c r="AS1" s="3" t="s">
        <v>7</v>
      </c>
      <c r="AU1" s="3" t="s">
        <v>8</v>
      </c>
    </row>
    <row r="2" spans="1:54" x14ac:dyDescent="0.25">
      <c r="A2" s="7" t="s">
        <v>9</v>
      </c>
      <c r="B2" s="8">
        <v>11334.543936802416</v>
      </c>
      <c r="C2" s="8">
        <v>11784.94693048071</v>
      </c>
      <c r="D2" s="8">
        <v>12440.836658191371</v>
      </c>
      <c r="E2" s="8">
        <v>12461.362700169875</v>
      </c>
      <c r="F2" s="8">
        <v>12797.185741974259</v>
      </c>
      <c r="G2" s="8">
        <v>13482.320322811876</v>
      </c>
      <c r="H2" s="8">
        <v>14202.419057457646</v>
      </c>
      <c r="I2" s="8">
        <v>14857.438157197474</v>
      </c>
      <c r="J2" s="8">
        <v>15223.247251743613</v>
      </c>
      <c r="K2" s="8">
        <v>15921.132303366356</v>
      </c>
      <c r="L2" s="8">
        <v>16202.239183785132</v>
      </c>
      <c r="M2" s="8">
        <v>17490.460645997322</v>
      </c>
      <c r="N2" s="8">
        <v>16493.709163559302</v>
      </c>
      <c r="O2" s="8">
        <v>16545.989979932612</v>
      </c>
      <c r="P2" s="8">
        <v>15418.520651993318</v>
      </c>
      <c r="Q2" s="8">
        <v>15901.036677505399</v>
      </c>
      <c r="R2" s="8">
        <v>15161.394825036868</v>
      </c>
      <c r="S2" s="8">
        <v>14676.612359411942</v>
      </c>
      <c r="T2" s="8">
        <v>14790.727315748543</v>
      </c>
      <c r="U2" s="8">
        <v>13197.011825080008</v>
      </c>
      <c r="V2" s="8">
        <v>13461.164760560536</v>
      </c>
      <c r="W2" s="8">
        <v>12057.103758078702</v>
      </c>
      <c r="X2" s="8">
        <v>12897.959543429084</v>
      </c>
      <c r="Y2" s="8">
        <v>11534.496342594983</v>
      </c>
      <c r="Z2" s="8">
        <v>11342.541663681919</v>
      </c>
      <c r="AA2" s="8">
        <v>11952.747626562028</v>
      </c>
      <c r="AB2" s="8">
        <v>12675.413679888254</v>
      </c>
      <c r="AC2" s="8">
        <v>11872.739772693963</v>
      </c>
      <c r="AD2" s="8">
        <v>10559.065143060689</v>
      </c>
      <c r="AE2" s="8">
        <v>9309.4496039954265</v>
      </c>
      <c r="AF2" s="8">
        <v>8665.1331215401733</v>
      </c>
      <c r="AG2" s="8">
        <v>10186.952651590749</v>
      </c>
      <c r="AH2" s="8">
        <v>10002.701933305507</v>
      </c>
      <c r="AI2" s="8">
        <v>7845.3239099608336</v>
      </c>
      <c r="AJ2" s="9">
        <v>0.14262519983264674</v>
      </c>
      <c r="AK2" s="9">
        <v>0.12941729160369453</v>
      </c>
      <c r="AL2" s="9">
        <v>-0.30783947252719596</v>
      </c>
      <c r="AM2" s="10"/>
      <c r="AN2" s="11">
        <v>-0.2156795271646911</v>
      </c>
      <c r="AO2" s="12">
        <v>-2157.3780233446732</v>
      </c>
      <c r="AQ2" s="12">
        <v>-2.1573780233446733</v>
      </c>
      <c r="AS2" s="9">
        <v>-0.50661557047665207</v>
      </c>
      <c r="AU2" s="9">
        <v>-0.25700582355847085</v>
      </c>
    </row>
    <row r="3" spans="1:54" outlineLevel="1" x14ac:dyDescent="0.25">
      <c r="A3" s="13" t="s">
        <v>10</v>
      </c>
      <c r="B3" s="14">
        <v>10946.841040774052</v>
      </c>
      <c r="C3" s="14">
        <v>11433.689810240599</v>
      </c>
      <c r="D3" s="14">
        <v>12101.041946500101</v>
      </c>
      <c r="E3" s="14">
        <v>12119.176816090005</v>
      </c>
      <c r="F3" s="14">
        <v>12441.331989637658</v>
      </c>
      <c r="G3" s="14">
        <v>13125.648961902629</v>
      </c>
      <c r="H3" s="14">
        <v>13844.483973062837</v>
      </c>
      <c r="I3" s="14">
        <v>14483.155865084804</v>
      </c>
      <c r="J3" s="14">
        <v>14806.582439470863</v>
      </c>
      <c r="K3" s="14">
        <v>15490.965957019267</v>
      </c>
      <c r="L3" s="14">
        <v>15747.189756451284</v>
      </c>
      <c r="M3" s="14">
        <v>16886.057939679689</v>
      </c>
      <c r="N3" s="14">
        <v>15925.408080528965</v>
      </c>
      <c r="O3" s="14">
        <v>15211.815144081342</v>
      </c>
      <c r="P3" s="14">
        <v>14827.233183551469</v>
      </c>
      <c r="Q3" s="14">
        <v>15234.812846032068</v>
      </c>
      <c r="R3" s="14">
        <v>14516.111463850029</v>
      </c>
      <c r="S3" s="14">
        <v>14044.153853739423</v>
      </c>
      <c r="T3" s="14">
        <v>14140.112271570959</v>
      </c>
      <c r="U3" s="14">
        <v>12596.205788698935</v>
      </c>
      <c r="V3" s="14">
        <v>12880.045098734881</v>
      </c>
      <c r="W3" s="14">
        <v>11546.734790572129</v>
      </c>
      <c r="X3" s="14">
        <v>12351.554835112454</v>
      </c>
      <c r="Y3" s="14">
        <v>10993.50079600302</v>
      </c>
      <c r="Z3" s="14">
        <v>10831.250957168657</v>
      </c>
      <c r="AA3" s="14">
        <v>11380.315295547827</v>
      </c>
      <c r="AB3" s="14">
        <v>12136.107912388497</v>
      </c>
      <c r="AC3" s="14">
        <v>11327.18319914192</v>
      </c>
      <c r="AD3" s="14">
        <v>10011.764340535294</v>
      </c>
      <c r="AE3" s="14">
        <v>8826.0698093485989</v>
      </c>
      <c r="AF3" s="14">
        <v>8169.9056935684039</v>
      </c>
      <c r="AG3" s="14">
        <v>9720.8843538628607</v>
      </c>
      <c r="AH3" s="14">
        <v>9537.8860589238921</v>
      </c>
      <c r="AI3" s="14">
        <v>7433.2272536199744</v>
      </c>
      <c r="AJ3" s="15">
        <v>0.1351334291122108</v>
      </c>
      <c r="AK3" s="15">
        <v>0.12261930164755533</v>
      </c>
      <c r="AL3" s="15">
        <v>-0.32097056804486401</v>
      </c>
      <c r="AM3" s="10"/>
      <c r="AN3" s="16">
        <v>-0.22066302661843445</v>
      </c>
      <c r="AO3" s="17">
        <v>-2104.6588053039177</v>
      </c>
      <c r="AQ3" s="17">
        <v>-2.1046588053039175</v>
      </c>
      <c r="AS3" s="18">
        <v>-0.51208936212459144</v>
      </c>
      <c r="AU3" s="18">
        <v>-0.2575507172572396</v>
      </c>
      <c r="AV3" s="19"/>
      <c r="AW3" s="19"/>
      <c r="AX3" s="19"/>
      <c r="AY3" s="19"/>
      <c r="AZ3" s="19"/>
      <c r="BA3" s="19"/>
      <c r="BB3" s="19"/>
    </row>
    <row r="4" spans="1:54" outlineLevel="1" x14ac:dyDescent="0.25">
      <c r="A4" s="13" t="s">
        <v>11</v>
      </c>
      <c r="B4" s="14">
        <v>168.66182017280883</v>
      </c>
      <c r="C4" s="14">
        <v>166.6987141863942</v>
      </c>
      <c r="D4" s="14">
        <v>171.80906268404343</v>
      </c>
      <c r="E4" s="14">
        <v>172.64513913048722</v>
      </c>
      <c r="F4" s="14">
        <v>178.26125874753058</v>
      </c>
      <c r="G4" s="14">
        <v>181.26766138470839</v>
      </c>
      <c r="H4" s="14">
        <v>179.39928812479022</v>
      </c>
      <c r="I4" s="14">
        <v>218.73737608094885</v>
      </c>
      <c r="J4" s="14">
        <v>247.80756584782083</v>
      </c>
      <c r="K4" s="14">
        <v>223.84614914018644</v>
      </c>
      <c r="L4" s="14">
        <v>274.78308309963478</v>
      </c>
      <c r="M4" s="14">
        <v>321.46812598898521</v>
      </c>
      <c r="N4" s="14">
        <v>339.7311655433262</v>
      </c>
      <c r="O4" s="14">
        <v>337.56414128287918</v>
      </c>
      <c r="P4" s="14">
        <v>336.64087896347701</v>
      </c>
      <c r="Q4" s="14">
        <v>411.84774046887355</v>
      </c>
      <c r="R4" s="14">
        <v>377.12687894985856</v>
      </c>
      <c r="S4" s="14">
        <v>360.78047263720083</v>
      </c>
      <c r="T4" s="14">
        <v>367.46373597351493</v>
      </c>
      <c r="U4" s="14">
        <v>315.37838592115043</v>
      </c>
      <c r="V4" s="14">
        <v>310.46850583389886</v>
      </c>
      <c r="W4" s="14">
        <v>285.48836713406905</v>
      </c>
      <c r="X4" s="14">
        <v>313.64096416322974</v>
      </c>
      <c r="Y4" s="14">
        <v>294.56056754608454</v>
      </c>
      <c r="Z4" s="14">
        <v>279.47451615924365</v>
      </c>
      <c r="AA4" s="14">
        <v>358.72506385917865</v>
      </c>
      <c r="AB4" s="14">
        <v>313.56971128864365</v>
      </c>
      <c r="AC4" s="14">
        <v>311.18805465934042</v>
      </c>
      <c r="AD4" s="14">
        <v>322.19007959221034</v>
      </c>
      <c r="AE4" s="14">
        <v>274.54206315939723</v>
      </c>
      <c r="AF4" s="14">
        <v>301.03595406813986</v>
      </c>
      <c r="AG4" s="14">
        <v>294.36591651525669</v>
      </c>
      <c r="AH4" s="14">
        <v>308.27781304952003</v>
      </c>
      <c r="AI4" s="14">
        <v>287.1543615425079</v>
      </c>
      <c r="AJ4" s="15">
        <v>5.2203642154044268E-3</v>
      </c>
      <c r="AK4" s="15">
        <v>4.7369286685328199E-3</v>
      </c>
      <c r="AL4" s="15">
        <v>0.70254513587184741</v>
      </c>
      <c r="AM4" s="10"/>
      <c r="AN4" s="16">
        <v>-6.8520829631093114E-2</v>
      </c>
      <c r="AO4" s="17">
        <v>-21.123451507012135</v>
      </c>
      <c r="AQ4" s="17">
        <v>-2.1123451507012135E-2</v>
      </c>
      <c r="AS4" s="18">
        <v>-0.30276572304222626</v>
      </c>
      <c r="AU4" s="18">
        <v>-0.10874238615306361</v>
      </c>
    </row>
    <row r="5" spans="1:54" outlineLevel="1" x14ac:dyDescent="0.25">
      <c r="A5" s="13" t="s">
        <v>12</v>
      </c>
      <c r="B5" s="14">
        <v>100.50155313962706</v>
      </c>
      <c r="C5" s="14">
        <v>76.521798318537421</v>
      </c>
      <c r="D5" s="14">
        <v>65.248696718657953</v>
      </c>
      <c r="E5" s="14">
        <v>62.580921497495737</v>
      </c>
      <c r="F5" s="14">
        <v>72.124547859586968</v>
      </c>
      <c r="G5" s="14">
        <v>69.416055852539159</v>
      </c>
      <c r="H5" s="14">
        <v>72.192983164692251</v>
      </c>
      <c r="I5" s="14">
        <v>51.630718857133267</v>
      </c>
      <c r="J5" s="14">
        <v>79.925701143911269</v>
      </c>
      <c r="K5" s="14">
        <v>77.909665302192224</v>
      </c>
      <c r="L5" s="14">
        <v>87.117956156431376</v>
      </c>
      <c r="M5" s="14">
        <v>118.79933728930295</v>
      </c>
      <c r="N5" s="14">
        <v>145.54644121649875</v>
      </c>
      <c r="O5" s="14">
        <v>165.9685384656606</v>
      </c>
      <c r="P5" s="14">
        <v>162.18222796494013</v>
      </c>
      <c r="Q5" s="14">
        <v>171.85163945641818</v>
      </c>
      <c r="R5" s="14">
        <v>172.39387588001546</v>
      </c>
      <c r="S5" s="14">
        <v>166.40172110607256</v>
      </c>
      <c r="T5" s="14">
        <v>183.83350990187594</v>
      </c>
      <c r="U5" s="14">
        <v>191.44545795926646</v>
      </c>
      <c r="V5" s="14">
        <v>173.26072299730507</v>
      </c>
      <c r="W5" s="14">
        <v>135.73769127729349</v>
      </c>
      <c r="X5" s="14">
        <v>145.34753120397207</v>
      </c>
      <c r="Y5" s="14">
        <v>161.12487684325836</v>
      </c>
      <c r="Z5" s="14">
        <v>133.6158667515152</v>
      </c>
      <c r="AA5" s="14">
        <v>114.49734885214157</v>
      </c>
      <c r="AB5" s="14">
        <v>125.36582431903631</v>
      </c>
      <c r="AC5" s="14">
        <v>128.66136646902024</v>
      </c>
      <c r="AD5" s="14">
        <v>118.48682296406294</v>
      </c>
      <c r="AE5" s="14">
        <v>107.21842843666239</v>
      </c>
      <c r="AF5" s="14">
        <v>91.832968093679767</v>
      </c>
      <c r="AG5" s="14">
        <v>80.784642263704484</v>
      </c>
      <c r="AH5" s="14">
        <v>66.926023584907526</v>
      </c>
      <c r="AI5" s="14">
        <v>33.63842278990456</v>
      </c>
      <c r="AJ5" s="15">
        <v>6.1153456855666621E-4</v>
      </c>
      <c r="AK5" s="15">
        <v>5.5490297421144667E-4</v>
      </c>
      <c r="AL5" s="15">
        <v>-0.66529449805446672</v>
      </c>
      <c r="AM5" s="10"/>
      <c r="AN5" s="16">
        <v>-0.49737903153280494</v>
      </c>
      <c r="AO5" s="17">
        <v>-33.287600795002966</v>
      </c>
      <c r="AQ5" s="17">
        <v>-3.3287600795002967E-2</v>
      </c>
      <c r="AS5" s="18">
        <v>-0.80425893581052921</v>
      </c>
      <c r="AU5" s="18">
        <v>-0.71609988394990465</v>
      </c>
    </row>
    <row r="6" spans="1:54" ht="13.5" customHeight="1" outlineLevel="1" x14ac:dyDescent="0.25">
      <c r="A6" s="13" t="s">
        <v>13</v>
      </c>
      <c r="B6" s="14">
        <v>118.53952271592826</v>
      </c>
      <c r="C6" s="14">
        <v>108.03660773517973</v>
      </c>
      <c r="D6" s="14">
        <v>102.73695228856717</v>
      </c>
      <c r="E6" s="14">
        <v>106.95982345188649</v>
      </c>
      <c r="F6" s="14">
        <v>105.46794572948377</v>
      </c>
      <c r="G6" s="14">
        <v>105.98764367199863</v>
      </c>
      <c r="H6" s="14">
        <v>106.34281310532565</v>
      </c>
      <c r="I6" s="14">
        <v>103.91419717458663</v>
      </c>
      <c r="J6" s="14">
        <v>88.931545281017065</v>
      </c>
      <c r="K6" s="14">
        <v>128.4105319047097</v>
      </c>
      <c r="L6" s="14">
        <v>93.148388077781945</v>
      </c>
      <c r="M6" s="14">
        <v>164.13524303934398</v>
      </c>
      <c r="N6" s="14">
        <v>83.023476270509988</v>
      </c>
      <c r="O6" s="14">
        <v>830.64215610273163</v>
      </c>
      <c r="P6" s="14">
        <v>92.464361513431541</v>
      </c>
      <c r="Q6" s="14">
        <v>82.524451548040318</v>
      </c>
      <c r="R6" s="14">
        <v>95.762606356964042</v>
      </c>
      <c r="S6" s="14">
        <v>105.27631192924531</v>
      </c>
      <c r="T6" s="14">
        <v>99.31779830219277</v>
      </c>
      <c r="U6" s="14">
        <v>93.982192500655813</v>
      </c>
      <c r="V6" s="14">
        <v>97.390432994450407</v>
      </c>
      <c r="W6" s="14">
        <v>89.142909095209106</v>
      </c>
      <c r="X6" s="14">
        <v>87.41621294942945</v>
      </c>
      <c r="Y6" s="14">
        <v>85.310102202620484</v>
      </c>
      <c r="Z6" s="14">
        <v>98.200323602503858</v>
      </c>
      <c r="AA6" s="14">
        <v>99.209918302881093</v>
      </c>
      <c r="AB6" s="14">
        <v>100.37023189207595</v>
      </c>
      <c r="AC6" s="14">
        <v>105.70715242368263</v>
      </c>
      <c r="AD6" s="14">
        <v>106.62389996912053</v>
      </c>
      <c r="AE6" s="14">
        <v>101.61930305076815</v>
      </c>
      <c r="AF6" s="14">
        <v>102.35850580994963</v>
      </c>
      <c r="AG6" s="14">
        <v>90.917738948926072</v>
      </c>
      <c r="AH6" s="14">
        <v>89.612037747187685</v>
      </c>
      <c r="AI6" s="14">
        <v>91.303872008447016</v>
      </c>
      <c r="AJ6" s="15">
        <v>1.6598719364748534E-3</v>
      </c>
      <c r="AK6" s="15">
        <v>1.5061583133949381E-3</v>
      </c>
      <c r="AL6" s="15">
        <v>-0.22976008409237136</v>
      </c>
      <c r="AM6" s="10"/>
      <c r="AN6" s="16">
        <v>1.8879542344883524E-2</v>
      </c>
      <c r="AO6" s="17">
        <v>1.6918342612593307</v>
      </c>
      <c r="AQ6" s="17">
        <v>1.6918342612593307E-3</v>
      </c>
      <c r="AS6" s="18">
        <v>0.10638568685665115</v>
      </c>
      <c r="AU6" s="18">
        <v>-0.14368287002360977</v>
      </c>
    </row>
    <row r="7" spans="1:54" x14ac:dyDescent="0.25">
      <c r="A7" s="20" t="s">
        <v>14</v>
      </c>
      <c r="B7" s="8">
        <v>7571.2683581395213</v>
      </c>
      <c r="C7" s="8">
        <v>7676.7720631172942</v>
      </c>
      <c r="D7" s="8">
        <v>6881.9696421664694</v>
      </c>
      <c r="E7" s="8">
        <v>6878.6605009992791</v>
      </c>
      <c r="F7" s="8">
        <v>6810.3969106370159</v>
      </c>
      <c r="G7" s="8">
        <v>6641.8786936388105</v>
      </c>
      <c r="H7" s="8">
        <v>6977.4158722908642</v>
      </c>
      <c r="I7" s="8">
        <v>6734.284376968958</v>
      </c>
      <c r="J7" s="8">
        <v>7308.9325622135348</v>
      </c>
      <c r="K7" s="8">
        <v>7065.4187521678177</v>
      </c>
      <c r="L7" s="8">
        <v>7166.1122528906271</v>
      </c>
      <c r="M7" s="8">
        <v>7522.4633890939613</v>
      </c>
      <c r="N7" s="8">
        <v>7538.7748347310335</v>
      </c>
      <c r="O7" s="8">
        <v>7774.1177118853111</v>
      </c>
      <c r="P7" s="8">
        <v>7926.5152911255955</v>
      </c>
      <c r="Q7" s="8">
        <v>8381.7779085334605</v>
      </c>
      <c r="R7" s="8">
        <v>8244.2300539184507</v>
      </c>
      <c r="S7" s="8">
        <v>8073.7632096123534</v>
      </c>
      <c r="T7" s="8">
        <v>8875.4267326514146</v>
      </c>
      <c r="U7" s="8">
        <v>8715.6243647207066</v>
      </c>
      <c r="V7" s="8">
        <v>8977.3453674236334</v>
      </c>
      <c r="W7" s="8">
        <v>7735.4714711985398</v>
      </c>
      <c r="X7" s="8">
        <v>7249.5980124260213</v>
      </c>
      <c r="Y7" s="8">
        <v>7066.3120272115584</v>
      </c>
      <c r="Z7" s="8">
        <v>6271.9968562449394</v>
      </c>
      <c r="AA7" s="8">
        <v>6712.9299458308778</v>
      </c>
      <c r="AB7" s="8">
        <v>6998.1170995645898</v>
      </c>
      <c r="AC7" s="8">
        <v>6509.3465166105207</v>
      </c>
      <c r="AD7" s="8">
        <v>6999.5795736711334</v>
      </c>
      <c r="AE7" s="8">
        <v>6729.6488275738038</v>
      </c>
      <c r="AF7" s="8">
        <v>7344.1541906584271</v>
      </c>
      <c r="AG7" s="8">
        <v>6868.3650518130644</v>
      </c>
      <c r="AH7" s="8">
        <v>5753.3256579483013</v>
      </c>
      <c r="AI7" s="8">
        <v>5346.1439235511452</v>
      </c>
      <c r="AJ7" s="9">
        <v>9.719099608653109E-2</v>
      </c>
      <c r="AK7" s="9">
        <v>8.819055466034828E-2</v>
      </c>
      <c r="AL7" s="9">
        <v>-0.29389057808210528</v>
      </c>
      <c r="AM7" s="10"/>
      <c r="AN7" s="11">
        <v>-7.0773281160371779E-2</v>
      </c>
      <c r="AO7" s="12">
        <v>-407.18173439715611</v>
      </c>
      <c r="AQ7" s="12">
        <v>-0.4071817343971561</v>
      </c>
      <c r="AS7" s="9">
        <v>-0.36217065378119195</v>
      </c>
      <c r="AU7" s="9">
        <v>-0.23621928041783738</v>
      </c>
    </row>
    <row r="8" spans="1:54" x14ac:dyDescent="0.25">
      <c r="A8" s="20" t="s">
        <v>15</v>
      </c>
      <c r="B8" s="8">
        <v>4074.577427069396</v>
      </c>
      <c r="C8" s="8">
        <v>4161.0960471636245</v>
      </c>
      <c r="D8" s="8">
        <v>3836.8937345450422</v>
      </c>
      <c r="E8" s="8">
        <v>4045.2352083129708</v>
      </c>
      <c r="F8" s="8">
        <v>4281.1674778005845</v>
      </c>
      <c r="G8" s="8">
        <v>4298.8019381144977</v>
      </c>
      <c r="H8" s="8">
        <v>4168.4249200778058</v>
      </c>
      <c r="I8" s="8">
        <v>4509.4165650705199</v>
      </c>
      <c r="J8" s="8">
        <v>4491.8737724867333</v>
      </c>
      <c r="K8" s="8">
        <v>4659.0874208080913</v>
      </c>
      <c r="L8" s="8">
        <v>5443.5261696729976</v>
      </c>
      <c r="M8" s="8">
        <v>5410.5257772650111</v>
      </c>
      <c r="N8" s="8">
        <v>5075.4490196614879</v>
      </c>
      <c r="O8" s="8">
        <v>5192.4057423201166</v>
      </c>
      <c r="P8" s="8">
        <v>5268.0100451554263</v>
      </c>
      <c r="Q8" s="8">
        <v>5446.8811058389565</v>
      </c>
      <c r="R8" s="8">
        <v>5243.1902259318076</v>
      </c>
      <c r="S8" s="8">
        <v>5336.1934204037689</v>
      </c>
      <c r="T8" s="8">
        <v>5146.2143351627592</v>
      </c>
      <c r="U8" s="8">
        <v>4130.6012772465574</v>
      </c>
      <c r="V8" s="8">
        <v>4141.4204967375836</v>
      </c>
      <c r="W8" s="8">
        <v>3732.3712418753848</v>
      </c>
      <c r="X8" s="8">
        <v>3812.0878615505003</v>
      </c>
      <c r="Y8" s="8">
        <v>3992.4857933041912</v>
      </c>
      <c r="Z8" s="8">
        <v>4198.2334853067587</v>
      </c>
      <c r="AA8" s="8">
        <v>4232.7391464511566</v>
      </c>
      <c r="AB8" s="8">
        <v>4311.5328105890649</v>
      </c>
      <c r="AC8" s="8">
        <v>4452.9857247191239</v>
      </c>
      <c r="AD8" s="8">
        <v>4662.0739532640791</v>
      </c>
      <c r="AE8" s="8">
        <v>4553.7958856361929</v>
      </c>
      <c r="AF8" s="8">
        <v>4619.7842453952153</v>
      </c>
      <c r="AG8" s="8">
        <v>4621.8035452072872</v>
      </c>
      <c r="AH8" s="8">
        <v>4333.8326218745051</v>
      </c>
      <c r="AI8" s="8">
        <v>4133.3250272296436</v>
      </c>
      <c r="AJ8" s="9">
        <v>7.5142379683447766E-2</v>
      </c>
      <c r="AK8" s="9">
        <v>6.8183766085509898E-2</v>
      </c>
      <c r="AL8" s="9">
        <v>1.4418084135537303E-2</v>
      </c>
      <c r="AM8" s="10"/>
      <c r="AN8" s="11">
        <v>-4.6265652631073753E-2</v>
      </c>
      <c r="AO8" s="12">
        <v>-200.50759464486146</v>
      </c>
      <c r="AQ8" s="12">
        <v>-0.20050759464486145</v>
      </c>
      <c r="AS8" s="9">
        <v>-0.24115747215433156</v>
      </c>
      <c r="AU8" s="9">
        <v>-0.11341495895067047</v>
      </c>
    </row>
    <row r="9" spans="1:54" x14ac:dyDescent="0.25">
      <c r="A9" s="20" t="s">
        <v>16</v>
      </c>
      <c r="B9" s="8">
        <v>1009.9357449937954</v>
      </c>
      <c r="C9" s="8">
        <v>1027.9608510483147</v>
      </c>
      <c r="D9" s="8">
        <v>1021.8106436149965</v>
      </c>
      <c r="E9" s="8">
        <v>1009.0660326082979</v>
      </c>
      <c r="F9" s="8">
        <v>1099.9425681408877</v>
      </c>
      <c r="G9" s="8">
        <v>1078.1951076628222</v>
      </c>
      <c r="H9" s="8">
        <v>973.54243678404794</v>
      </c>
      <c r="I9" s="8">
        <v>981.17485405088098</v>
      </c>
      <c r="J9" s="8">
        <v>967.55862522134828</v>
      </c>
      <c r="K9" s="8">
        <v>1000.4052819590592</v>
      </c>
      <c r="L9" s="8">
        <v>1025.751865589732</v>
      </c>
      <c r="M9" s="8">
        <v>1015.4902830523893</v>
      </c>
      <c r="N9" s="8">
        <v>981.22045389402035</v>
      </c>
      <c r="O9" s="8">
        <v>1078.9141234445947</v>
      </c>
      <c r="P9" s="8">
        <v>1046.5711988682419</v>
      </c>
      <c r="Q9" s="8">
        <v>1078.7449236400987</v>
      </c>
      <c r="R9" s="8">
        <v>1072.8265358683811</v>
      </c>
      <c r="S9" s="8">
        <v>1070.6463475409937</v>
      </c>
      <c r="T9" s="8">
        <v>1116.9483131557026</v>
      </c>
      <c r="U9" s="8">
        <v>884.23296149861096</v>
      </c>
      <c r="V9" s="8">
        <v>983.09301832104416</v>
      </c>
      <c r="W9" s="8">
        <v>907.31028906271865</v>
      </c>
      <c r="X9" s="8">
        <v>956.45968447636778</v>
      </c>
      <c r="Y9" s="8">
        <v>954.77277594743703</v>
      </c>
      <c r="Z9" s="8">
        <v>854.71556487328417</v>
      </c>
      <c r="AA9" s="8">
        <v>964.12265386095157</v>
      </c>
      <c r="AB9" s="8">
        <v>860.74464281212306</v>
      </c>
      <c r="AC9" s="8">
        <v>797.13456862936619</v>
      </c>
      <c r="AD9" s="8">
        <v>868.39598940261328</v>
      </c>
      <c r="AE9" s="8">
        <v>838.24355505866856</v>
      </c>
      <c r="AF9" s="8">
        <v>673.17057607624974</v>
      </c>
      <c r="AG9" s="8">
        <v>761.16639743568442</v>
      </c>
      <c r="AH9" s="8">
        <v>751.11756844375509</v>
      </c>
      <c r="AI9" s="8">
        <v>732.16358205585288</v>
      </c>
      <c r="AJ9" s="9">
        <v>1.3310473652760092E-2</v>
      </c>
      <c r="AK9" s="9">
        <v>1.2077847758487371E-2</v>
      </c>
      <c r="AL9" s="9">
        <v>-0.2750394411870718</v>
      </c>
      <c r="AM9" s="10"/>
      <c r="AN9" s="11">
        <v>-2.5234380321010306E-2</v>
      </c>
      <c r="AO9" s="12">
        <v>-18.953986387902205</v>
      </c>
      <c r="AQ9" s="12">
        <v>-1.8953986387902206E-2</v>
      </c>
      <c r="AS9" s="9">
        <v>-0.32128201393036232</v>
      </c>
      <c r="AU9" s="9">
        <v>-0.15687820880020112</v>
      </c>
    </row>
    <row r="10" spans="1:54" x14ac:dyDescent="0.25">
      <c r="A10" s="20" t="s">
        <v>17</v>
      </c>
      <c r="B10" s="8">
        <v>1123.0499837339432</v>
      </c>
      <c r="C10" s="8">
        <v>1096.9231520237481</v>
      </c>
      <c r="D10" s="8">
        <v>1002.865630030489</v>
      </c>
      <c r="E10" s="8">
        <v>976.13202797533154</v>
      </c>
      <c r="F10" s="8">
        <v>983.14371214735968</v>
      </c>
      <c r="G10" s="8">
        <v>914.3172183415744</v>
      </c>
      <c r="H10" s="8">
        <v>875.6602538300732</v>
      </c>
      <c r="I10" s="8">
        <v>829.69279652471835</v>
      </c>
      <c r="J10" s="8">
        <v>780.47919920485549</v>
      </c>
      <c r="K10" s="8">
        <v>808.52468430124168</v>
      </c>
      <c r="L10" s="8">
        <v>855.81774906637247</v>
      </c>
      <c r="M10" s="8">
        <v>826.1373718125775</v>
      </c>
      <c r="N10" s="8">
        <v>771.20117257815195</v>
      </c>
      <c r="O10" s="8">
        <v>732.77614090350141</v>
      </c>
      <c r="P10" s="8">
        <v>685.68870905761935</v>
      </c>
      <c r="Q10" s="8">
        <v>682.97040472250058</v>
      </c>
      <c r="R10" s="8">
        <v>662.0960824672627</v>
      </c>
      <c r="S10" s="8">
        <v>628.57037805745347</v>
      </c>
      <c r="T10" s="8">
        <v>634.01533159942642</v>
      </c>
      <c r="U10" s="8">
        <v>535.46295865292029</v>
      </c>
      <c r="V10" s="8">
        <v>549.21470435177162</v>
      </c>
      <c r="W10" s="8">
        <v>487.05507380047197</v>
      </c>
      <c r="X10" s="8">
        <v>505.6831800094298</v>
      </c>
      <c r="Y10" s="8">
        <v>583.69657173949588</v>
      </c>
      <c r="Z10" s="8">
        <v>587.26034194074964</v>
      </c>
      <c r="AA10" s="8">
        <v>608.36289729627686</v>
      </c>
      <c r="AB10" s="8">
        <v>633.84292494004239</v>
      </c>
      <c r="AC10" s="8">
        <v>635.23040153246097</v>
      </c>
      <c r="AD10" s="8">
        <v>678.27330193274986</v>
      </c>
      <c r="AE10" s="8">
        <v>697.38207724498284</v>
      </c>
      <c r="AF10" s="8">
        <v>669.51792319714593</v>
      </c>
      <c r="AG10" s="8">
        <v>683.11421837044156</v>
      </c>
      <c r="AH10" s="8">
        <v>695.90555147045234</v>
      </c>
      <c r="AI10" s="8">
        <v>677.29599084488075</v>
      </c>
      <c r="AJ10" s="9">
        <v>1.231300034883886E-2</v>
      </c>
      <c r="AK10" s="9">
        <v>1.1172746180421599E-2</v>
      </c>
      <c r="AL10" s="9">
        <v>-0.39691376104829196</v>
      </c>
      <c r="AM10" s="10"/>
      <c r="AN10" s="11">
        <v>-2.6741503335114204E-2</v>
      </c>
      <c r="AO10" s="12">
        <v>-18.609560625571589</v>
      </c>
      <c r="AQ10" s="12">
        <v>-1.8609560625571588E-2</v>
      </c>
      <c r="AS10" s="9">
        <v>-8.3084330424616458E-3</v>
      </c>
      <c r="AU10" s="9">
        <v>-1.4408809621199138E-3</v>
      </c>
    </row>
    <row r="11" spans="1:54" x14ac:dyDescent="0.25">
      <c r="A11" s="20" t="s">
        <v>18</v>
      </c>
      <c r="B11" s="8">
        <v>5143.2613545679187</v>
      </c>
      <c r="C11" s="8">
        <v>5323.0445556995437</v>
      </c>
      <c r="D11" s="8">
        <v>5750.8270333473156</v>
      </c>
      <c r="E11" s="8">
        <v>5725.0817785047784</v>
      </c>
      <c r="F11" s="8">
        <v>5973.6894728311327</v>
      </c>
      <c r="G11" s="8">
        <v>6263.7403812930952</v>
      </c>
      <c r="H11" s="8">
        <v>7305.5779619472532</v>
      </c>
      <c r="I11" s="8">
        <v>7678.1422307625871</v>
      </c>
      <c r="J11" s="8">
        <v>9016.6717813250361</v>
      </c>
      <c r="K11" s="8">
        <v>9738.0300879616043</v>
      </c>
      <c r="L11" s="8">
        <v>10776.532985790973</v>
      </c>
      <c r="M11" s="8">
        <v>11299.265490168362</v>
      </c>
      <c r="N11" s="8">
        <v>11492.421028323344</v>
      </c>
      <c r="O11" s="8">
        <v>11695.058473273002</v>
      </c>
      <c r="P11" s="8">
        <v>12413.251532798944</v>
      </c>
      <c r="Q11" s="8">
        <v>13122.23680599713</v>
      </c>
      <c r="R11" s="8">
        <v>13799.956226443241</v>
      </c>
      <c r="S11" s="8">
        <v>14386.337692435827</v>
      </c>
      <c r="T11" s="8">
        <v>13659.861660969586</v>
      </c>
      <c r="U11" s="8">
        <v>12440.882394625027</v>
      </c>
      <c r="V11" s="8">
        <v>11526.143302434682</v>
      </c>
      <c r="W11" s="8">
        <v>11217.580804112957</v>
      </c>
      <c r="X11" s="8">
        <v>10829.806314388985</v>
      </c>
      <c r="Y11" s="8">
        <v>11054.226731833538</v>
      </c>
      <c r="Z11" s="8">
        <v>11336.325648256508</v>
      </c>
      <c r="AA11" s="8">
        <v>11814.497909817765</v>
      </c>
      <c r="AB11" s="8">
        <v>12295.976078990047</v>
      </c>
      <c r="AC11" s="8">
        <v>12132.972881321617</v>
      </c>
      <c r="AD11" s="8">
        <v>12308.48196150434</v>
      </c>
      <c r="AE11" s="8">
        <v>12322.427454564036</v>
      </c>
      <c r="AF11" s="8">
        <v>10401.485376462169</v>
      </c>
      <c r="AG11" s="8">
        <v>11088.584776654923</v>
      </c>
      <c r="AH11" s="8">
        <v>11759.753590092736</v>
      </c>
      <c r="AI11" s="8">
        <v>11790.817382973599</v>
      </c>
      <c r="AJ11" s="9">
        <v>0.21435286863066561</v>
      </c>
      <c r="AK11" s="9">
        <v>0.19450256853777534</v>
      </c>
      <c r="AL11" s="9">
        <v>1.2924787542639151</v>
      </c>
      <c r="AM11" s="10"/>
      <c r="AN11" s="11">
        <v>2.6415343351269874E-3</v>
      </c>
      <c r="AO11" s="12">
        <v>31.06379288086282</v>
      </c>
      <c r="AQ11" s="12">
        <v>3.106379288086282E-2</v>
      </c>
      <c r="AS11" s="9">
        <v>-0.10146284072659363</v>
      </c>
      <c r="AU11" s="9">
        <v>-4.2057548619705835E-2</v>
      </c>
      <c r="AW11" s="10"/>
      <c r="AX11" s="10"/>
      <c r="AY11" s="10"/>
    </row>
    <row r="12" spans="1:54" outlineLevel="1" x14ac:dyDescent="0.25">
      <c r="A12" s="13" t="s">
        <v>19</v>
      </c>
      <c r="B12" s="14">
        <v>48.360789529164116</v>
      </c>
      <c r="C12" s="14">
        <v>43.854805602201672</v>
      </c>
      <c r="D12" s="14">
        <v>43.470007059750657</v>
      </c>
      <c r="E12" s="14">
        <v>37.391689953547015</v>
      </c>
      <c r="F12" s="14">
        <v>38.862450313677265</v>
      </c>
      <c r="G12" s="14">
        <v>45.697116921004714</v>
      </c>
      <c r="H12" s="14">
        <v>48.896696852246144</v>
      </c>
      <c r="I12" s="14">
        <v>51.369424838248491</v>
      </c>
      <c r="J12" s="14">
        <v>56.789035084243615</v>
      </c>
      <c r="K12" s="14">
        <v>64.312968052370067</v>
      </c>
      <c r="L12" s="14">
        <v>69.586910031693463</v>
      </c>
      <c r="M12" s="14">
        <v>69.136077450279558</v>
      </c>
      <c r="N12" s="14">
        <v>68.520075762474903</v>
      </c>
      <c r="O12" s="14">
        <v>71.117410555166373</v>
      </c>
      <c r="P12" s="14">
        <v>67.874370020337707</v>
      </c>
      <c r="Q12" s="14">
        <v>80.141860471140859</v>
      </c>
      <c r="R12" s="14">
        <v>91.963649588431764</v>
      </c>
      <c r="S12" s="14">
        <v>84.9516900796458</v>
      </c>
      <c r="T12" s="14">
        <v>80.462120990400322</v>
      </c>
      <c r="U12" s="14">
        <v>65.565419123182323</v>
      </c>
      <c r="V12" s="14">
        <v>49.4705956741413</v>
      </c>
      <c r="W12" s="14">
        <v>24.632325692914172</v>
      </c>
      <c r="X12" s="14">
        <v>14.97827476980461</v>
      </c>
      <c r="Y12" s="14">
        <v>15.358355341539967</v>
      </c>
      <c r="Z12" s="14">
        <v>14.678887884352974</v>
      </c>
      <c r="AA12" s="14">
        <v>15.62687685430835</v>
      </c>
      <c r="AB12" s="14">
        <v>16.831728095726255</v>
      </c>
      <c r="AC12" s="14">
        <v>17.540612851391504</v>
      </c>
      <c r="AD12" s="14">
        <v>16.832099789868863</v>
      </c>
      <c r="AE12" s="14">
        <v>17.975357501617932</v>
      </c>
      <c r="AF12" s="14">
        <v>13.966265042087677</v>
      </c>
      <c r="AG12" s="14">
        <v>19.707532399993763</v>
      </c>
      <c r="AH12" s="14">
        <v>21.543650907304045</v>
      </c>
      <c r="AI12" s="14">
        <v>31.096383276731004</v>
      </c>
      <c r="AJ12" s="15">
        <v>5.6532119384965912E-4</v>
      </c>
      <c r="AK12" s="15">
        <v>5.1296922198908136E-4</v>
      </c>
      <c r="AL12" s="15">
        <v>-0.35699181962324583</v>
      </c>
      <c r="AM12" s="10"/>
      <c r="AN12" s="16">
        <v>0.44341288347687863</v>
      </c>
      <c r="AO12" s="17">
        <v>9.552732369426959</v>
      </c>
      <c r="AQ12" s="17">
        <v>9.5527323694269591E-3</v>
      </c>
      <c r="AS12" s="18">
        <v>-0.61198326200664088</v>
      </c>
      <c r="AU12" s="18">
        <v>0.84744527806612246</v>
      </c>
    </row>
    <row r="13" spans="1:54" outlineLevel="1" x14ac:dyDescent="0.25">
      <c r="A13" s="13" t="s">
        <v>20</v>
      </c>
      <c r="B13" s="14">
        <v>4788.7983257139222</v>
      </c>
      <c r="C13" s="14">
        <v>4979.5685548242382</v>
      </c>
      <c r="D13" s="14">
        <v>5412.8722407317437</v>
      </c>
      <c r="E13" s="14">
        <v>5403.0624979371441</v>
      </c>
      <c r="F13" s="14">
        <v>5653.0315363908676</v>
      </c>
      <c r="G13" s="14">
        <v>5877.9340134001932</v>
      </c>
      <c r="H13" s="14">
        <v>6872.6705606043652</v>
      </c>
      <c r="I13" s="14">
        <v>7274.0998617981122</v>
      </c>
      <c r="J13" s="14">
        <v>8628.9106588901122</v>
      </c>
      <c r="K13" s="14">
        <v>9308.1453218407805</v>
      </c>
      <c r="L13" s="14">
        <v>10356.630395288354</v>
      </c>
      <c r="M13" s="14">
        <v>10822.491773641361</v>
      </c>
      <c r="N13" s="14">
        <v>11024.90954769575</v>
      </c>
      <c r="O13" s="14">
        <v>11196.050200363834</v>
      </c>
      <c r="P13" s="14">
        <v>11846.945205717942</v>
      </c>
      <c r="Q13" s="14">
        <v>12543.393894785768</v>
      </c>
      <c r="R13" s="14">
        <v>13171.68855663334</v>
      </c>
      <c r="S13" s="14">
        <v>13828.773299613082</v>
      </c>
      <c r="T13" s="14">
        <v>13076.617883125244</v>
      </c>
      <c r="U13" s="14">
        <v>11891.969156710427</v>
      </c>
      <c r="V13" s="14">
        <v>10980.662143193107</v>
      </c>
      <c r="W13" s="14">
        <v>10733.953171998632</v>
      </c>
      <c r="X13" s="14">
        <v>10362.255515410141</v>
      </c>
      <c r="Y13" s="14">
        <v>10584.435397425352</v>
      </c>
      <c r="Z13" s="14">
        <v>10832.125129930464</v>
      </c>
      <c r="AA13" s="14">
        <v>11318.64741944643</v>
      </c>
      <c r="AB13" s="14">
        <v>11753.722191578834</v>
      </c>
      <c r="AC13" s="14">
        <v>11625.613600997936</v>
      </c>
      <c r="AD13" s="14">
        <v>11762.49690945122</v>
      </c>
      <c r="AE13" s="14">
        <v>11750.392265347593</v>
      </c>
      <c r="AF13" s="14">
        <v>9793.5124595358593</v>
      </c>
      <c r="AG13" s="14">
        <v>10438.411120800103</v>
      </c>
      <c r="AH13" s="14">
        <v>11149.598941885437</v>
      </c>
      <c r="AI13" s="14">
        <v>11186.840738344838</v>
      </c>
      <c r="AJ13" s="15">
        <v>0.20337278793252417</v>
      </c>
      <c r="AK13" s="15">
        <v>0.18453930603429872</v>
      </c>
      <c r="AL13" s="15">
        <v>1.3360434032638207</v>
      </c>
      <c r="AM13" s="10"/>
      <c r="AN13" s="16">
        <v>3.3401915758149102E-3</v>
      </c>
      <c r="AO13" s="17">
        <v>37.241796459400575</v>
      </c>
      <c r="AQ13" s="17">
        <v>3.7241796459400574E-2</v>
      </c>
      <c r="AS13" s="18">
        <v>-0.10814881265945442</v>
      </c>
      <c r="AU13" s="18">
        <v>-4.893996364358999E-2</v>
      </c>
    </row>
    <row r="14" spans="1:54" outlineLevel="1" x14ac:dyDescent="0.25">
      <c r="A14" s="13" t="s">
        <v>21</v>
      </c>
      <c r="B14" s="14">
        <v>147.17404525824003</v>
      </c>
      <c r="C14" s="14">
        <v>142.93516146624</v>
      </c>
      <c r="D14" s="14">
        <v>128.18384587008001</v>
      </c>
      <c r="E14" s="14">
        <v>140.73094189440002</v>
      </c>
      <c r="F14" s="14">
        <v>132.59228501376001</v>
      </c>
      <c r="G14" s="14">
        <v>123.09718531967999</v>
      </c>
      <c r="H14" s="14">
        <v>143.44382752127999</v>
      </c>
      <c r="I14" s="14">
        <v>138.35716697088</v>
      </c>
      <c r="J14" s="14">
        <v>142.42649541120002</v>
      </c>
      <c r="K14" s="14">
        <v>137.00072415744</v>
      </c>
      <c r="L14" s="14">
        <v>136.08512525836801</v>
      </c>
      <c r="M14" s="14">
        <v>148.53048807168</v>
      </c>
      <c r="N14" s="14">
        <v>129.87939938687998</v>
      </c>
      <c r="O14" s="14">
        <v>143.44382752127999</v>
      </c>
      <c r="P14" s="14">
        <v>151.24337369855999</v>
      </c>
      <c r="Q14" s="14">
        <v>135.02802940591434</v>
      </c>
      <c r="R14" s="14">
        <v>135.02802940591434</v>
      </c>
      <c r="S14" s="14">
        <v>146.02613659225096</v>
      </c>
      <c r="T14" s="14">
        <v>154.7575356680731</v>
      </c>
      <c r="U14" s="14">
        <v>135.79539518085264</v>
      </c>
      <c r="V14" s="14">
        <v>134.75774483812967</v>
      </c>
      <c r="W14" s="14">
        <v>134.95717133385483</v>
      </c>
      <c r="X14" s="14">
        <v>130.43014604512317</v>
      </c>
      <c r="Y14" s="14">
        <v>129.89084927087453</v>
      </c>
      <c r="Z14" s="14">
        <v>119.15715362980119</v>
      </c>
      <c r="AA14" s="14">
        <v>121.43673282786671</v>
      </c>
      <c r="AB14" s="14">
        <v>123.67630042111966</v>
      </c>
      <c r="AC14" s="14">
        <v>127.66973671158881</v>
      </c>
      <c r="AD14" s="14">
        <v>129.00863697232074</v>
      </c>
      <c r="AE14" s="14">
        <v>135.00040592698258</v>
      </c>
      <c r="AF14" s="14">
        <v>107.55618406760449</v>
      </c>
      <c r="AG14" s="14">
        <v>116.31823034311482</v>
      </c>
      <c r="AH14" s="14">
        <v>130.04888829006131</v>
      </c>
      <c r="AI14" s="14">
        <v>136.35388874829468</v>
      </c>
      <c r="AJ14" s="15">
        <v>2.4788652264557806E-3</v>
      </c>
      <c r="AK14" s="15">
        <v>2.2493081463508206E-3</v>
      </c>
      <c r="AL14" s="15">
        <v>-7.3519461199559211E-2</v>
      </c>
      <c r="AM14" s="10"/>
      <c r="AN14" s="16">
        <v>4.848177128719993E-2</v>
      </c>
      <c r="AO14" s="17">
        <v>6.3050004582333656</v>
      </c>
      <c r="AP14" s="21"/>
      <c r="AQ14" s="17">
        <v>6.305000458233366E-3</v>
      </c>
      <c r="AS14" s="18">
        <v>9.8191416124026373E-3</v>
      </c>
      <c r="AU14" s="18">
        <v>5.6936124187947856E-2</v>
      </c>
    </row>
    <row r="15" spans="1:54" outlineLevel="1" x14ac:dyDescent="0.25">
      <c r="A15" s="13" t="s">
        <v>22</v>
      </c>
      <c r="B15" s="14">
        <v>85.7187097500384</v>
      </c>
      <c r="C15" s="14">
        <v>82.554852280975211</v>
      </c>
      <c r="D15" s="14">
        <v>92.088504414640795</v>
      </c>
      <c r="E15" s="14">
        <v>92.088504414640795</v>
      </c>
      <c r="F15" s="14">
        <v>104.74393429089361</v>
      </c>
      <c r="G15" s="14">
        <v>92.046424688164791</v>
      </c>
      <c r="H15" s="14">
        <v>104.91225319679761</v>
      </c>
      <c r="I15" s="14">
        <v>108.07611066586078</v>
      </c>
      <c r="J15" s="14">
        <v>117.6939222524784</v>
      </c>
      <c r="K15" s="14">
        <v>130.47559130815918</v>
      </c>
      <c r="L15" s="14">
        <v>152.56194197616142</v>
      </c>
      <c r="M15" s="14">
        <v>152.5012903607213</v>
      </c>
      <c r="N15" s="14">
        <v>161.93221115247073</v>
      </c>
      <c r="O15" s="14">
        <v>174.52698941328336</v>
      </c>
      <c r="P15" s="14">
        <v>226.97826023522546</v>
      </c>
      <c r="Q15" s="14">
        <v>211.06387483092638</v>
      </c>
      <c r="R15" s="14">
        <v>249.97742158813534</v>
      </c>
      <c r="S15" s="14">
        <v>197.40859268813776</v>
      </c>
      <c r="T15" s="14">
        <v>204.61045789734627</v>
      </c>
      <c r="U15" s="14">
        <v>199.40026875476889</v>
      </c>
      <c r="V15" s="14">
        <v>199.99636947547253</v>
      </c>
      <c r="W15" s="14">
        <v>173.62376874531256</v>
      </c>
      <c r="X15" s="14">
        <v>183.48565770379801</v>
      </c>
      <c r="Y15" s="14">
        <v>179.47626489675855</v>
      </c>
      <c r="Z15" s="14">
        <v>224.67587290506694</v>
      </c>
      <c r="AA15" s="14">
        <v>221.59994578720966</v>
      </c>
      <c r="AB15" s="14">
        <v>266.29683759876133</v>
      </c>
      <c r="AC15" s="14">
        <v>235.13965761549042</v>
      </c>
      <c r="AD15" s="14">
        <v>260.07553164087784</v>
      </c>
      <c r="AE15" s="14">
        <v>276.99135330807951</v>
      </c>
      <c r="AF15" s="14">
        <v>338.74154628565952</v>
      </c>
      <c r="AG15" s="14">
        <v>362.23252940980211</v>
      </c>
      <c r="AH15" s="14">
        <v>305.59185758311514</v>
      </c>
      <c r="AI15" s="14">
        <v>286.6487253663588</v>
      </c>
      <c r="AJ15" s="15">
        <v>5.2111719294652432E-3</v>
      </c>
      <c r="AK15" s="15">
        <v>4.7285876407811194E-3</v>
      </c>
      <c r="AL15" s="15">
        <v>2.3440625296652975</v>
      </c>
      <c r="AM15" s="10"/>
      <c r="AN15" s="16">
        <v>-6.1988340810435923E-2</v>
      </c>
      <c r="AO15" s="17">
        <v>-18.943132216756339</v>
      </c>
      <c r="AQ15" s="17">
        <v>-1.894313221675634E-2</v>
      </c>
      <c r="AS15" s="18">
        <v>0.35811363074794295</v>
      </c>
      <c r="AU15" s="18">
        <v>0.10217490879601175</v>
      </c>
    </row>
    <row r="16" spans="1:54" outlineLevel="1" x14ac:dyDescent="0.25">
      <c r="A16" s="13" t="s">
        <v>23</v>
      </c>
      <c r="B16" s="14">
        <v>73.209484316553798</v>
      </c>
      <c r="C16" s="14">
        <v>74.131181525888721</v>
      </c>
      <c r="D16" s="14">
        <v>74.212435271100247</v>
      </c>
      <c r="E16" s="14">
        <v>51.808144305047065</v>
      </c>
      <c r="F16" s="14">
        <v>44.459266821934214</v>
      </c>
      <c r="G16" s="14">
        <v>124.96564096405282</v>
      </c>
      <c r="H16" s="14">
        <v>135.65462377256412</v>
      </c>
      <c r="I16" s="14">
        <v>106.23966648948594</v>
      </c>
      <c r="J16" s="14">
        <v>70.851669687001731</v>
      </c>
      <c r="K16" s="14">
        <v>98.095482602854531</v>
      </c>
      <c r="L16" s="14">
        <v>61.668613236396311</v>
      </c>
      <c r="M16" s="14">
        <v>106.60586064432007</v>
      </c>
      <c r="N16" s="14">
        <v>107.17979432576716</v>
      </c>
      <c r="O16" s="14">
        <v>109.9200454194375</v>
      </c>
      <c r="P16" s="14">
        <v>120.21032312687679</v>
      </c>
      <c r="Q16" s="14">
        <v>152.60914650338071</v>
      </c>
      <c r="R16" s="14">
        <v>151.2985692274203</v>
      </c>
      <c r="S16" s="14">
        <v>129.17797346271047</v>
      </c>
      <c r="T16" s="14">
        <v>143.41366328852291</v>
      </c>
      <c r="U16" s="14">
        <v>148.1521548557964</v>
      </c>
      <c r="V16" s="14">
        <v>161.25644925383125</v>
      </c>
      <c r="W16" s="14">
        <v>150.41436634224354</v>
      </c>
      <c r="X16" s="14">
        <v>138.65672046011929</v>
      </c>
      <c r="Y16" s="14">
        <v>145.06586489901301</v>
      </c>
      <c r="Z16" s="14">
        <v>145.688603906824</v>
      </c>
      <c r="AA16" s="14">
        <v>137.18693490195159</v>
      </c>
      <c r="AB16" s="14">
        <v>135.44902129560364</v>
      </c>
      <c r="AC16" s="14">
        <v>127.00927314521009</v>
      </c>
      <c r="AD16" s="14">
        <v>140.06878365005235</v>
      </c>
      <c r="AE16" s="14">
        <v>142.06807247976167</v>
      </c>
      <c r="AF16" s="14">
        <v>147.70892153095988</v>
      </c>
      <c r="AG16" s="14">
        <v>151.91536370190875</v>
      </c>
      <c r="AH16" s="14">
        <v>152.97025142682014</v>
      </c>
      <c r="AI16" s="14">
        <v>149.87764723737669</v>
      </c>
      <c r="AJ16" s="15">
        <v>2.7247223483707638E-3</v>
      </c>
      <c r="AK16" s="15">
        <v>2.4723974943555997E-3</v>
      </c>
      <c r="AL16" s="15">
        <v>1.0472435864909793</v>
      </c>
      <c r="AM16" s="10"/>
      <c r="AN16" s="16">
        <v>-2.0217030178073078E-2</v>
      </c>
      <c r="AO16" s="17">
        <v>-3.0926041894434491</v>
      </c>
      <c r="AQ16" s="17">
        <v>-3.0926041894434489E-3</v>
      </c>
      <c r="AS16" s="18">
        <v>-1.7898660261123415E-2</v>
      </c>
      <c r="AU16" s="18">
        <v>7.0028905311484604E-2</v>
      </c>
    </row>
    <row r="17" spans="1:51" x14ac:dyDescent="0.25">
      <c r="A17" s="20" t="s">
        <v>24</v>
      </c>
      <c r="B17" s="8">
        <v>3162.7579974747077</v>
      </c>
      <c r="C17" s="8">
        <v>2873.7938384087674</v>
      </c>
      <c r="D17" s="8">
        <v>2785.3476600201907</v>
      </c>
      <c r="E17" s="8">
        <v>2750.6186829821581</v>
      </c>
      <c r="F17" s="8">
        <v>2988.8265699390636</v>
      </c>
      <c r="G17" s="8">
        <v>2902.4205637953178</v>
      </c>
      <c r="H17" s="8">
        <v>2984.3907167635025</v>
      </c>
      <c r="I17" s="8">
        <v>3313.4946314305994</v>
      </c>
      <c r="J17" s="8">
        <v>3203.0377433927802</v>
      </c>
      <c r="K17" s="8">
        <v>3153.2240810984845</v>
      </c>
      <c r="L17" s="8">
        <v>3700.7647174631757</v>
      </c>
      <c r="M17" s="8">
        <v>3757.1364299480533</v>
      </c>
      <c r="N17" s="8">
        <v>3269.7462195572639</v>
      </c>
      <c r="O17" s="8">
        <v>2494.0710398413607</v>
      </c>
      <c r="P17" s="8">
        <v>2665.7202836718557</v>
      </c>
      <c r="Q17" s="8">
        <v>2759.093291601293</v>
      </c>
      <c r="R17" s="8">
        <v>2701.8210757431129</v>
      </c>
      <c r="S17" s="8">
        <v>2759.3951515114486</v>
      </c>
      <c r="T17" s="8">
        <v>2481.0646764390517</v>
      </c>
      <c r="U17" s="8">
        <v>1663.7191105315567</v>
      </c>
      <c r="V17" s="8">
        <v>1461.9005832643695</v>
      </c>
      <c r="W17" s="8">
        <v>1330.8188800252972</v>
      </c>
      <c r="X17" s="8">
        <v>1557.4784179809326</v>
      </c>
      <c r="Y17" s="8">
        <v>1473.7813926988817</v>
      </c>
      <c r="Z17" s="8">
        <v>1818.0187696866622</v>
      </c>
      <c r="AA17" s="8">
        <v>2005.1275934815842</v>
      </c>
      <c r="AB17" s="8">
        <v>2147.162896009891</v>
      </c>
      <c r="AC17" s="8">
        <v>2235.6710172497537</v>
      </c>
      <c r="AD17" s="8">
        <v>2291.6990254710249</v>
      </c>
      <c r="AE17" s="8">
        <v>2263.8037445411392</v>
      </c>
      <c r="AF17" s="8">
        <v>2106.8916098129366</v>
      </c>
      <c r="AG17" s="8">
        <v>2471.5865862410737</v>
      </c>
      <c r="AH17" s="8">
        <v>2288.2182948337781</v>
      </c>
      <c r="AI17" s="8">
        <v>2154.5579816220102</v>
      </c>
      <c r="AJ17" s="9">
        <v>3.9169098205073007E-2</v>
      </c>
      <c r="AK17" s="9">
        <v>3.5541815963852953E-2</v>
      </c>
      <c r="AL17" s="9">
        <v>-0.31877241845809612</v>
      </c>
      <c r="AM17" s="10"/>
      <c r="AN17" s="11">
        <v>-5.8412396017259088E-2</v>
      </c>
      <c r="AO17" s="12">
        <v>-133.66031321176797</v>
      </c>
      <c r="AQ17" s="12">
        <v>-0.13366031321176797</v>
      </c>
      <c r="AS17" s="9">
        <v>-0.21910651293288785</v>
      </c>
      <c r="AU17" s="9">
        <v>-5.9842519599984309E-2</v>
      </c>
      <c r="AW17" s="10"/>
      <c r="AX17" s="10"/>
      <c r="AY17" s="10"/>
    </row>
    <row r="18" spans="1:51" outlineLevel="1" x14ac:dyDescent="0.25">
      <c r="A18" s="13" t="s">
        <v>25</v>
      </c>
      <c r="B18" s="14">
        <v>1116.7254085014333</v>
      </c>
      <c r="C18" s="14">
        <v>992.38939661731536</v>
      </c>
      <c r="D18" s="14">
        <v>932.96808506651939</v>
      </c>
      <c r="E18" s="14">
        <v>951.12593750870883</v>
      </c>
      <c r="F18" s="14">
        <v>1081.7022655246876</v>
      </c>
      <c r="G18" s="14">
        <v>1084.1810327260134</v>
      </c>
      <c r="H18" s="14">
        <v>1198.3870831754853</v>
      </c>
      <c r="I18" s="14">
        <v>1384.9248481927566</v>
      </c>
      <c r="J18" s="14">
        <v>1288.1260716317763</v>
      </c>
      <c r="K18" s="14">
        <v>1353.709634567598</v>
      </c>
      <c r="L18" s="14">
        <v>1908.7841314126661</v>
      </c>
      <c r="M18" s="14">
        <v>2061.4371933464076</v>
      </c>
      <c r="N18" s="14">
        <v>2063.3791229426015</v>
      </c>
      <c r="O18" s="14">
        <v>2342.3181160836975</v>
      </c>
      <c r="P18" s="14">
        <v>2507.0626593013171</v>
      </c>
      <c r="Q18" s="14">
        <v>2552.7953464691873</v>
      </c>
      <c r="R18" s="14">
        <v>2538.7434105910074</v>
      </c>
      <c r="S18" s="14">
        <v>2580.4341213620519</v>
      </c>
      <c r="T18" s="14">
        <v>2301.583745387552</v>
      </c>
      <c r="U18" s="14">
        <v>1485.322669481403</v>
      </c>
      <c r="V18" s="14">
        <v>1299.0484147465629</v>
      </c>
      <c r="W18" s="14">
        <v>1167.2705389694754</v>
      </c>
      <c r="X18" s="14">
        <v>1391.9677990924165</v>
      </c>
      <c r="Y18" s="14">
        <v>1301.695001530657</v>
      </c>
      <c r="Z18" s="14">
        <v>1650.4531530457709</v>
      </c>
      <c r="AA18" s="14">
        <v>1830.3635214124336</v>
      </c>
      <c r="AB18" s="14">
        <v>1968.4013520332232</v>
      </c>
      <c r="AC18" s="14">
        <v>2039.8562560230891</v>
      </c>
      <c r="AD18" s="14">
        <v>2094.5489797619248</v>
      </c>
      <c r="AE18" s="14">
        <v>2057.8652228793621</v>
      </c>
      <c r="AF18" s="14">
        <v>1907.4373141016843</v>
      </c>
      <c r="AG18" s="14">
        <v>2256.9405207619102</v>
      </c>
      <c r="AH18" s="14">
        <v>2068.3747685666494</v>
      </c>
      <c r="AI18" s="14">
        <v>1933.8876215143528</v>
      </c>
      <c r="AJ18" s="15">
        <v>3.5157389502066268E-2</v>
      </c>
      <c r="AK18" s="15">
        <v>3.1901614403011654E-2</v>
      </c>
      <c r="AL18" s="15">
        <v>0.73174856306842118</v>
      </c>
      <c r="AM18" s="10"/>
      <c r="AN18" s="16">
        <v>-6.5020686336013531E-2</v>
      </c>
      <c r="AO18" s="17">
        <v>-134.48714705229668</v>
      </c>
      <c r="AQ18" s="17">
        <v>-0.13448714705229667</v>
      </c>
      <c r="AS18" s="18">
        <v>-0.24244314210728088</v>
      </c>
      <c r="AU18" s="18">
        <v>-7.6704512427221191E-2</v>
      </c>
    </row>
    <row r="19" spans="1:51" outlineLevel="1" x14ac:dyDescent="0.25">
      <c r="A19" s="13" t="s">
        <v>26</v>
      </c>
      <c r="B19" s="14">
        <v>1875.3334978391945</v>
      </c>
      <c r="C19" s="14">
        <v>1724.8285009289525</v>
      </c>
      <c r="D19" s="14">
        <v>1698.0734679642192</v>
      </c>
      <c r="E19" s="14">
        <v>1640.6987861620685</v>
      </c>
      <c r="F19" s="14">
        <v>1751.1376166776076</v>
      </c>
      <c r="G19" s="14">
        <v>1667.9492827002227</v>
      </c>
      <c r="H19" s="14">
        <v>1617.3624518539398</v>
      </c>
      <c r="I19" s="14">
        <v>1767.6365536725266</v>
      </c>
      <c r="J19" s="14">
        <v>1753.3176564006599</v>
      </c>
      <c r="K19" s="14">
        <v>1637.3296338628056</v>
      </c>
      <c r="L19" s="14">
        <v>1576.8057585089737</v>
      </c>
      <c r="M19" s="14">
        <v>1540.7168251288117</v>
      </c>
      <c r="N19" s="14">
        <v>1060.6602939463469</v>
      </c>
      <c r="O19" s="14">
        <v>0.29746979153761116</v>
      </c>
      <c r="P19" s="14" t="s">
        <v>27</v>
      </c>
      <c r="Q19" s="14" t="s">
        <v>27</v>
      </c>
      <c r="R19" s="14" t="s">
        <v>27</v>
      </c>
      <c r="S19" s="14" t="s">
        <v>27</v>
      </c>
      <c r="T19" s="14" t="s">
        <v>27</v>
      </c>
      <c r="U19" s="14" t="s">
        <v>27</v>
      </c>
      <c r="V19" s="14" t="s">
        <v>27</v>
      </c>
      <c r="W19" s="14" t="s">
        <v>27</v>
      </c>
      <c r="X19" s="14" t="s">
        <v>27</v>
      </c>
      <c r="Y19" s="14" t="s">
        <v>27</v>
      </c>
      <c r="Z19" s="14" t="s">
        <v>27</v>
      </c>
      <c r="AA19" s="14" t="s">
        <v>27</v>
      </c>
      <c r="AB19" s="14" t="s">
        <v>27</v>
      </c>
      <c r="AC19" s="14" t="s">
        <v>27</v>
      </c>
      <c r="AD19" s="14" t="s">
        <v>27</v>
      </c>
      <c r="AE19" s="14" t="s">
        <v>27</v>
      </c>
      <c r="AF19" s="14" t="s">
        <v>27</v>
      </c>
      <c r="AG19" s="14" t="s">
        <v>27</v>
      </c>
      <c r="AH19" s="14" t="s">
        <v>27</v>
      </c>
      <c r="AI19" s="14" t="s">
        <v>27</v>
      </c>
      <c r="AJ19" s="15"/>
      <c r="AK19" s="15"/>
      <c r="AL19" s="15"/>
      <c r="AM19" s="10"/>
      <c r="AN19" s="16"/>
      <c r="AO19" s="17"/>
      <c r="AQ19" s="17">
        <v>0</v>
      </c>
      <c r="AS19" s="18"/>
      <c r="AU19" s="18"/>
    </row>
    <row r="20" spans="1:51" outlineLevel="1" x14ac:dyDescent="0.25">
      <c r="A20" s="13" t="s">
        <v>28</v>
      </c>
      <c r="B20" s="14">
        <v>26.080000000000002</v>
      </c>
      <c r="C20" s="14">
        <v>23.44</v>
      </c>
      <c r="D20" s="14">
        <v>20.56</v>
      </c>
      <c r="E20" s="14">
        <v>26.080000000000002</v>
      </c>
      <c r="F20" s="14">
        <v>21.28</v>
      </c>
      <c r="G20" s="14">
        <v>24.8</v>
      </c>
      <c r="H20" s="14">
        <v>27.28</v>
      </c>
      <c r="I20" s="14">
        <v>26.96</v>
      </c>
      <c r="J20" s="14">
        <v>28.64</v>
      </c>
      <c r="K20" s="14">
        <v>26.8</v>
      </c>
      <c r="L20" s="14">
        <v>28.8</v>
      </c>
      <c r="M20" s="14">
        <v>12</v>
      </c>
      <c r="N20" s="14" t="s">
        <v>27</v>
      </c>
      <c r="O20" s="14" t="s">
        <v>27</v>
      </c>
      <c r="P20" s="14" t="s">
        <v>27</v>
      </c>
      <c r="Q20" s="14" t="s">
        <v>27</v>
      </c>
      <c r="R20" s="14" t="s">
        <v>27</v>
      </c>
      <c r="S20" s="14" t="s">
        <v>27</v>
      </c>
      <c r="T20" s="14" t="s">
        <v>27</v>
      </c>
      <c r="U20" s="14" t="s">
        <v>27</v>
      </c>
      <c r="V20" s="14" t="s">
        <v>27</v>
      </c>
      <c r="W20" s="14" t="s">
        <v>27</v>
      </c>
      <c r="X20" s="14" t="s">
        <v>27</v>
      </c>
      <c r="Y20" s="14" t="s">
        <v>27</v>
      </c>
      <c r="Z20" s="14" t="s">
        <v>27</v>
      </c>
      <c r="AA20" s="14" t="s">
        <v>27</v>
      </c>
      <c r="AB20" s="14" t="s">
        <v>27</v>
      </c>
      <c r="AC20" s="14" t="s">
        <v>27</v>
      </c>
      <c r="AD20" s="14" t="s">
        <v>27</v>
      </c>
      <c r="AE20" s="14" t="s">
        <v>27</v>
      </c>
      <c r="AF20" s="14" t="s">
        <v>27</v>
      </c>
      <c r="AG20" s="14" t="s">
        <v>27</v>
      </c>
      <c r="AH20" s="14" t="s">
        <v>27</v>
      </c>
      <c r="AI20" s="14" t="s">
        <v>27</v>
      </c>
      <c r="AJ20" s="15"/>
      <c r="AK20" s="15"/>
      <c r="AL20" s="15"/>
      <c r="AM20" s="10"/>
      <c r="AN20" s="16"/>
      <c r="AO20" s="17"/>
      <c r="AQ20" s="17">
        <v>0</v>
      </c>
      <c r="AS20" s="18"/>
      <c r="AU20" s="18"/>
    </row>
    <row r="21" spans="1:51" outlineLevel="1" x14ac:dyDescent="0.25">
      <c r="A21" s="13" t="s">
        <v>29</v>
      </c>
      <c r="B21" s="14">
        <v>116.74798113408013</v>
      </c>
      <c r="C21" s="14">
        <v>105.1066258624997</v>
      </c>
      <c r="D21" s="14">
        <v>105.48783198945188</v>
      </c>
      <c r="E21" s="14">
        <v>104.2998643113808</v>
      </c>
      <c r="F21" s="14">
        <v>106.19878273676797</v>
      </c>
      <c r="G21" s="14">
        <v>96.859913369081895</v>
      </c>
      <c r="H21" s="14">
        <v>112.53368673407759</v>
      </c>
      <c r="I21" s="14">
        <v>104.84204456531613</v>
      </c>
      <c r="J21" s="14">
        <v>103.51437036034378</v>
      </c>
      <c r="K21" s="14">
        <v>105.63909266808116</v>
      </c>
      <c r="L21" s="14">
        <v>156.24830254153551</v>
      </c>
      <c r="M21" s="14">
        <v>112.39717147283389</v>
      </c>
      <c r="N21" s="14">
        <v>114.56506266831562</v>
      </c>
      <c r="O21" s="14">
        <v>119.81524896612547</v>
      </c>
      <c r="P21" s="14">
        <v>126.49828437053819</v>
      </c>
      <c r="Q21" s="14">
        <v>173.43423513210587</v>
      </c>
      <c r="R21" s="14">
        <v>129.42611015210565</v>
      </c>
      <c r="S21" s="14">
        <v>144.1734201493968</v>
      </c>
      <c r="T21" s="14">
        <v>143.82438605150008</v>
      </c>
      <c r="U21" s="14">
        <v>142.35591105015362</v>
      </c>
      <c r="V21" s="14">
        <v>126.64150851780659</v>
      </c>
      <c r="W21" s="14">
        <v>127.17788605582189</v>
      </c>
      <c r="X21" s="14">
        <v>128.99070388851595</v>
      </c>
      <c r="Y21" s="14">
        <v>135.39952616822478</v>
      </c>
      <c r="Z21" s="14">
        <v>130.63468664089126</v>
      </c>
      <c r="AA21" s="14">
        <v>137.49606206915058</v>
      </c>
      <c r="AB21" s="14">
        <v>141.0817239766678</v>
      </c>
      <c r="AC21" s="14">
        <v>157.71438622666463</v>
      </c>
      <c r="AD21" s="14">
        <v>158.53689570909989</v>
      </c>
      <c r="AE21" s="14">
        <v>166.81259666177709</v>
      </c>
      <c r="AF21" s="14">
        <v>159.88396571125242</v>
      </c>
      <c r="AG21" s="14">
        <v>174.80464047916328</v>
      </c>
      <c r="AH21" s="14">
        <v>179.29693626712864</v>
      </c>
      <c r="AI21" s="14">
        <v>179.89497573265734</v>
      </c>
      <c r="AJ21" s="15">
        <v>3.2704267098753199E-3</v>
      </c>
      <c r="AK21" s="15">
        <v>2.9675665147328627E-3</v>
      </c>
      <c r="AL21" s="15">
        <v>0.54088296846911255</v>
      </c>
      <c r="AM21" s="10"/>
      <c r="AN21" s="16">
        <v>3.3354695176592451E-3</v>
      </c>
      <c r="AO21" s="17">
        <v>0.59803946552870002</v>
      </c>
      <c r="AQ21" s="17">
        <v>5.9803946552869998E-4</v>
      </c>
      <c r="AS21" s="18">
        <v>3.7251818221646325E-2</v>
      </c>
      <c r="AU21" s="18">
        <v>0.13471993335070401</v>
      </c>
    </row>
    <row r="22" spans="1:51" outlineLevel="1" x14ac:dyDescent="0.25">
      <c r="A22" s="13" t="s">
        <v>30</v>
      </c>
      <c r="B22" s="14">
        <v>27.871110000000002</v>
      </c>
      <c r="C22" s="14">
        <v>28.029314999999997</v>
      </c>
      <c r="D22" s="14">
        <v>28.258274999999998</v>
      </c>
      <c r="E22" s="14">
        <v>28.414095</v>
      </c>
      <c r="F22" s="14">
        <v>28.507904999999997</v>
      </c>
      <c r="G22" s="14">
        <v>28.630334999999999</v>
      </c>
      <c r="H22" s="14">
        <v>28.827494999999999</v>
      </c>
      <c r="I22" s="14">
        <v>29.131184999999999</v>
      </c>
      <c r="J22" s="14">
        <v>29.439644999999995</v>
      </c>
      <c r="K22" s="14">
        <v>29.745719999999995</v>
      </c>
      <c r="L22" s="14">
        <v>30.126525000000001</v>
      </c>
      <c r="M22" s="14">
        <v>30.585239999999999</v>
      </c>
      <c r="N22" s="14">
        <v>31.141739999999999</v>
      </c>
      <c r="O22" s="14">
        <v>31.640204999999998</v>
      </c>
      <c r="P22" s="14">
        <v>32.15934</v>
      </c>
      <c r="Q22" s="14">
        <v>32.863709999999998</v>
      </c>
      <c r="R22" s="14">
        <v>33.651554999999995</v>
      </c>
      <c r="S22" s="14">
        <v>34.787610000000001</v>
      </c>
      <c r="T22" s="14">
        <v>35.656545000000001</v>
      </c>
      <c r="U22" s="14">
        <v>36.040529999999997</v>
      </c>
      <c r="V22" s="14">
        <v>36.210660000000004</v>
      </c>
      <c r="W22" s="14">
        <v>36.370454999999993</v>
      </c>
      <c r="X22" s="14">
        <v>36.519914999999997</v>
      </c>
      <c r="Y22" s="14">
        <v>36.686865000000004</v>
      </c>
      <c r="Z22" s="14">
        <v>36.930929999999996</v>
      </c>
      <c r="AA22" s="14">
        <v>37.268009999999997</v>
      </c>
      <c r="AB22" s="14">
        <v>37.679819999999999</v>
      </c>
      <c r="AC22" s="14">
        <v>38.100375000000007</v>
      </c>
      <c r="AD22" s="14">
        <v>38.613150000000005</v>
      </c>
      <c r="AE22" s="14">
        <v>39.125924999999995</v>
      </c>
      <c r="AF22" s="14">
        <v>39.570329999999998</v>
      </c>
      <c r="AG22" s="14">
        <v>39.841425000000001</v>
      </c>
      <c r="AH22" s="14">
        <v>40.546590000000002</v>
      </c>
      <c r="AI22" s="14">
        <v>40.775384374999994</v>
      </c>
      <c r="AJ22" s="15">
        <v>7.4128199313142052E-4</v>
      </c>
      <c r="AK22" s="15">
        <v>6.7263504610843379E-4</v>
      </c>
      <c r="AL22" s="15">
        <v>0.46299822199402868</v>
      </c>
      <c r="AM22" s="10"/>
      <c r="AN22" s="16">
        <v>5.6427525717943862E-3</v>
      </c>
      <c r="AO22" s="17">
        <v>0.22879437499999256</v>
      </c>
      <c r="AQ22" s="17">
        <v>2.2879437499999256E-4</v>
      </c>
      <c r="AS22" s="18">
        <v>0.24074197268050374</v>
      </c>
      <c r="AU22" s="18">
        <v>5.5997357765424208E-2</v>
      </c>
    </row>
    <row r="23" spans="1:51" x14ac:dyDescent="0.25">
      <c r="A23" s="20" t="s">
        <v>31</v>
      </c>
      <c r="B23" s="8">
        <v>35.524187103957608</v>
      </c>
      <c r="C23" s="8">
        <v>49.661994466251372</v>
      </c>
      <c r="D23" s="8">
        <v>63.799610544922189</v>
      </c>
      <c r="E23" s="8">
        <v>96.560710106658405</v>
      </c>
      <c r="F23" s="8">
        <v>135.30906702231795</v>
      </c>
      <c r="G23" s="8">
        <v>205.69680135858985</v>
      </c>
      <c r="H23" s="8">
        <v>298.71711155402375</v>
      </c>
      <c r="I23" s="8">
        <v>404.06824951247637</v>
      </c>
      <c r="J23" s="8">
        <v>308.60796847700897</v>
      </c>
      <c r="K23" s="8">
        <v>486.23666253077994</v>
      </c>
      <c r="L23" s="8">
        <v>706.45528268022372</v>
      </c>
      <c r="M23" s="8">
        <v>727.45299651084611</v>
      </c>
      <c r="N23" s="8">
        <v>731.45395979958994</v>
      </c>
      <c r="O23" s="8">
        <v>931.61370960402087</v>
      </c>
      <c r="P23" s="8">
        <v>956.33707051477006</v>
      </c>
      <c r="Q23" s="8">
        <v>1141.3021887204698</v>
      </c>
      <c r="R23" s="8">
        <v>1130.3268194450684</v>
      </c>
      <c r="S23" s="8">
        <v>1134.1813179003959</v>
      </c>
      <c r="T23" s="8">
        <v>1174.543371939978</v>
      </c>
      <c r="U23" s="8">
        <v>1147.0939241132212</v>
      </c>
      <c r="V23" s="8">
        <v>1120.9577509602482</v>
      </c>
      <c r="W23" s="8">
        <v>1128.1714116838098</v>
      </c>
      <c r="X23" s="8">
        <v>1101.7080495603291</v>
      </c>
      <c r="Y23" s="8">
        <v>1134.1605538413608</v>
      </c>
      <c r="Z23" s="8">
        <v>1199.2286722821166</v>
      </c>
      <c r="AA23" s="8">
        <v>1196.2699868699683</v>
      </c>
      <c r="AB23" s="8">
        <v>1273.0366977373069</v>
      </c>
      <c r="AC23" s="8">
        <v>1202.3808110760378</v>
      </c>
      <c r="AD23" s="8">
        <v>887.90077756324615</v>
      </c>
      <c r="AE23" s="8">
        <v>872.62586274038847</v>
      </c>
      <c r="AF23" s="8">
        <v>705.71890223357934</v>
      </c>
      <c r="AG23" s="8">
        <v>744.76490437964799</v>
      </c>
      <c r="AH23" s="8">
        <v>741.27435456838998</v>
      </c>
      <c r="AI23" s="8">
        <v>698.85667797183487</v>
      </c>
      <c r="AJ23" s="9">
        <v>1.2704965976428399E-2</v>
      </c>
      <c r="AK23" s="9">
        <v>1.1528413551853172E-2</v>
      </c>
      <c r="AL23" s="9">
        <v>18.672700065640012</v>
      </c>
      <c r="AM23" s="10"/>
      <c r="AN23" s="11">
        <v>-5.7222641435171431E-2</v>
      </c>
      <c r="AO23" s="12">
        <v>-42.417676596555111</v>
      </c>
      <c r="AQ23" s="12">
        <v>-4.2417676596555112E-2</v>
      </c>
      <c r="AS23" s="9">
        <v>-0.38766727613540014</v>
      </c>
      <c r="AU23" s="9">
        <v>-0.2129112896040295</v>
      </c>
      <c r="AW23" s="10"/>
    </row>
    <row r="24" spans="1:51" x14ac:dyDescent="0.25">
      <c r="A24" s="20" t="s">
        <v>32</v>
      </c>
      <c r="B24" s="8">
        <v>20516.090949237452</v>
      </c>
      <c r="C24" s="8">
        <v>20656.504205088295</v>
      </c>
      <c r="D24" s="8">
        <v>20786.17650098072</v>
      </c>
      <c r="E24" s="8">
        <v>21035.248676856016</v>
      </c>
      <c r="F24" s="8">
        <v>21179.315711357831</v>
      </c>
      <c r="G24" s="8">
        <v>21822.369247110633</v>
      </c>
      <c r="H24" s="8">
        <v>22030.684766981562</v>
      </c>
      <c r="I24" s="8">
        <v>22140.645999720415</v>
      </c>
      <c r="J24" s="8">
        <v>22573.135332224094</v>
      </c>
      <c r="K24" s="8">
        <v>22229.347540786144</v>
      </c>
      <c r="L24" s="8">
        <v>21300.735980294667</v>
      </c>
      <c r="M24" s="8">
        <v>21001.844895977119</v>
      </c>
      <c r="N24" s="8">
        <v>20677.210027985133</v>
      </c>
      <c r="O24" s="8">
        <v>20967.883603126396</v>
      </c>
      <c r="P24" s="8">
        <v>20621.776377571383</v>
      </c>
      <c r="Q24" s="8">
        <v>20160.725025446191</v>
      </c>
      <c r="R24" s="8">
        <v>19749.577261836897</v>
      </c>
      <c r="S24" s="8">
        <v>19610.092175205999</v>
      </c>
      <c r="T24" s="8">
        <v>19238.661622446736</v>
      </c>
      <c r="U24" s="8">
        <v>18828.554231527127</v>
      </c>
      <c r="V24" s="8">
        <v>18969.089464153192</v>
      </c>
      <c r="W24" s="8">
        <v>18539.91886072743</v>
      </c>
      <c r="X24" s="8">
        <v>18852.49731548793</v>
      </c>
      <c r="Y24" s="8">
        <v>19445.933461228469</v>
      </c>
      <c r="Z24" s="8">
        <v>19514.453957011356</v>
      </c>
      <c r="AA24" s="8">
        <v>19903.623188209585</v>
      </c>
      <c r="AB24" s="8">
        <v>20492.208067893556</v>
      </c>
      <c r="AC24" s="8">
        <v>21102.556963468905</v>
      </c>
      <c r="AD24" s="8">
        <v>21392.640490688096</v>
      </c>
      <c r="AE24" s="8">
        <v>21259.927174266573</v>
      </c>
      <c r="AF24" s="8">
        <v>21544.770868273696</v>
      </c>
      <c r="AG24" s="8">
        <v>21939.661050843391</v>
      </c>
      <c r="AH24" s="8">
        <v>21795.263675198305</v>
      </c>
      <c r="AI24" s="8">
        <v>20782.219608120711</v>
      </c>
      <c r="AJ24" s="9">
        <v>0.37781336482625399</v>
      </c>
      <c r="AK24" s="9">
        <v>0.34282568904278721</v>
      </c>
      <c r="AL24" s="9">
        <v>1.2971703992818894E-2</v>
      </c>
      <c r="AM24" s="10"/>
      <c r="AN24" s="11">
        <v>-4.6480009701849873E-2</v>
      </c>
      <c r="AO24" s="12">
        <v>-1013.0440670775934</v>
      </c>
      <c r="AQ24" s="12">
        <v>-1.0130440670775933</v>
      </c>
      <c r="AS24" s="9">
        <v>3.0826995650706561E-2</v>
      </c>
      <c r="AT24" s="19"/>
      <c r="AU24" s="9">
        <v>-2.8534153267947091E-2</v>
      </c>
      <c r="AV24" s="19"/>
      <c r="AW24" s="21"/>
    </row>
    <row r="25" spans="1:51" outlineLevel="1" x14ac:dyDescent="0.25">
      <c r="A25" s="13" t="s">
        <v>33</v>
      </c>
      <c r="B25" s="14">
        <v>12480.172254775534</v>
      </c>
      <c r="C25" s="14">
        <v>12637.185400482977</v>
      </c>
      <c r="D25" s="14">
        <v>12829.661388949207</v>
      </c>
      <c r="E25" s="14">
        <v>12832.961327585786</v>
      </c>
      <c r="F25" s="14">
        <v>12783.895165753058</v>
      </c>
      <c r="G25" s="14">
        <v>12826.69675958985</v>
      </c>
      <c r="H25" s="14">
        <v>13171.052879886071</v>
      </c>
      <c r="I25" s="14">
        <v>13456.31261039856</v>
      </c>
      <c r="J25" s="14">
        <v>13635.427259586366</v>
      </c>
      <c r="K25" s="14">
        <v>13255.947013862778</v>
      </c>
      <c r="L25" s="14">
        <v>12685.166488716532</v>
      </c>
      <c r="M25" s="14">
        <v>12595.141690442057</v>
      </c>
      <c r="N25" s="14">
        <v>12456.879348700151</v>
      </c>
      <c r="O25" s="14">
        <v>12439.716020069503</v>
      </c>
      <c r="P25" s="14">
        <v>12398.020226636896</v>
      </c>
      <c r="Q25" s="14">
        <v>12016.18723329971</v>
      </c>
      <c r="R25" s="14">
        <v>11834.227430297326</v>
      </c>
      <c r="S25" s="14">
        <v>11761.129885381855</v>
      </c>
      <c r="T25" s="14">
        <v>11612.331058102023</v>
      </c>
      <c r="U25" s="14">
        <v>11403.602820352538</v>
      </c>
      <c r="V25" s="14">
        <v>11205.417874590234</v>
      </c>
      <c r="W25" s="14">
        <v>11247.483354323833</v>
      </c>
      <c r="X25" s="14">
        <v>11565.560327349578</v>
      </c>
      <c r="Y25" s="14">
        <v>11596.485149457974</v>
      </c>
      <c r="Z25" s="14">
        <v>11901.192075200464</v>
      </c>
      <c r="AA25" s="14">
        <v>12226.016539933107</v>
      </c>
      <c r="AB25" s="14">
        <v>12628.465103097811</v>
      </c>
      <c r="AC25" s="14">
        <v>12977.28736288582</v>
      </c>
      <c r="AD25" s="14">
        <v>12916.454328516687</v>
      </c>
      <c r="AE25" s="14">
        <v>13091.183658407532</v>
      </c>
      <c r="AF25" s="14">
        <v>13260.631126295888</v>
      </c>
      <c r="AG25" s="14">
        <v>13341.482947227832</v>
      </c>
      <c r="AH25" s="14">
        <v>13379.964736222139</v>
      </c>
      <c r="AI25" s="14">
        <v>13090.6960411526</v>
      </c>
      <c r="AJ25" s="15">
        <v>0.23798420055637295</v>
      </c>
      <c r="AK25" s="15">
        <v>0.21594550413682453</v>
      </c>
      <c r="AL25" s="15">
        <v>4.8919499980735331E-2</v>
      </c>
      <c r="AM25" s="10"/>
      <c r="AN25" s="16">
        <v>-2.1619540916010996E-2</v>
      </c>
      <c r="AO25" s="17">
        <v>-289.26869506953881</v>
      </c>
      <c r="AQ25" s="17">
        <v>-0.28926869506953878</v>
      </c>
      <c r="AS25" s="18">
        <v>8.9421776391364019E-2</v>
      </c>
      <c r="AU25" s="18">
        <v>1.3489902739889306E-2</v>
      </c>
      <c r="AW25" s="21"/>
    </row>
    <row r="26" spans="1:51" outlineLevel="1" x14ac:dyDescent="0.25">
      <c r="A26" s="13" t="s">
        <v>34</v>
      </c>
      <c r="B26" s="14">
        <v>2341.9832751345721</v>
      </c>
      <c r="C26" s="14">
        <v>2370.3490606337195</v>
      </c>
      <c r="D26" s="14">
        <v>2413.3211604849539</v>
      </c>
      <c r="E26" s="14">
        <v>2420.4047772629051</v>
      </c>
      <c r="F26" s="14">
        <v>2410.1921836913739</v>
      </c>
      <c r="G26" s="14">
        <v>2418.6271697585353</v>
      </c>
      <c r="H26" s="14">
        <v>2507.8752213775779</v>
      </c>
      <c r="I26" s="14">
        <v>2569.1733347576164</v>
      </c>
      <c r="J26" s="14">
        <v>2599.088182138084</v>
      </c>
      <c r="K26" s="14">
        <v>2511.4263069597237</v>
      </c>
      <c r="L26" s="14">
        <v>2403.2928497662583</v>
      </c>
      <c r="M26" s="14">
        <v>2415.4340086120528</v>
      </c>
      <c r="N26" s="14">
        <v>2410.2731326627668</v>
      </c>
      <c r="O26" s="14">
        <v>2382.2060362707816</v>
      </c>
      <c r="P26" s="14">
        <v>2366.1511280544373</v>
      </c>
      <c r="Q26" s="14">
        <v>2357.3158907282068</v>
      </c>
      <c r="R26" s="14">
        <v>2304.3883951005073</v>
      </c>
      <c r="S26" s="14">
        <v>2311.1486889689163</v>
      </c>
      <c r="T26" s="14">
        <v>2277.2060414065818</v>
      </c>
      <c r="U26" s="14">
        <v>2260.8230139610496</v>
      </c>
      <c r="V26" s="14">
        <v>2245.511091434134</v>
      </c>
      <c r="W26" s="14">
        <v>2276.5758500132461</v>
      </c>
      <c r="X26" s="14">
        <v>2352.156929367165</v>
      </c>
      <c r="Y26" s="14">
        <v>2345.7419066801972</v>
      </c>
      <c r="Z26" s="14">
        <v>2415.1057886926774</v>
      </c>
      <c r="AA26" s="14">
        <v>2476.8533551467913</v>
      </c>
      <c r="AB26" s="14">
        <v>2529.2466297495821</v>
      </c>
      <c r="AC26" s="14">
        <v>2611.6129081124432</v>
      </c>
      <c r="AD26" s="14">
        <v>2555.6811918137491</v>
      </c>
      <c r="AE26" s="14">
        <v>2583.3245253350387</v>
      </c>
      <c r="AF26" s="14">
        <v>2584.7985156395657</v>
      </c>
      <c r="AG26" s="14">
        <v>2546.1123755728186</v>
      </c>
      <c r="AH26" s="14">
        <v>2504.3767700321696</v>
      </c>
      <c r="AI26" s="14">
        <v>2447.8281564760005</v>
      </c>
      <c r="AJ26" s="15">
        <v>4.4500645732435E-2</v>
      </c>
      <c r="AK26" s="15">
        <v>4.0379631734538554E-2</v>
      </c>
      <c r="AL26" s="15">
        <v>4.5194550475748579E-2</v>
      </c>
      <c r="AM26" s="10"/>
      <c r="AN26" s="16">
        <v>-2.257991458507369E-2</v>
      </c>
      <c r="AO26" s="17">
        <v>-56.54861355616913</v>
      </c>
      <c r="AQ26" s="17">
        <v>-5.6548613556169129E-2</v>
      </c>
      <c r="AS26" s="18">
        <v>3.8396324439926119E-2</v>
      </c>
      <c r="AU26" s="18">
        <v>-4.220128695363843E-2</v>
      </c>
      <c r="AW26" s="21"/>
    </row>
    <row r="27" spans="1:51" outlineLevel="1" x14ac:dyDescent="0.25">
      <c r="A27" s="13" t="s">
        <v>35</v>
      </c>
      <c r="B27" s="14">
        <v>4431.3516090150315</v>
      </c>
      <c r="C27" s="14">
        <v>4388.4340323446149</v>
      </c>
      <c r="D27" s="14">
        <v>4307.1482509613297</v>
      </c>
      <c r="E27" s="14">
        <v>4446.8345238016027</v>
      </c>
      <c r="F27" s="14">
        <v>4629.9334903746703</v>
      </c>
      <c r="G27" s="14">
        <v>4840.0164682515879</v>
      </c>
      <c r="H27" s="14">
        <v>4842.290704737612</v>
      </c>
      <c r="I27" s="14">
        <v>4658.9786747483258</v>
      </c>
      <c r="J27" s="14">
        <v>4982.0268218053989</v>
      </c>
      <c r="K27" s="14">
        <v>4989.8806603450785</v>
      </c>
      <c r="L27" s="14">
        <v>4740.507022259555</v>
      </c>
      <c r="M27" s="14">
        <v>4496.4521201677835</v>
      </c>
      <c r="N27" s="14">
        <v>4442.2610582686348</v>
      </c>
      <c r="O27" s="14">
        <v>4620.8476110833799</v>
      </c>
      <c r="P27" s="14">
        <v>4508.8325222025505</v>
      </c>
      <c r="Q27" s="14">
        <v>4371.033478147715</v>
      </c>
      <c r="R27" s="14">
        <v>4257.1994799162521</v>
      </c>
      <c r="S27" s="14">
        <v>4130.4199938244737</v>
      </c>
      <c r="T27" s="14">
        <v>3986.8582001904979</v>
      </c>
      <c r="U27" s="14">
        <v>3882.5166006571185</v>
      </c>
      <c r="V27" s="14">
        <v>4170.1325251034259</v>
      </c>
      <c r="W27" s="14">
        <v>3807.3784610637558</v>
      </c>
      <c r="X27" s="14">
        <v>3908.4068256680189</v>
      </c>
      <c r="Y27" s="14">
        <v>4272.8482414986183</v>
      </c>
      <c r="Z27" s="14">
        <v>4149.515112439447</v>
      </c>
      <c r="AA27" s="14">
        <v>4160.6432242541505</v>
      </c>
      <c r="AB27" s="14">
        <v>4226.9176013319629</v>
      </c>
      <c r="AC27" s="14">
        <v>4471.6068297231641</v>
      </c>
      <c r="AD27" s="14">
        <v>4696.537578608828</v>
      </c>
      <c r="AE27" s="14">
        <v>4466.5309109157242</v>
      </c>
      <c r="AF27" s="14">
        <v>4508.6625982744881</v>
      </c>
      <c r="AG27" s="14">
        <v>4675.1844139302484</v>
      </c>
      <c r="AH27" s="14">
        <v>4230.0127312353925</v>
      </c>
      <c r="AI27" s="14">
        <v>3803.667466203523</v>
      </c>
      <c r="AJ27" s="15">
        <v>6.914932241043989E-2</v>
      </c>
      <c r="AK27" s="15">
        <v>6.2745700150397585E-2</v>
      </c>
      <c r="AL27" s="15">
        <v>-0.14164620598703193</v>
      </c>
      <c r="AM27" s="10"/>
      <c r="AN27" s="16">
        <v>-0.10079053944297554</v>
      </c>
      <c r="AO27" s="17">
        <v>-426.34526503186953</v>
      </c>
      <c r="AQ27" s="17">
        <v>-0.42634526503186954</v>
      </c>
      <c r="AS27" s="18">
        <v>-0.12980134212667277</v>
      </c>
      <c r="AU27" s="18">
        <v>-0.19011241738425183</v>
      </c>
      <c r="AW27" s="21"/>
    </row>
    <row r="28" spans="1:51" outlineLevel="1" x14ac:dyDescent="0.25">
      <c r="A28" s="13" t="s">
        <v>36</v>
      </c>
      <c r="B28" s="14">
        <v>355.036</v>
      </c>
      <c r="C28" s="14">
        <v>315.14515999999998</v>
      </c>
      <c r="D28" s="14">
        <v>255.60083999999998</v>
      </c>
      <c r="E28" s="14">
        <v>357.2998</v>
      </c>
      <c r="F28" s="14">
        <v>269.64124000000004</v>
      </c>
      <c r="G28" s="14">
        <v>494.59520000000003</v>
      </c>
      <c r="H28" s="14">
        <v>484.03343999999993</v>
      </c>
      <c r="I28" s="14">
        <v>423.48680000000002</v>
      </c>
      <c r="J28" s="14">
        <v>305.58044000000001</v>
      </c>
      <c r="K28" s="14">
        <v>383.22723999999999</v>
      </c>
      <c r="L28" s="14">
        <v>366.38315999999998</v>
      </c>
      <c r="M28" s="14">
        <v>385.28247999999996</v>
      </c>
      <c r="N28" s="14">
        <v>273.89956000000001</v>
      </c>
      <c r="O28" s="14">
        <v>386.76</v>
      </c>
      <c r="P28" s="14">
        <v>240.79571999999996</v>
      </c>
      <c r="Q28" s="14">
        <v>266.73371999999995</v>
      </c>
      <c r="R28" s="14">
        <v>254.85636</v>
      </c>
      <c r="S28" s="14">
        <v>376.76671999999996</v>
      </c>
      <c r="T28" s="14">
        <v>262.20744000000002</v>
      </c>
      <c r="U28" s="14">
        <v>307.32239999999996</v>
      </c>
      <c r="V28" s="14">
        <v>427.93387999999993</v>
      </c>
      <c r="W28" s="14">
        <v>360.67856</v>
      </c>
      <c r="X28" s="14">
        <v>229.39619999999999</v>
      </c>
      <c r="Y28" s="14">
        <v>515.69275999999991</v>
      </c>
      <c r="Z28" s="14">
        <v>391.07495680000005</v>
      </c>
      <c r="AA28" s="14">
        <v>401.14668</v>
      </c>
      <c r="AB28" s="14">
        <v>433.59667999999999</v>
      </c>
      <c r="AC28" s="14">
        <v>332.74647999999996</v>
      </c>
      <c r="AD28" s="14">
        <v>461.05708000000004</v>
      </c>
      <c r="AE28" s="14">
        <v>343.90247759999994</v>
      </c>
      <c r="AF28" s="14">
        <v>399.48303999999996</v>
      </c>
      <c r="AG28" s="14">
        <v>597.40603999999996</v>
      </c>
      <c r="AH28" s="14">
        <v>623.97631999999999</v>
      </c>
      <c r="AI28" s="14">
        <v>457.79579999999999</v>
      </c>
      <c r="AJ28" s="15">
        <v>8.322564907058419E-3</v>
      </c>
      <c r="AK28" s="15">
        <v>7.5518478552968242E-3</v>
      </c>
      <c r="AL28" s="15">
        <v>0.28943487420993924</v>
      </c>
      <c r="AM28" s="10"/>
      <c r="AN28" s="16">
        <v>-0.26632504259135986</v>
      </c>
      <c r="AO28" s="17">
        <v>-166.18052</v>
      </c>
      <c r="AQ28" s="17">
        <v>-0.16618052</v>
      </c>
      <c r="AS28" s="18">
        <v>0.71630268568968358</v>
      </c>
      <c r="AU28" s="18">
        <v>-7.0734842635971577E-3</v>
      </c>
      <c r="AW28" s="21"/>
    </row>
    <row r="29" spans="1:51" outlineLevel="1" x14ac:dyDescent="0.25">
      <c r="A29" s="13" t="s">
        <v>37</v>
      </c>
      <c r="B29" s="14">
        <v>96.677023188405784</v>
      </c>
      <c r="C29" s="14">
        <v>99.628382821946872</v>
      </c>
      <c r="D29" s="14">
        <v>118.08579710144927</v>
      </c>
      <c r="E29" s="14">
        <v>99.875217391304361</v>
      </c>
      <c r="F29" s="14">
        <v>98.719420289855051</v>
      </c>
      <c r="G29" s="14">
        <v>86.267101449275344</v>
      </c>
      <c r="H29" s="14">
        <v>87.18695652173912</v>
      </c>
      <c r="I29" s="14">
        <v>82.633913043478259</v>
      </c>
      <c r="J29" s="14">
        <v>95.371594202898564</v>
      </c>
      <c r="K29" s="14">
        <v>103.53391304347825</v>
      </c>
      <c r="L29" s="14">
        <v>91.8436231884058</v>
      </c>
      <c r="M29" s="14">
        <v>83.63666666666667</v>
      </c>
      <c r="N29" s="14">
        <v>80.805362318840594</v>
      </c>
      <c r="O29" s="14">
        <v>78.482608695652175</v>
      </c>
      <c r="P29" s="14">
        <v>66.857681159420295</v>
      </c>
      <c r="Q29" s="14">
        <v>60.814599999999999</v>
      </c>
      <c r="R29" s="14">
        <v>64.755533333333346</v>
      </c>
      <c r="S29" s="14">
        <v>50.899933333333344</v>
      </c>
      <c r="T29" s="14">
        <v>66.973133333333351</v>
      </c>
      <c r="U29" s="14">
        <v>89.020800000000008</v>
      </c>
      <c r="V29" s="14">
        <v>98.243200000000016</v>
      </c>
      <c r="W29" s="14">
        <v>70.265799999999999</v>
      </c>
      <c r="X29" s="14">
        <v>46.351066666666675</v>
      </c>
      <c r="Y29" s="14">
        <v>47.090266666666672</v>
      </c>
      <c r="Z29" s="14">
        <v>54.549733333333336</v>
      </c>
      <c r="AA29" s="14">
        <v>64.265666666666661</v>
      </c>
      <c r="AB29" s="14">
        <v>79.107600000000019</v>
      </c>
      <c r="AC29" s="14">
        <v>83.988666666666674</v>
      </c>
      <c r="AD29" s="14">
        <v>88.762666666666675</v>
      </c>
      <c r="AE29" s="14">
        <v>91.980533333333341</v>
      </c>
      <c r="AF29" s="14">
        <v>109.40233333333333</v>
      </c>
      <c r="AG29" s="14">
        <v>102.04333333333332</v>
      </c>
      <c r="AH29" s="14">
        <v>126.8160666666667</v>
      </c>
      <c r="AI29" s="14">
        <v>122.24188405797101</v>
      </c>
      <c r="AJ29" s="15">
        <v>2.2223139977115857E-3</v>
      </c>
      <c r="AK29" s="15">
        <v>2.0165150268976503E-3</v>
      </c>
      <c r="AL29" s="15">
        <v>0.26443574725862212</v>
      </c>
      <c r="AM29" s="10"/>
      <c r="AN29" s="16">
        <v>-3.6069425025764552E-2</v>
      </c>
      <c r="AO29" s="17">
        <v>-4.5741826086956934</v>
      </c>
      <c r="AQ29" s="17">
        <v>-4.5741826086956932E-3</v>
      </c>
      <c r="AS29" s="18">
        <v>1.0100746211924605</v>
      </c>
      <c r="AU29" s="18">
        <v>0.37717678668927246</v>
      </c>
      <c r="AW29" s="21"/>
    </row>
    <row r="30" spans="1:51" outlineLevel="1" x14ac:dyDescent="0.25">
      <c r="A30" s="13" t="s">
        <v>38</v>
      </c>
      <c r="B30" s="14">
        <v>723.07784151514841</v>
      </c>
      <c r="C30" s="14">
        <v>750.88852772726921</v>
      </c>
      <c r="D30" s="14">
        <v>761.3175350568149</v>
      </c>
      <c r="E30" s="14">
        <v>764.79387083332995</v>
      </c>
      <c r="F30" s="14">
        <v>869.08394412878408</v>
      </c>
      <c r="G30" s="14">
        <v>997.70836785984386</v>
      </c>
      <c r="H30" s="14">
        <v>803.03356437499644</v>
      </c>
      <c r="I30" s="14">
        <v>830.84425058711759</v>
      </c>
      <c r="J30" s="14">
        <v>823.89157903408716</v>
      </c>
      <c r="K30" s="14">
        <v>869.08394412878408</v>
      </c>
      <c r="L30" s="14">
        <v>900.37096611742027</v>
      </c>
      <c r="M30" s="14">
        <v>910.79997344696551</v>
      </c>
      <c r="N30" s="14">
        <v>914.27630922348078</v>
      </c>
      <c r="O30" s="14">
        <v>917.75264499999571</v>
      </c>
      <c r="P30" s="14">
        <v>879.51295145832944</v>
      </c>
      <c r="Q30" s="14">
        <v>943.78401985771598</v>
      </c>
      <c r="R30" s="14">
        <v>904.75785767385571</v>
      </c>
      <c r="S30" s="14">
        <v>859.0597220842551</v>
      </c>
      <c r="T30" s="14">
        <v>929.49684859773402</v>
      </c>
      <c r="U30" s="14">
        <v>788.40909980042272</v>
      </c>
      <c r="V30" s="14">
        <v>745.71686526643111</v>
      </c>
      <c r="W30" s="14">
        <v>714.47450090494692</v>
      </c>
      <c r="X30" s="14">
        <v>680.81517379975094</v>
      </c>
      <c r="Y30" s="14">
        <v>590.39470623732518</v>
      </c>
      <c r="Z30" s="14">
        <v>529.00222385419227</v>
      </c>
      <c r="AA30" s="14">
        <v>509.62622568842954</v>
      </c>
      <c r="AB30" s="14">
        <v>535.12228288219046</v>
      </c>
      <c r="AC30" s="14">
        <v>554.55875658682862</v>
      </c>
      <c r="AD30" s="14">
        <v>589.69157573857956</v>
      </c>
      <c r="AE30" s="14">
        <v>610.08453395117749</v>
      </c>
      <c r="AF30" s="14">
        <v>622.35339052111021</v>
      </c>
      <c r="AG30" s="14">
        <v>619.27667365304831</v>
      </c>
      <c r="AH30" s="14">
        <v>876.53939068999989</v>
      </c>
      <c r="AI30" s="14">
        <v>799.09235854882832</v>
      </c>
      <c r="AJ30" s="15">
        <v>1.4527215017606152E-2</v>
      </c>
      <c r="AK30" s="15">
        <v>1.3181911922501365E-2</v>
      </c>
      <c r="AL30" s="15">
        <v>0.10512632619801753</v>
      </c>
      <c r="AM30" s="10"/>
      <c r="AN30" s="16">
        <v>-8.835544981065406E-2</v>
      </c>
      <c r="AO30" s="17">
        <v>-77.447032141171576</v>
      </c>
      <c r="AQ30" s="17">
        <v>-7.7447032141171573E-2</v>
      </c>
      <c r="AS30" s="18">
        <v>-0.15331014115994593</v>
      </c>
      <c r="AU30" s="18">
        <v>0.35510221177566853</v>
      </c>
      <c r="AW30" s="21"/>
    </row>
    <row r="31" spans="1:51" outlineLevel="1" x14ac:dyDescent="0.25">
      <c r="A31" s="13" t="s">
        <v>39</v>
      </c>
      <c r="B31" s="14">
        <v>87.792945608757037</v>
      </c>
      <c r="C31" s="14">
        <v>94.873641077770003</v>
      </c>
      <c r="D31" s="14">
        <v>101.04152842696728</v>
      </c>
      <c r="E31" s="14">
        <v>113.07915998108203</v>
      </c>
      <c r="F31" s="14">
        <v>117.85026712009162</v>
      </c>
      <c r="G31" s="14">
        <v>158.45818020153698</v>
      </c>
      <c r="H31" s="14">
        <v>135.2120000835651</v>
      </c>
      <c r="I31" s="14">
        <v>119.21641618531905</v>
      </c>
      <c r="J31" s="14">
        <v>131.74945545725768</v>
      </c>
      <c r="K31" s="14">
        <v>116.24846244630325</v>
      </c>
      <c r="L31" s="14">
        <v>113.17187024649508</v>
      </c>
      <c r="M31" s="14">
        <v>115.09795664159599</v>
      </c>
      <c r="N31" s="14">
        <v>98.815256811255836</v>
      </c>
      <c r="O31" s="14">
        <v>142.11868200708247</v>
      </c>
      <c r="P31" s="14">
        <v>161.60614805975348</v>
      </c>
      <c r="Q31" s="14">
        <v>144.85608341284475</v>
      </c>
      <c r="R31" s="14">
        <v>129.39220551562343</v>
      </c>
      <c r="S31" s="14">
        <v>120.66723161316608</v>
      </c>
      <c r="T31" s="14">
        <v>103.58890081656772</v>
      </c>
      <c r="U31" s="14">
        <v>96.859496755999345</v>
      </c>
      <c r="V31" s="14">
        <v>76.13402775896985</v>
      </c>
      <c r="W31" s="14">
        <v>63.062334421648423</v>
      </c>
      <c r="X31" s="14">
        <v>69.810792636750492</v>
      </c>
      <c r="Y31" s="14">
        <v>77.680430687682218</v>
      </c>
      <c r="Z31" s="14">
        <v>74.014066691240913</v>
      </c>
      <c r="AA31" s="14">
        <v>65.071496520437094</v>
      </c>
      <c r="AB31" s="14">
        <v>59.75217083200944</v>
      </c>
      <c r="AC31" s="14">
        <v>70.755959493978764</v>
      </c>
      <c r="AD31" s="14">
        <v>84.456069343585312</v>
      </c>
      <c r="AE31" s="14">
        <v>72.920534723770871</v>
      </c>
      <c r="AF31" s="14">
        <v>59.439864209311182</v>
      </c>
      <c r="AG31" s="14">
        <v>58.155267126107894</v>
      </c>
      <c r="AH31" s="14">
        <v>53.577660351936274</v>
      </c>
      <c r="AI31" s="14">
        <v>60.897901681791311</v>
      </c>
      <c r="AJ31" s="15">
        <v>1.1071022046300343E-3</v>
      </c>
      <c r="AK31" s="15">
        <v>1.0045782163307583E-3</v>
      </c>
      <c r="AL31" s="15">
        <v>-0.30634629856049667</v>
      </c>
      <c r="AM31" s="10"/>
      <c r="AN31" s="16">
        <v>0.13662861128631734</v>
      </c>
      <c r="AO31" s="17">
        <v>7.3202413298550368</v>
      </c>
      <c r="AQ31" s="17">
        <v>7.3202413298550364E-3</v>
      </c>
      <c r="AS31" s="18">
        <v>-0.57959720954051874</v>
      </c>
      <c r="AU31" s="18">
        <v>-0.27893990147652203</v>
      </c>
      <c r="AW31" s="21"/>
    </row>
    <row r="32" spans="1:51" x14ac:dyDescent="0.25">
      <c r="A32" s="20" t="s">
        <v>40</v>
      </c>
      <c r="B32" s="8">
        <v>1709.2379654880638</v>
      </c>
      <c r="C32" s="8">
        <v>1799.7259717319207</v>
      </c>
      <c r="D32" s="8">
        <v>1872.6110167758227</v>
      </c>
      <c r="E32" s="8">
        <v>1928.635396083811</v>
      </c>
      <c r="F32" s="8">
        <v>1978.8855789392078</v>
      </c>
      <c r="G32" s="8">
        <v>2019.7605435458233</v>
      </c>
      <c r="H32" s="8">
        <v>1884.4631560740484</v>
      </c>
      <c r="I32" s="8">
        <v>1577.0810241243623</v>
      </c>
      <c r="J32" s="8">
        <v>1626.6955525074786</v>
      </c>
      <c r="K32" s="8">
        <v>1630.862038641108</v>
      </c>
      <c r="L32" s="8">
        <v>1643.3846087690049</v>
      </c>
      <c r="M32" s="8">
        <v>1766.9683856870142</v>
      </c>
      <c r="N32" s="8">
        <v>1880.9796934493604</v>
      </c>
      <c r="O32" s="8">
        <v>1935.8855277009457</v>
      </c>
      <c r="P32" s="8">
        <v>1656.8076141371562</v>
      </c>
      <c r="Q32" s="8">
        <v>1454.3859555712822</v>
      </c>
      <c r="R32" s="8">
        <v>1489.1756863909459</v>
      </c>
      <c r="S32" s="8">
        <v>962.50444312206935</v>
      </c>
      <c r="T32" s="8">
        <v>800.35568468212944</v>
      </c>
      <c r="U32" s="8">
        <v>603.97531053018679</v>
      </c>
      <c r="V32" s="8">
        <v>588.87485750317603</v>
      </c>
      <c r="W32" s="8">
        <v>683.73014228332477</v>
      </c>
      <c r="X32" s="8">
        <v>589.55731219352106</v>
      </c>
      <c r="Y32" s="8">
        <v>755.05926000677346</v>
      </c>
      <c r="Z32" s="8">
        <v>949.24604207902996</v>
      </c>
      <c r="AA32" s="8">
        <v>1020.4334171320365</v>
      </c>
      <c r="AB32" s="8">
        <v>1015.8910712325211</v>
      </c>
      <c r="AC32" s="8">
        <v>978.97236829745566</v>
      </c>
      <c r="AD32" s="8">
        <v>934.05397466013233</v>
      </c>
      <c r="AE32" s="8">
        <v>898.97604474724699</v>
      </c>
      <c r="AF32" s="8">
        <v>879.29246682905409</v>
      </c>
      <c r="AG32" s="8">
        <v>825.18833303019062</v>
      </c>
      <c r="AH32" s="8">
        <v>881.408706551465</v>
      </c>
      <c r="AI32" s="8">
        <v>845.87202680808696</v>
      </c>
      <c r="AJ32" s="9">
        <v>1.5377652757354619E-2</v>
      </c>
      <c r="AK32" s="9">
        <v>1.3953594269554743E-2</v>
      </c>
      <c r="AL32" s="9">
        <v>-0.5051174594249358</v>
      </c>
      <c r="AM32" s="10"/>
      <c r="AN32" s="11">
        <v>-4.0318049367150284E-2</v>
      </c>
      <c r="AO32" s="12">
        <v>-35.536679743378045</v>
      </c>
      <c r="AQ32" s="12">
        <v>-3.5536679743378048E-2</v>
      </c>
      <c r="AS32" s="9">
        <v>-0.41839920581753093</v>
      </c>
      <c r="AU32" s="9">
        <v>-9.4407764694895188E-2</v>
      </c>
    </row>
    <row r="33" spans="1:49" outlineLevel="1" x14ac:dyDescent="0.25">
      <c r="A33" s="13" t="s">
        <v>41</v>
      </c>
      <c r="B33" s="14">
        <v>1476.2440052032955</v>
      </c>
      <c r="C33" s="14">
        <v>1566.4053883747692</v>
      </c>
      <c r="D33" s="14">
        <v>1636.804891871742</v>
      </c>
      <c r="E33" s="14">
        <v>1691.858702032943</v>
      </c>
      <c r="F33" s="14">
        <v>1742.7939278700369</v>
      </c>
      <c r="G33" s="14">
        <v>1783.8901811031583</v>
      </c>
      <c r="H33" s="14">
        <v>1648.4939639728798</v>
      </c>
      <c r="I33" s="14">
        <v>1358.2515075538263</v>
      </c>
      <c r="J33" s="14">
        <v>1415.0371160350153</v>
      </c>
      <c r="K33" s="14">
        <v>1412.6418846823149</v>
      </c>
      <c r="L33" s="14">
        <v>1420.3433841632723</v>
      </c>
      <c r="M33" s="14">
        <v>1528.2075427926054</v>
      </c>
      <c r="N33" s="14">
        <v>1610.1605965103295</v>
      </c>
      <c r="O33" s="14">
        <v>1631.9913947418349</v>
      </c>
      <c r="P33" s="14">
        <v>1340.5454230073749</v>
      </c>
      <c r="Q33" s="14">
        <v>1139.9008157076041</v>
      </c>
      <c r="R33" s="14">
        <v>1191.3427119488674</v>
      </c>
      <c r="S33" s="14">
        <v>709.15973069248855</v>
      </c>
      <c r="T33" s="14">
        <v>541.10970781237779</v>
      </c>
      <c r="U33" s="14">
        <v>342.34383782634109</v>
      </c>
      <c r="V33" s="14">
        <v>336.72052701883962</v>
      </c>
      <c r="W33" s="14">
        <v>450.18350022271824</v>
      </c>
      <c r="X33" s="14">
        <v>356.6509759445176</v>
      </c>
      <c r="Y33" s="14">
        <v>525.47088927375569</v>
      </c>
      <c r="Z33" s="14">
        <v>721.72063474715696</v>
      </c>
      <c r="AA33" s="14">
        <v>792.537952568744</v>
      </c>
      <c r="AB33" s="14">
        <v>803.18733060244085</v>
      </c>
      <c r="AC33" s="14">
        <v>756.02578439837566</v>
      </c>
      <c r="AD33" s="14">
        <v>713.96760321026545</v>
      </c>
      <c r="AE33" s="14">
        <v>664.63308625081095</v>
      </c>
      <c r="AF33" s="14">
        <v>643.7723715185648</v>
      </c>
      <c r="AG33" s="14">
        <v>589.55825493957559</v>
      </c>
      <c r="AH33" s="14">
        <v>634.1460278567971</v>
      </c>
      <c r="AI33" s="14">
        <v>593.98153771833097</v>
      </c>
      <c r="AJ33" s="15">
        <v>1.0798373207563675E-2</v>
      </c>
      <c r="AK33" s="15">
        <v>9.7983821645023558E-3</v>
      </c>
      <c r="AL33" s="15">
        <v>-0.59764000014582075</v>
      </c>
      <c r="AM33" s="10"/>
      <c r="AN33" s="16">
        <v>-6.333634269414061E-2</v>
      </c>
      <c r="AO33" s="17">
        <v>-40.164490138466135</v>
      </c>
      <c r="AQ33" s="17">
        <v>-4.0164490138466138E-2</v>
      </c>
      <c r="AS33" s="18">
        <v>-0.47891822732874234</v>
      </c>
      <c r="AU33" s="18">
        <v>-0.16805533605787187</v>
      </c>
    </row>
    <row r="34" spans="1:49" outlineLevel="1" x14ac:dyDescent="0.25">
      <c r="A34" s="13" t="s">
        <v>42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3.9041147999999999</v>
      </c>
      <c r="N34" s="14">
        <v>5.9726827999999994</v>
      </c>
      <c r="O34" s="14">
        <v>8.3072848000000015</v>
      </c>
      <c r="P34" s="14">
        <v>34.960379600000003</v>
      </c>
      <c r="Q34" s="14">
        <v>47.649235599999997</v>
      </c>
      <c r="R34" s="14">
        <v>38.1917708</v>
      </c>
      <c r="S34" s="14">
        <v>37.751190399999999</v>
      </c>
      <c r="T34" s="14">
        <v>49.80138920000001</v>
      </c>
      <c r="U34" s="14">
        <v>49.124275600000004</v>
      </c>
      <c r="V34" s="14">
        <v>50.026312400000002</v>
      </c>
      <c r="W34" s="14">
        <v>49.850344800000009</v>
      </c>
      <c r="X34" s="14">
        <v>45.3094988</v>
      </c>
      <c r="Y34" s="14">
        <v>45.739387999999998</v>
      </c>
      <c r="Z34" s="14">
        <v>42.4878316</v>
      </c>
      <c r="AA34" s="14">
        <v>41.596695200000006</v>
      </c>
      <c r="AB34" s="14">
        <v>40.990482400000005</v>
      </c>
      <c r="AC34" s="14">
        <v>46.863633920362403</v>
      </c>
      <c r="AD34" s="14">
        <v>45.793105543440078</v>
      </c>
      <c r="AE34" s="14">
        <v>49.370679257317327</v>
      </c>
      <c r="AF34" s="14">
        <v>48.144307363679999</v>
      </c>
      <c r="AG34" s="14">
        <v>43.259350754436866</v>
      </c>
      <c r="AH34" s="14">
        <v>51.707833385728883</v>
      </c>
      <c r="AI34" s="14">
        <v>52.681345063670086</v>
      </c>
      <c r="AJ34" s="15">
        <v>9.5772812612858384E-4</v>
      </c>
      <c r="AK34" s="15">
        <v>8.6903703077491953E-4</v>
      </c>
      <c r="AL34" s="15"/>
      <c r="AM34" s="10"/>
      <c r="AN34" s="16">
        <v>1.8827160493827391E-2</v>
      </c>
      <c r="AO34" s="17">
        <v>0.97351167794120386</v>
      </c>
      <c r="AQ34" s="17">
        <v>9.7351167794120386E-4</v>
      </c>
      <c r="AS34" s="18">
        <v>0.10560734921149689</v>
      </c>
      <c r="AU34" s="18">
        <v>0.1504208862553712</v>
      </c>
    </row>
    <row r="35" spans="1:49" outlineLevel="1" x14ac:dyDescent="0.25">
      <c r="A35" s="13" t="s">
        <v>43</v>
      </c>
      <c r="B35" s="14">
        <v>97.740765061882584</v>
      </c>
      <c r="C35" s="14">
        <v>97.88913255185517</v>
      </c>
      <c r="D35" s="14">
        <v>98.674091582228982</v>
      </c>
      <c r="E35" s="14">
        <v>99.486071387791299</v>
      </c>
      <c r="F35" s="14">
        <v>100.14640441176329</v>
      </c>
      <c r="G35" s="14">
        <v>100.61466015448265</v>
      </c>
      <c r="H35" s="14">
        <v>100.63183666576825</v>
      </c>
      <c r="I35" s="14">
        <v>84.748430635606638</v>
      </c>
      <c r="J35" s="14">
        <v>66.715771321119618</v>
      </c>
      <c r="K35" s="14">
        <v>74.599152005657388</v>
      </c>
      <c r="L35" s="14">
        <v>79.602870990238046</v>
      </c>
      <c r="M35" s="14">
        <v>88.811286706276093</v>
      </c>
      <c r="N35" s="14">
        <v>115.03357663120156</v>
      </c>
      <c r="O35" s="14">
        <v>162.09788443672096</v>
      </c>
      <c r="P35" s="14">
        <v>149.46809786056204</v>
      </c>
      <c r="Q35" s="14">
        <v>132.57234476718932</v>
      </c>
      <c r="R35" s="14">
        <v>130.19005777336207</v>
      </c>
      <c r="S35" s="14">
        <v>83.934111990741073</v>
      </c>
      <c r="T35" s="14">
        <v>69.02380495828794</v>
      </c>
      <c r="U35" s="14">
        <v>70.514412189651139</v>
      </c>
      <c r="V35" s="14">
        <v>62.072527439734159</v>
      </c>
      <c r="W35" s="14">
        <v>45.013958102736098</v>
      </c>
      <c r="X35" s="14">
        <v>48.286182233922162</v>
      </c>
      <c r="Y35" s="14">
        <v>45.127691648505646</v>
      </c>
      <c r="Z35" s="14">
        <v>41.651772593635819</v>
      </c>
      <c r="AA35" s="14">
        <v>42.393890563800774</v>
      </c>
      <c r="AB35" s="14">
        <v>25.030907769237675</v>
      </c>
      <c r="AC35" s="14">
        <v>27.449305898653076</v>
      </c>
      <c r="AD35" s="14">
        <v>23.899295638180405</v>
      </c>
      <c r="AE35" s="14">
        <v>32.524203919874395</v>
      </c>
      <c r="AF35" s="14">
        <v>31.188413817965916</v>
      </c>
      <c r="AG35" s="14">
        <v>34.611180998377201</v>
      </c>
      <c r="AH35" s="14">
        <v>36.374321164242211</v>
      </c>
      <c r="AI35" s="14">
        <v>36.603986334717924</v>
      </c>
      <c r="AJ35" s="15">
        <v>6.6544745960484854E-4</v>
      </c>
      <c r="AK35" s="15">
        <v>6.0382322357949506E-4</v>
      </c>
      <c r="AL35" s="15">
        <v>-0.62549928567120539</v>
      </c>
      <c r="AM35" s="10"/>
      <c r="AN35" s="16">
        <v>6.3139369512546359E-3</v>
      </c>
      <c r="AO35" s="17">
        <v>0.22966517047571244</v>
      </c>
      <c r="AQ35" s="17">
        <v>2.2966517047571245E-4</v>
      </c>
      <c r="AS35" s="18">
        <v>-0.72389425261355766</v>
      </c>
      <c r="AU35" s="18">
        <v>0.53159268326892006</v>
      </c>
    </row>
    <row r="36" spans="1:49" outlineLevel="1" x14ac:dyDescent="0.25">
      <c r="A36" s="13" t="s">
        <v>44</v>
      </c>
      <c r="B36" s="14">
        <v>135.25319522288586</v>
      </c>
      <c r="C36" s="14">
        <v>135.43145080529615</v>
      </c>
      <c r="D36" s="14">
        <v>137.13203332185168</v>
      </c>
      <c r="E36" s="14">
        <v>137.29062266307653</v>
      </c>
      <c r="F36" s="14">
        <v>135.94524665740758</v>
      </c>
      <c r="G36" s="14">
        <v>135.25570228818248</v>
      </c>
      <c r="H36" s="14">
        <v>135.33735543540018</v>
      </c>
      <c r="I36" s="14">
        <v>134.08108593492943</v>
      </c>
      <c r="J36" s="14">
        <v>144.94266515134387</v>
      </c>
      <c r="K36" s="14">
        <v>143.62100195313579</v>
      </c>
      <c r="L36" s="14">
        <v>143.43835361549452</v>
      </c>
      <c r="M36" s="14">
        <v>146.04544138813282</v>
      </c>
      <c r="N36" s="14">
        <v>149.81283750782927</v>
      </c>
      <c r="O36" s="14">
        <v>133.48896372238977</v>
      </c>
      <c r="P36" s="14">
        <v>131.83371366921926</v>
      </c>
      <c r="Q36" s="14">
        <v>134.26355949648877</v>
      </c>
      <c r="R36" s="14">
        <v>129.45114586871648</v>
      </c>
      <c r="S36" s="14">
        <v>131.6594100388397</v>
      </c>
      <c r="T36" s="14">
        <v>140.4207827114636</v>
      </c>
      <c r="U36" s="14">
        <v>141.99278491419452</v>
      </c>
      <c r="V36" s="14">
        <v>140.05549064460226</v>
      </c>
      <c r="W36" s="14">
        <v>138.68233915787044</v>
      </c>
      <c r="X36" s="14">
        <v>139.31065521508137</v>
      </c>
      <c r="Y36" s="14">
        <v>138.72129108451219</v>
      </c>
      <c r="Z36" s="14">
        <v>143.38580313823721</v>
      </c>
      <c r="AA36" s="14">
        <v>143.90487879949171</v>
      </c>
      <c r="AB36" s="14">
        <v>146.68235046084251</v>
      </c>
      <c r="AC36" s="14">
        <v>148.63364408006458</v>
      </c>
      <c r="AD36" s="14">
        <v>150.39397026824633</v>
      </c>
      <c r="AE36" s="14">
        <v>152.44807531924437</v>
      </c>
      <c r="AF36" s="14">
        <v>156.18737412884335</v>
      </c>
      <c r="AG36" s="14">
        <v>157.759546337801</v>
      </c>
      <c r="AH36" s="14">
        <v>159.18052414469673</v>
      </c>
      <c r="AI36" s="14">
        <v>162.60515769136811</v>
      </c>
      <c r="AJ36" s="15">
        <v>2.9561039640575134E-3</v>
      </c>
      <c r="AK36" s="15">
        <v>2.6823518506979755E-3</v>
      </c>
      <c r="AL36" s="15">
        <v>0.20222784699029486</v>
      </c>
      <c r="AM36" s="10"/>
      <c r="AN36" s="16">
        <v>2.151414920306674E-2</v>
      </c>
      <c r="AO36" s="17">
        <v>3.4246335466713731</v>
      </c>
      <c r="AQ36" s="17">
        <v>3.4246335466713729E-3</v>
      </c>
      <c r="AS36" s="18">
        <v>0.21108928067425861</v>
      </c>
      <c r="AU36" s="18">
        <v>8.1194660938477797E-2</v>
      </c>
    </row>
    <row r="37" spans="1:49" x14ac:dyDescent="0.25">
      <c r="A37" s="20" t="s">
        <v>45</v>
      </c>
      <c r="B37" s="8">
        <v>5010.8239496388387</v>
      </c>
      <c r="C37" s="8">
        <v>4930.5168647231812</v>
      </c>
      <c r="D37" s="8">
        <v>4727.6425109168704</v>
      </c>
      <c r="E37" s="8">
        <v>5001.8183316420318</v>
      </c>
      <c r="F37" s="8">
        <v>5145.87961371033</v>
      </c>
      <c r="G37" s="8">
        <v>6151.438519700685</v>
      </c>
      <c r="H37" s="8">
        <v>5897.980117412656</v>
      </c>
      <c r="I37" s="8">
        <v>5181.0363851435513</v>
      </c>
      <c r="J37" s="8">
        <v>5170.162005080625</v>
      </c>
      <c r="K37" s="8">
        <v>5216.4114470190398</v>
      </c>
      <c r="L37" s="8">
        <v>5868.1034999320691</v>
      </c>
      <c r="M37" s="8">
        <v>7187.8900478238074</v>
      </c>
      <c r="N37" s="8">
        <v>6772.6858533781578</v>
      </c>
      <c r="O37" s="8">
        <v>7369.2667647714688</v>
      </c>
      <c r="P37" s="8">
        <v>6057.6957749861904</v>
      </c>
      <c r="Q37" s="8">
        <v>6212.0457965182968</v>
      </c>
      <c r="R37" s="8">
        <v>6162.7397208848133</v>
      </c>
      <c r="S37" s="8">
        <v>5180.2780139433289</v>
      </c>
      <c r="T37" s="8">
        <v>4489.8280173124986</v>
      </c>
      <c r="U37" s="8">
        <v>4114.0993072065367</v>
      </c>
      <c r="V37" s="8">
        <v>5248.2114633619076</v>
      </c>
      <c r="W37" s="8">
        <v>4327.6585629765268</v>
      </c>
      <c r="X37" s="8">
        <v>3385.4936561567979</v>
      </c>
      <c r="Y37" s="8">
        <v>4162.0696875246394</v>
      </c>
      <c r="Z37" s="8">
        <v>3737.8927890460491</v>
      </c>
      <c r="AA37" s="8">
        <v>4082.4400231468189</v>
      </c>
      <c r="AB37" s="8">
        <v>3198.3149038812589</v>
      </c>
      <c r="AC37" s="8">
        <v>5165.3963729233319</v>
      </c>
      <c r="AD37" s="8">
        <v>4186.4899562888186</v>
      </c>
      <c r="AE37" s="8">
        <v>4281.9830864719688</v>
      </c>
      <c r="AF37" s="8">
        <v>5152.4472345281847</v>
      </c>
      <c r="AG37" s="8">
        <v>4627.7867950851614</v>
      </c>
      <c r="AH37" s="8">
        <v>3983.3390111056015</v>
      </c>
      <c r="AI37" s="8">
        <v>5613.7924095148755</v>
      </c>
      <c r="AJ37" s="9"/>
      <c r="AK37" s="9">
        <v>9.260571234571506E-2</v>
      </c>
      <c r="AL37" s="9">
        <v>0.12033319588477989</v>
      </c>
      <c r="AM37" s="10"/>
      <c r="AN37" s="11">
        <v>0.40931826135399185</v>
      </c>
      <c r="AO37" s="12">
        <v>1630.4533984092741</v>
      </c>
      <c r="AQ37" s="12">
        <v>1.6304533984092742</v>
      </c>
      <c r="AS37" s="9">
        <v>-9.6305372915751516E-2</v>
      </c>
      <c r="AU37" s="9">
        <v>0.34093058101859447</v>
      </c>
    </row>
    <row r="38" spans="1:49" outlineLevel="1" x14ac:dyDescent="0.25">
      <c r="A38" s="13" t="s">
        <v>46</v>
      </c>
      <c r="B38" s="14">
        <v>-2723.2116191229366</v>
      </c>
      <c r="C38" s="14">
        <v>-2824.2991906581406</v>
      </c>
      <c r="D38" s="14">
        <v>-2237.0357360364746</v>
      </c>
      <c r="E38" s="14">
        <v>-2310.8617980144959</v>
      </c>
      <c r="F38" s="14">
        <v>-1909.8913373059565</v>
      </c>
      <c r="G38" s="14">
        <v>-1554.1579634299769</v>
      </c>
      <c r="H38" s="14">
        <v>-1357.8732492330125</v>
      </c>
      <c r="I38" s="14">
        <v>-2048.9771651326096</v>
      </c>
      <c r="J38" s="14">
        <v>-1634.5965113789443</v>
      </c>
      <c r="K38" s="14">
        <v>-1490.0562999413053</v>
      </c>
      <c r="L38" s="14">
        <v>-428.4899475590675</v>
      </c>
      <c r="M38" s="14">
        <v>-760.80377021539471</v>
      </c>
      <c r="N38" s="14">
        <v>-689.83290349205004</v>
      </c>
      <c r="O38" s="14">
        <v>-772.75869055664953</v>
      </c>
      <c r="P38" s="14">
        <v>-1463.5160322446177</v>
      </c>
      <c r="Q38" s="14">
        <v>-1238.0147934373163</v>
      </c>
      <c r="R38" s="14">
        <v>-2014.3768836734891</v>
      </c>
      <c r="S38" s="14">
        <v>-1983.7981676183438</v>
      </c>
      <c r="T38" s="14">
        <v>-2934.5178408904599</v>
      </c>
      <c r="U38" s="14">
        <v>-3050.5669568055218</v>
      </c>
      <c r="V38" s="14">
        <v>-2790.4856293888406</v>
      </c>
      <c r="W38" s="14">
        <v>-2972.8936387682488</v>
      </c>
      <c r="X38" s="14">
        <v>-3510.0904061879942</v>
      </c>
      <c r="Y38" s="14">
        <v>-3757.1768757721184</v>
      </c>
      <c r="Z38" s="14">
        <v>-3449.803244195914</v>
      </c>
      <c r="AA38" s="14">
        <v>-4080.837482775064</v>
      </c>
      <c r="AB38" s="14">
        <v>-4151.0033378211492</v>
      </c>
      <c r="AC38" s="14">
        <v>-2556.4453567664254</v>
      </c>
      <c r="AD38" s="14">
        <v>-2462.6439583344545</v>
      </c>
      <c r="AE38" s="14">
        <v>-2008.8848819824452</v>
      </c>
      <c r="AF38" s="14">
        <v>-1768.9304783368943</v>
      </c>
      <c r="AG38" s="14">
        <v>-1134.5754887862577</v>
      </c>
      <c r="AH38" s="14">
        <v>-1574.9888325543618</v>
      </c>
      <c r="AI38" s="14">
        <v>1080.7834079413774</v>
      </c>
      <c r="AJ38" s="15"/>
      <c r="AK38" s="15">
        <v>1.7828717216939263E-2</v>
      </c>
      <c r="AL38" s="15">
        <v>-1.3968782302307687</v>
      </c>
      <c r="AM38" s="10"/>
      <c r="AN38" s="16">
        <v>-1.6862165531602737</v>
      </c>
      <c r="AO38" s="17">
        <v>2655.7722404957394</v>
      </c>
      <c r="AQ38" s="17">
        <v>2.6557722404957396</v>
      </c>
      <c r="AS38" s="18">
        <v>-1.8729971674575956</v>
      </c>
      <c r="AU38" s="18">
        <v>-1.4388711588955543</v>
      </c>
    </row>
    <row r="39" spans="1:49" outlineLevel="1" x14ac:dyDescent="0.25">
      <c r="A39" s="13" t="s">
        <v>47</v>
      </c>
      <c r="B39" s="14">
        <v>-48.08549165886965</v>
      </c>
      <c r="C39" s="14">
        <v>-48.625924037242662</v>
      </c>
      <c r="D39" s="14">
        <v>-49.522110451890754</v>
      </c>
      <c r="E39" s="14">
        <v>-45.842014537203411</v>
      </c>
      <c r="F39" s="14">
        <v>-48.731247035271757</v>
      </c>
      <c r="G39" s="14">
        <v>-44.657284414670777</v>
      </c>
      <c r="H39" s="14">
        <v>-48.936374341646577</v>
      </c>
      <c r="I39" s="14">
        <v>-46.035761741532035</v>
      </c>
      <c r="J39" s="14">
        <v>-44.185739901235983</v>
      </c>
      <c r="K39" s="14">
        <v>-39.203844556623281</v>
      </c>
      <c r="L39" s="14">
        <v>1.3522252404066002</v>
      </c>
      <c r="M39" s="14">
        <v>166.74215701719578</v>
      </c>
      <c r="N39" s="14">
        <v>186.07306567176292</v>
      </c>
      <c r="O39" s="14">
        <v>107.12687389324391</v>
      </c>
      <c r="P39" s="14">
        <v>100.55710825155452</v>
      </c>
      <c r="Q39" s="14">
        <v>42.76811104119372</v>
      </c>
      <c r="R39" s="14">
        <v>-27.40148099760561</v>
      </c>
      <c r="S39" s="14">
        <v>-9.60741191596939</v>
      </c>
      <c r="T39" s="14">
        <v>82.523191558275911</v>
      </c>
      <c r="U39" s="14">
        <v>-13.06659855144656</v>
      </c>
      <c r="V39" s="14">
        <v>-113.16116223623958</v>
      </c>
      <c r="W39" s="14">
        <v>-69.106184759355514</v>
      </c>
      <c r="X39" s="14">
        <v>13.317963157285771</v>
      </c>
      <c r="Y39" s="14">
        <v>-4.8490471485404001</v>
      </c>
      <c r="Z39" s="14">
        <v>-51.204483243747212</v>
      </c>
      <c r="AA39" s="14">
        <v>-71.340204264218997</v>
      </c>
      <c r="AB39" s="14">
        <v>-92.59008075438247</v>
      </c>
      <c r="AC39" s="14">
        <v>-92.018764597696688</v>
      </c>
      <c r="AD39" s="14">
        <v>-154.79465279818172</v>
      </c>
      <c r="AE39" s="14">
        <v>-142.37633223955379</v>
      </c>
      <c r="AF39" s="14">
        <v>-125.20688393196198</v>
      </c>
      <c r="AG39" s="14">
        <v>-101.28707364813495</v>
      </c>
      <c r="AH39" s="14">
        <v>-83.384424128579766</v>
      </c>
      <c r="AI39" s="14">
        <v>-116.50913922401799</v>
      </c>
      <c r="AJ39" s="15"/>
      <c r="AK39" s="15">
        <v>-1.9219470627982592E-3</v>
      </c>
      <c r="AL39" s="15">
        <v>1.4229582604782871</v>
      </c>
      <c r="AM39" s="10"/>
      <c r="AN39" s="16">
        <v>0.39725302946698438</v>
      </c>
      <c r="AO39" s="17">
        <v>-33.124715095438219</v>
      </c>
      <c r="AQ39" s="17">
        <v>-3.3124715095438219E-2</v>
      </c>
      <c r="AS39" s="18">
        <v>-3.7242058717954087</v>
      </c>
      <c r="AU39" s="18">
        <v>-0.24733098257650826</v>
      </c>
    </row>
    <row r="40" spans="1:49" outlineLevel="1" x14ac:dyDescent="0.25">
      <c r="A40" s="13" t="s">
        <v>48</v>
      </c>
      <c r="B40" s="14">
        <v>3928.2897955899643</v>
      </c>
      <c r="C40" s="14">
        <v>4147.08740914384</v>
      </c>
      <c r="D40" s="14">
        <v>3626.7814909630956</v>
      </c>
      <c r="E40" s="14">
        <v>3457.3764982599337</v>
      </c>
      <c r="F40" s="14">
        <v>3401.9846813823956</v>
      </c>
      <c r="G40" s="14">
        <v>3682.8056203983338</v>
      </c>
      <c r="H40" s="14">
        <v>3458.9646179677911</v>
      </c>
      <c r="I40" s="14">
        <v>3708.5301046048439</v>
      </c>
      <c r="J40" s="14">
        <v>3629.4271207156694</v>
      </c>
      <c r="K40" s="14">
        <v>3507.6308862442238</v>
      </c>
      <c r="L40" s="14">
        <v>3220.7339017022441</v>
      </c>
      <c r="M40" s="14">
        <v>3209.5813966499963</v>
      </c>
      <c r="N40" s="14">
        <v>3580.9835450794417</v>
      </c>
      <c r="O40" s="14">
        <v>3441.6593962539014</v>
      </c>
      <c r="P40" s="14">
        <v>3247.5957384696439</v>
      </c>
      <c r="Q40" s="14">
        <v>3121.4063570201733</v>
      </c>
      <c r="R40" s="14">
        <v>2987.2369493407186</v>
      </c>
      <c r="S40" s="14">
        <v>3048.7273783948344</v>
      </c>
      <c r="T40" s="14">
        <v>3140.6484145764553</v>
      </c>
      <c r="U40" s="14">
        <v>3391.2376178275731</v>
      </c>
      <c r="V40" s="14">
        <v>2817.9861319096958</v>
      </c>
      <c r="W40" s="14">
        <v>2783.0653058658581</v>
      </c>
      <c r="X40" s="14">
        <v>2810.2737195980008</v>
      </c>
      <c r="Y40" s="14">
        <v>3271.7509970986821</v>
      </c>
      <c r="Z40" s="14">
        <v>2724.6944685062003</v>
      </c>
      <c r="AA40" s="14">
        <v>2733.8705222639733</v>
      </c>
      <c r="AB40" s="14">
        <v>2729.9541368140003</v>
      </c>
      <c r="AC40" s="14">
        <v>2645.5843688062564</v>
      </c>
      <c r="AD40" s="14">
        <v>2452.1195345867345</v>
      </c>
      <c r="AE40" s="14">
        <v>2481.6866770195898</v>
      </c>
      <c r="AF40" s="14">
        <v>2829.3251987674257</v>
      </c>
      <c r="AG40" s="14">
        <v>2511.6386370015111</v>
      </c>
      <c r="AH40" s="14">
        <v>2484.8826823772165</v>
      </c>
      <c r="AI40" s="14">
        <v>2623.8566772461691</v>
      </c>
      <c r="AJ40" s="15"/>
      <c r="AK40" s="15">
        <v>4.3283416799952588E-2</v>
      </c>
      <c r="AL40" s="15">
        <v>-0.33206132597656046</v>
      </c>
      <c r="AM40" s="10"/>
      <c r="AN40" s="16">
        <v>5.5927789208945713E-2</v>
      </c>
      <c r="AO40" s="17">
        <v>138.97399486895256</v>
      </c>
      <c r="AQ40" s="17">
        <v>0.13897399486895257</v>
      </c>
      <c r="AS40" s="18">
        <v>-0.15939920115014639</v>
      </c>
      <c r="AU40" s="18">
        <v>7.0036203470960928E-2</v>
      </c>
    </row>
    <row r="41" spans="1:49" outlineLevel="1" x14ac:dyDescent="0.25">
      <c r="A41" s="13" t="s">
        <v>49</v>
      </c>
      <c r="B41" s="14">
        <v>4203.3182156036173</v>
      </c>
      <c r="C41" s="14">
        <v>4009.7292865559443</v>
      </c>
      <c r="D41" s="14">
        <v>3881.2200746822641</v>
      </c>
      <c r="E41" s="14">
        <v>4429.537974354389</v>
      </c>
      <c r="F41" s="14">
        <v>4264.7932969159956</v>
      </c>
      <c r="G41" s="14">
        <v>4637.9004697560831</v>
      </c>
      <c r="H41" s="14">
        <v>4508.2180046371468</v>
      </c>
      <c r="I41" s="14">
        <v>4221.2042991333155</v>
      </c>
      <c r="J41" s="14">
        <v>3968.7925542439357</v>
      </c>
      <c r="K41" s="14">
        <v>3957.4100340364753</v>
      </c>
      <c r="L41" s="14">
        <v>3971.6868567947572</v>
      </c>
      <c r="M41" s="14">
        <v>5410.7514343789862</v>
      </c>
      <c r="N41" s="14">
        <v>4373.317994538661</v>
      </c>
      <c r="O41" s="14">
        <v>5450.3675143763094</v>
      </c>
      <c r="P41" s="14">
        <v>4911.4330367367083</v>
      </c>
      <c r="Q41" s="14">
        <v>5039.7838766003742</v>
      </c>
      <c r="R41" s="14">
        <v>4607.1170187344378</v>
      </c>
      <c r="S41" s="14">
        <v>4707.3732106031011</v>
      </c>
      <c r="T41" s="14">
        <v>4320.1977083129741</v>
      </c>
      <c r="U41" s="14">
        <v>4190.5615210166789</v>
      </c>
      <c r="V41" s="14">
        <v>5839.2204907543801</v>
      </c>
      <c r="W41" s="14">
        <v>5148.5323052059257</v>
      </c>
      <c r="X41" s="14">
        <v>4358.3432876783691</v>
      </c>
      <c r="Y41" s="14">
        <v>5125.7741762181486</v>
      </c>
      <c r="Z41" s="14">
        <v>5096.4702702020859</v>
      </c>
      <c r="AA41" s="14">
        <v>6041.1995583044554</v>
      </c>
      <c r="AB41" s="14">
        <v>4922.6651645923348</v>
      </c>
      <c r="AC41" s="14">
        <v>5820.3301185976716</v>
      </c>
      <c r="AD41" s="14">
        <v>4633.8179772588446</v>
      </c>
      <c r="AE41" s="14">
        <v>4567.332148775261</v>
      </c>
      <c r="AF41" s="14">
        <v>4784.6388700585894</v>
      </c>
      <c r="AG41" s="14">
        <v>4080.9067390814375</v>
      </c>
      <c r="AH41" s="14">
        <v>3757.6455491787615</v>
      </c>
      <c r="AI41" s="14">
        <v>3786.2481957851833</v>
      </c>
      <c r="AJ41" s="15"/>
      <c r="AK41" s="15">
        <v>6.2458350026282042E-2</v>
      </c>
      <c r="AL41" s="15">
        <v>-9.9223993622510151E-2</v>
      </c>
      <c r="AM41" s="10"/>
      <c r="AN41" s="16">
        <v>7.6118532820832275E-3</v>
      </c>
      <c r="AO41" s="17">
        <v>28.602646606421786</v>
      </c>
      <c r="AQ41" s="17">
        <v>2.8602646606421787E-2</v>
      </c>
      <c r="AS41" s="18">
        <v>-0.24872806285113427</v>
      </c>
      <c r="AU41" s="18">
        <v>-0.18290959757876485</v>
      </c>
    </row>
    <row r="42" spans="1:49" outlineLevel="1" x14ac:dyDescent="0.25">
      <c r="A42" s="13" t="s">
        <v>50</v>
      </c>
      <c r="B42" s="14">
        <v>62.656463634557944</v>
      </c>
      <c r="C42" s="14">
        <v>55.282640983417139</v>
      </c>
      <c r="D42" s="14">
        <v>65.730091881656165</v>
      </c>
      <c r="E42" s="14">
        <v>56.623167891663769</v>
      </c>
      <c r="F42" s="14">
        <v>81.763912255898973</v>
      </c>
      <c r="G42" s="14">
        <v>85.596158691380225</v>
      </c>
      <c r="H42" s="14">
        <v>97.502284406653303</v>
      </c>
      <c r="I42" s="14">
        <v>108.05761716095134</v>
      </c>
      <c r="J42" s="14">
        <v>119.56193980642705</v>
      </c>
      <c r="K42" s="14">
        <v>131.06267916530717</v>
      </c>
      <c r="L42" s="14">
        <v>172.31815690331106</v>
      </c>
      <c r="M42" s="14">
        <v>218.52616152521375</v>
      </c>
      <c r="N42" s="14">
        <v>214.09825444586667</v>
      </c>
      <c r="O42" s="14">
        <v>260.87254500352094</v>
      </c>
      <c r="P42" s="14">
        <v>284.39174930509085</v>
      </c>
      <c r="Q42" s="14">
        <v>305.95635549272976</v>
      </c>
      <c r="R42" s="14">
        <v>392.72093595694156</v>
      </c>
      <c r="S42" s="14">
        <v>565.35315628923149</v>
      </c>
      <c r="T42" s="14">
        <v>497.89958991398117</v>
      </c>
      <c r="U42" s="14">
        <v>241.71638410020552</v>
      </c>
      <c r="V42" s="14">
        <v>250.75034984671936</v>
      </c>
      <c r="W42" s="14">
        <v>117.22555009901527</v>
      </c>
      <c r="X42" s="14">
        <v>319.75992372066037</v>
      </c>
      <c r="Y42" s="14">
        <v>126.75707274751394</v>
      </c>
      <c r="Z42" s="14">
        <v>119.09821720599592</v>
      </c>
      <c r="AA42" s="14">
        <v>128.76252618910343</v>
      </c>
      <c r="AB42" s="14">
        <v>535.78637476474069</v>
      </c>
      <c r="AC42" s="14">
        <v>161.87581774066905</v>
      </c>
      <c r="AD42" s="14">
        <v>491.00621690920946</v>
      </c>
      <c r="AE42" s="14">
        <v>200.1749254309841</v>
      </c>
      <c r="AF42" s="14">
        <v>193.67320716956186</v>
      </c>
      <c r="AG42" s="14">
        <v>187.7579239127964</v>
      </c>
      <c r="AH42" s="14">
        <v>221.293142946872</v>
      </c>
      <c r="AI42" s="14">
        <v>181.28988312372789</v>
      </c>
      <c r="AJ42" s="15"/>
      <c r="AK42" s="15">
        <v>2.9905770543437412E-3</v>
      </c>
      <c r="AL42" s="15">
        <v>1.8933947530313235</v>
      </c>
      <c r="AM42" s="10"/>
      <c r="AN42" s="16">
        <v>-0.18077044453541011</v>
      </c>
      <c r="AO42" s="17">
        <v>-40.003259823144106</v>
      </c>
      <c r="AQ42" s="17">
        <v>-4.0003259823144108E-2</v>
      </c>
      <c r="AS42" s="18">
        <v>-0.40746488880164555</v>
      </c>
      <c r="AU42" s="18">
        <v>-0.63077884376920279</v>
      </c>
    </row>
    <row r="43" spans="1:49" outlineLevel="1" x14ac:dyDescent="0.25">
      <c r="A43" s="13" t="s">
        <v>51</v>
      </c>
      <c r="B43" s="14">
        <v>0.89658559250470005</v>
      </c>
      <c r="C43" s="14">
        <v>0.97264273536348</v>
      </c>
      <c r="D43" s="14">
        <v>1.04869987821961</v>
      </c>
      <c r="E43" s="14">
        <v>1.3845036877450601</v>
      </c>
      <c r="F43" s="14">
        <v>1.7203074972678598</v>
      </c>
      <c r="G43" s="14">
        <v>23.651518699535551</v>
      </c>
      <c r="H43" s="14">
        <v>29.824833975724168</v>
      </c>
      <c r="I43" s="14">
        <v>32.127291118582072</v>
      </c>
      <c r="J43" s="14">
        <v>34.392641594773302</v>
      </c>
      <c r="K43" s="14">
        <v>36.657992070961889</v>
      </c>
      <c r="L43" s="14">
        <v>53.752306850417483</v>
      </c>
      <c r="M43" s="14">
        <v>59.052668467809653</v>
      </c>
      <c r="N43" s="14">
        <v>61.455897134474554</v>
      </c>
      <c r="O43" s="14">
        <v>63.859125801142099</v>
      </c>
      <c r="P43" s="14">
        <v>67.644174467809648</v>
      </c>
      <c r="Q43" s="14">
        <v>69.815889801141182</v>
      </c>
      <c r="R43" s="14">
        <v>1491.3631815238102</v>
      </c>
      <c r="S43" s="14">
        <v>50.509848190475452</v>
      </c>
      <c r="T43" s="14">
        <v>71.236953841272168</v>
      </c>
      <c r="U43" s="14">
        <v>62.707339619047382</v>
      </c>
      <c r="V43" s="14">
        <v>62.631282476191245</v>
      </c>
      <c r="W43" s="14">
        <v>62.555225333332466</v>
      </c>
      <c r="X43" s="14">
        <v>62.479168190476329</v>
      </c>
      <c r="Y43" s="14">
        <v>62.143364380953528</v>
      </c>
      <c r="Z43" s="14">
        <v>61.807560571428077</v>
      </c>
      <c r="AA43" s="14">
        <v>59.50510342857018</v>
      </c>
      <c r="AB43" s="14">
        <v>57.202646285714934</v>
      </c>
      <c r="AC43" s="14">
        <v>54.90018914285703</v>
      </c>
      <c r="AD43" s="14">
        <v>52.6348386666658</v>
      </c>
      <c r="AE43" s="14">
        <v>50.370549468132594</v>
      </c>
      <c r="AF43" s="14">
        <v>47.96732080146505</v>
      </c>
      <c r="AG43" s="14">
        <v>46.026057523808781</v>
      </c>
      <c r="AH43" s="14">
        <v>43.62282885714388</v>
      </c>
      <c r="AI43" s="14">
        <v>43.62282885714388</v>
      </c>
      <c r="AJ43" s="15"/>
      <c r="AK43" s="15">
        <v>7.1960679094653648E-4</v>
      </c>
      <c r="AL43" s="15">
        <v>47.654394206000141</v>
      </c>
      <c r="AM43" s="10"/>
      <c r="AN43" s="16">
        <v>0</v>
      </c>
      <c r="AO43" s="17">
        <v>0</v>
      </c>
      <c r="AQ43" s="17">
        <v>0</v>
      </c>
      <c r="AS43" s="18">
        <v>-0.37517334547484577</v>
      </c>
      <c r="AU43" s="18">
        <v>-0.1712175820770459</v>
      </c>
    </row>
    <row r="44" spans="1:49" outlineLevel="1" x14ac:dyDescent="0.25">
      <c r="A44" s="13" t="s">
        <v>52</v>
      </c>
      <c r="B44" s="14">
        <v>-413.04</v>
      </c>
      <c r="C44" s="14">
        <v>-409.63</v>
      </c>
      <c r="D44" s="14">
        <v>-560.58000000000004</v>
      </c>
      <c r="E44" s="14">
        <v>-586.4</v>
      </c>
      <c r="F44" s="14">
        <v>-645.76</v>
      </c>
      <c r="G44" s="14">
        <v>-679.7</v>
      </c>
      <c r="H44" s="14">
        <v>-789.72</v>
      </c>
      <c r="I44" s="14">
        <v>-793.87</v>
      </c>
      <c r="J44" s="14">
        <v>-903.23</v>
      </c>
      <c r="K44" s="14">
        <v>-887.09</v>
      </c>
      <c r="L44" s="14">
        <v>-1123.25</v>
      </c>
      <c r="M44" s="14">
        <v>-1115.96</v>
      </c>
      <c r="N44" s="14">
        <v>-953.41</v>
      </c>
      <c r="O44" s="14">
        <v>-1181.8599999999999</v>
      </c>
      <c r="P44" s="14">
        <v>-1090.4099999999999</v>
      </c>
      <c r="Q44" s="14">
        <v>-1129.67</v>
      </c>
      <c r="R44" s="14">
        <v>-1273.9199999999998</v>
      </c>
      <c r="S44" s="14">
        <v>-1198.28</v>
      </c>
      <c r="T44" s="14">
        <v>-688.16</v>
      </c>
      <c r="U44" s="14">
        <v>-708.49</v>
      </c>
      <c r="V44" s="14">
        <v>-818.73</v>
      </c>
      <c r="W44" s="14">
        <v>-741.72</v>
      </c>
      <c r="X44" s="14">
        <v>-668.59</v>
      </c>
      <c r="Y44" s="14">
        <v>-662.33</v>
      </c>
      <c r="Z44" s="14">
        <v>-763.17</v>
      </c>
      <c r="AA44" s="14">
        <v>-728.72</v>
      </c>
      <c r="AB44" s="14">
        <v>-803.7</v>
      </c>
      <c r="AC44" s="14">
        <v>-868.83</v>
      </c>
      <c r="AD44" s="14">
        <v>-825.65</v>
      </c>
      <c r="AE44" s="14">
        <v>-866.32</v>
      </c>
      <c r="AF44" s="14">
        <v>-809.02</v>
      </c>
      <c r="AG44" s="14">
        <v>-962.68000000000006</v>
      </c>
      <c r="AH44" s="14">
        <v>-865.731935571451</v>
      </c>
      <c r="AI44" s="14">
        <v>-1985.4994442147076</v>
      </c>
      <c r="AJ44" s="15"/>
      <c r="AK44" s="15">
        <v>-3.2753008479950836E-2</v>
      </c>
      <c r="AL44" s="15">
        <v>3.807039134744111</v>
      </c>
      <c r="AM44" s="10"/>
      <c r="AN44" s="16">
        <v>1.2934344485098868</v>
      </c>
      <c r="AO44" s="17">
        <v>-1119.7675086432566</v>
      </c>
      <c r="AQ44" s="17">
        <v>-1.1197675086432566</v>
      </c>
      <c r="AS44" s="18">
        <v>0.75759243337851545</v>
      </c>
      <c r="AU44" s="18">
        <v>1.4047713246711169</v>
      </c>
    </row>
    <row r="45" spans="1:49" outlineLevel="1" x14ac:dyDescent="0.25">
      <c r="A45" s="13" t="s">
        <v>53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5"/>
      <c r="AK45" s="15"/>
      <c r="AL45" s="15"/>
      <c r="AM45" s="10"/>
      <c r="AN45" s="16"/>
      <c r="AO45" s="17"/>
      <c r="AQ45" s="17"/>
      <c r="AS45" s="17"/>
      <c r="AU45" s="17"/>
    </row>
    <row r="46" spans="1:49" x14ac:dyDescent="0.25"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3"/>
      <c r="AH46" s="23"/>
      <c r="AI46" s="23"/>
      <c r="AJ46" s="24"/>
      <c r="AK46" s="24"/>
      <c r="AM46" s="10"/>
      <c r="AN46" s="25"/>
      <c r="AO46" s="19"/>
      <c r="AQ46" s="19"/>
      <c r="AS46" s="19"/>
      <c r="AU46" s="19"/>
    </row>
    <row r="47" spans="1:49" x14ac:dyDescent="0.25">
      <c r="A47" s="26" t="s">
        <v>54</v>
      </c>
      <c r="B47" s="12">
        <v>55680.247904611169</v>
      </c>
      <c r="C47" s="12">
        <v>56450.429609228471</v>
      </c>
      <c r="D47" s="12">
        <v>56443.138130217339</v>
      </c>
      <c r="E47" s="12">
        <v>56906.601714599172</v>
      </c>
      <c r="F47" s="12">
        <v>58227.862810789666</v>
      </c>
      <c r="G47" s="12">
        <v>59629.500817673041</v>
      </c>
      <c r="H47" s="12">
        <v>61701.296253760833</v>
      </c>
      <c r="I47" s="12">
        <v>63025.438885362986</v>
      </c>
      <c r="J47" s="12">
        <v>65500.239788796483</v>
      </c>
      <c r="K47" s="12">
        <v>66692.268853620684</v>
      </c>
      <c r="L47" s="12">
        <v>68821.32079600291</v>
      </c>
      <c r="M47" s="12">
        <v>70817.745665512659</v>
      </c>
      <c r="N47" s="12">
        <v>68912.165573538688</v>
      </c>
      <c r="O47" s="12">
        <v>69348.716052031858</v>
      </c>
      <c r="P47" s="12">
        <v>68659.198774894307</v>
      </c>
      <c r="Q47" s="12">
        <v>70129.154287576777</v>
      </c>
      <c r="R47" s="12">
        <v>69254.594793082026</v>
      </c>
      <c r="S47" s="12">
        <v>68638.296495202245</v>
      </c>
      <c r="T47" s="12">
        <v>67917.819044795338</v>
      </c>
      <c r="U47" s="12">
        <v>62147.158358525929</v>
      </c>
      <c r="V47" s="12">
        <v>61779.204305710235</v>
      </c>
      <c r="W47" s="12">
        <v>57819.531932848637</v>
      </c>
      <c r="X47" s="12">
        <v>58352.835691503111</v>
      </c>
      <c r="Y47" s="12">
        <v>57994.924910406698</v>
      </c>
      <c r="Z47" s="12">
        <v>58072.021001363319</v>
      </c>
      <c r="AA47" s="12">
        <v>60410.854365512234</v>
      </c>
      <c r="AB47" s="12">
        <v>62703.925969657394</v>
      </c>
      <c r="AC47" s="12">
        <v>61919.991025599214</v>
      </c>
      <c r="AD47" s="12">
        <v>61582.164191218115</v>
      </c>
      <c r="AE47" s="12">
        <v>59746.280230368451</v>
      </c>
      <c r="AF47" s="12">
        <v>57609.919280478643</v>
      </c>
      <c r="AG47" s="12">
        <v>60191.18751556646</v>
      </c>
      <c r="AH47" s="12">
        <v>59002.801954287192</v>
      </c>
      <c r="AI47" s="12">
        <v>55006.576111138587</v>
      </c>
      <c r="AJ47" s="9">
        <v>1</v>
      </c>
      <c r="AK47" s="9">
        <v>1</v>
      </c>
      <c r="AL47" s="9">
        <v>-1.2098936675473957E-2</v>
      </c>
      <c r="AM47" s="10"/>
      <c r="AN47" s="11">
        <v>-6.7729424888070683E-2</v>
      </c>
      <c r="AO47" s="12">
        <v>-3996.2258431486043</v>
      </c>
      <c r="AQ47" s="12">
        <v>-3.9962258431486042</v>
      </c>
      <c r="AS47" s="9">
        <v>-0.21563896399527979</v>
      </c>
      <c r="AU47" s="9">
        <v>-0.10677747634301614</v>
      </c>
      <c r="AW47" s="27"/>
    </row>
    <row r="48" spans="1:49" x14ac:dyDescent="0.25">
      <c r="A48" s="26" t="s">
        <v>55</v>
      </c>
      <c r="B48" s="12">
        <v>60691.071854250011</v>
      </c>
      <c r="C48" s="12">
        <v>61380.946473951655</v>
      </c>
      <c r="D48" s="12">
        <v>61170.78064113421</v>
      </c>
      <c r="E48" s="12">
        <v>61908.420046241205</v>
      </c>
      <c r="F48" s="12">
        <v>63373.742424499993</v>
      </c>
      <c r="G48" s="12">
        <v>65780.939337373726</v>
      </c>
      <c r="H48" s="12">
        <v>67599.276371173488</v>
      </c>
      <c r="I48" s="12">
        <v>68206.475270506533</v>
      </c>
      <c r="J48" s="12">
        <v>70670.401793877114</v>
      </c>
      <c r="K48" s="12">
        <v>71908.680300639724</v>
      </c>
      <c r="L48" s="12">
        <v>74689.424295934979</v>
      </c>
      <c r="M48" s="12">
        <v>78005.635713336465</v>
      </c>
      <c r="N48" s="12">
        <v>75684.851426916852</v>
      </c>
      <c r="O48" s="12">
        <v>76717.982816803327</v>
      </c>
      <c r="P48" s="12">
        <v>74716.894549880497</v>
      </c>
      <c r="Q48" s="12">
        <v>76341.200084095079</v>
      </c>
      <c r="R48" s="12">
        <v>75417.334513966838</v>
      </c>
      <c r="S48" s="12">
        <v>73818.574509145576</v>
      </c>
      <c r="T48" s="12">
        <v>72407.647062107833</v>
      </c>
      <c r="U48" s="12">
        <v>66261.257665732468</v>
      </c>
      <c r="V48" s="12">
        <v>67027.415769072148</v>
      </c>
      <c r="W48" s="12">
        <v>62147.190495825162</v>
      </c>
      <c r="X48" s="12">
        <v>61738.329347659906</v>
      </c>
      <c r="Y48" s="12">
        <v>62156.994597931334</v>
      </c>
      <c r="Z48" s="12">
        <v>61809.913790409366</v>
      </c>
      <c r="AA48" s="12">
        <v>64493.294388659051</v>
      </c>
      <c r="AB48" s="12">
        <v>65902.240873538656</v>
      </c>
      <c r="AC48" s="12">
        <v>67085.387398522551</v>
      </c>
      <c r="AD48" s="12">
        <v>65768.654147506939</v>
      </c>
      <c r="AE48" s="12">
        <v>64028.263316840421</v>
      </c>
      <c r="AF48" s="12">
        <v>62762.366515006826</v>
      </c>
      <c r="AG48" s="12">
        <v>64818.974310651625</v>
      </c>
      <c r="AH48" s="12">
        <v>62986.140965392791</v>
      </c>
      <c r="AI48" s="12">
        <v>60620.368520653465</v>
      </c>
      <c r="AJ48" s="9">
        <v>1</v>
      </c>
      <c r="AK48" s="9">
        <v>1</v>
      </c>
      <c r="AL48" s="9">
        <v>-1.1649709164198096E-3</v>
      </c>
      <c r="AM48" s="10"/>
      <c r="AN48" s="11">
        <v>-3.7560206237101913E-2</v>
      </c>
      <c r="AO48" s="12">
        <v>-2365.7724447393266</v>
      </c>
      <c r="AQ48" s="12">
        <v>-2.3657724447393265</v>
      </c>
      <c r="AS48" s="9">
        <v>-0.20592853591670077</v>
      </c>
      <c r="AU48" s="9">
        <v>-7.8278713371674302E-2</v>
      </c>
      <c r="AW48" s="27"/>
    </row>
    <row r="78" spans="3:38" x14ac:dyDescent="0.25"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L78" s="19"/>
    </row>
    <row r="118" spans="25:41" x14ac:dyDescent="0.25"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</row>
    <row r="126" spans="25:41" x14ac:dyDescent="0.25">
      <c r="Z126" s="31"/>
    </row>
    <row r="152" spans="1:1" x14ac:dyDescent="0.25">
      <c r="A152" s="3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35984-146C-43A7-BB42-E2E6D07E9F14}">
  <sheetPr>
    <tabColor rgb="FFFF0000"/>
    <outlinePr summaryBelow="0"/>
  </sheetPr>
  <dimension ref="A1:AT69"/>
  <sheetViews>
    <sheetView zoomScale="75" zoomScaleNormal="75" workbookViewId="0">
      <pane ySplit="1" topLeftCell="A77" activePane="bottomLeft" state="frozen"/>
      <selection activeCell="A85" sqref="A85"/>
      <selection pane="bottomLeft" activeCell="AI24" sqref="AI24"/>
    </sheetView>
  </sheetViews>
  <sheetFormatPr defaultColWidth="9.28515625" defaultRowHeight="15" outlineLevelRow="1" x14ac:dyDescent="0.25"/>
  <cols>
    <col min="1" max="1" width="41" style="40" customWidth="1"/>
    <col min="2" max="34" width="9.85546875" style="40" bestFit="1" customWidth="1"/>
    <col min="35" max="35" width="9.85546875" style="40" customWidth="1"/>
    <col min="36" max="36" width="9.42578125" style="40" customWidth="1"/>
    <col min="37" max="37" width="11" style="40" bestFit="1" customWidth="1"/>
    <col min="38" max="38" width="5.7109375" style="40" customWidth="1"/>
    <col min="39" max="39" width="10.28515625" style="40" bestFit="1" customWidth="1"/>
    <col min="40" max="40" width="9.28515625" style="40" bestFit="1" customWidth="1"/>
    <col min="41" max="41" width="13.5703125" style="40" customWidth="1"/>
    <col min="42" max="16384" width="9.28515625" style="40"/>
  </cols>
  <sheetData>
    <row r="1" spans="1:40" ht="30" x14ac:dyDescent="0.25">
      <c r="A1" s="1" t="s">
        <v>0</v>
      </c>
      <c r="B1" s="36">
        <v>1990</v>
      </c>
      <c r="C1" s="36">
        <v>1991</v>
      </c>
      <c r="D1" s="36">
        <v>1992</v>
      </c>
      <c r="E1" s="36">
        <v>1993</v>
      </c>
      <c r="F1" s="36">
        <v>1994</v>
      </c>
      <c r="G1" s="36">
        <v>1995</v>
      </c>
      <c r="H1" s="36">
        <v>1996</v>
      </c>
      <c r="I1" s="36">
        <v>1997</v>
      </c>
      <c r="J1" s="36">
        <v>1998</v>
      </c>
      <c r="K1" s="36">
        <v>1999</v>
      </c>
      <c r="L1" s="36">
        <v>2000</v>
      </c>
      <c r="M1" s="36">
        <v>2001</v>
      </c>
      <c r="N1" s="36">
        <v>2002</v>
      </c>
      <c r="O1" s="36">
        <v>2003</v>
      </c>
      <c r="P1" s="36">
        <v>2004</v>
      </c>
      <c r="Q1" s="36">
        <v>2005</v>
      </c>
      <c r="R1" s="36">
        <v>2006</v>
      </c>
      <c r="S1" s="36">
        <v>2007</v>
      </c>
      <c r="T1" s="36">
        <v>2008</v>
      </c>
      <c r="U1" s="36">
        <v>2009</v>
      </c>
      <c r="V1" s="36">
        <v>2010</v>
      </c>
      <c r="W1" s="36">
        <v>2011</v>
      </c>
      <c r="X1" s="36">
        <v>2012</v>
      </c>
      <c r="Y1" s="36">
        <v>2013</v>
      </c>
      <c r="Z1" s="36">
        <v>2014</v>
      </c>
      <c r="AA1" s="36">
        <v>2015</v>
      </c>
      <c r="AB1" s="36">
        <v>2016</v>
      </c>
      <c r="AC1" s="36">
        <v>2017</v>
      </c>
      <c r="AD1" s="36">
        <v>2018</v>
      </c>
      <c r="AE1" s="36">
        <v>2019</v>
      </c>
      <c r="AF1" s="36">
        <v>2020</v>
      </c>
      <c r="AG1" s="36">
        <v>2021</v>
      </c>
      <c r="AH1" s="36">
        <v>2022</v>
      </c>
      <c r="AI1" s="36">
        <v>2023</v>
      </c>
      <c r="AJ1" s="1" t="s">
        <v>1</v>
      </c>
      <c r="AK1" s="37" t="s">
        <v>3</v>
      </c>
      <c r="AL1" s="38"/>
      <c r="AM1" s="37" t="s">
        <v>4</v>
      </c>
      <c r="AN1" s="39" t="s">
        <v>5</v>
      </c>
    </row>
    <row r="2" spans="1:40" x14ac:dyDescent="0.25">
      <c r="A2" s="41" t="s">
        <v>9</v>
      </c>
      <c r="B2" s="42">
        <v>11145.011795837325</v>
      </c>
      <c r="C2" s="42">
        <v>11604.437024402941</v>
      </c>
      <c r="D2" s="42">
        <v>12263.693401455746</v>
      </c>
      <c r="E2" s="42">
        <v>12282.243614002909</v>
      </c>
      <c r="F2" s="42">
        <v>12618.23151998562</v>
      </c>
      <c r="G2" s="42">
        <v>13301.427399542557</v>
      </c>
      <c r="H2" s="42">
        <v>14016.867710969154</v>
      </c>
      <c r="I2" s="42">
        <v>14674.047254823647</v>
      </c>
      <c r="J2" s="42">
        <v>15057.168226385156</v>
      </c>
      <c r="K2" s="42">
        <v>15751.387075345969</v>
      </c>
      <c r="L2" s="42">
        <v>16028.432049552954</v>
      </c>
      <c r="M2" s="42">
        <v>17295.089151475247</v>
      </c>
      <c r="N2" s="42">
        <v>16314.679630761728</v>
      </c>
      <c r="O2" s="42">
        <v>15611.031017611705</v>
      </c>
      <c r="P2" s="42">
        <v>15234.593318998688</v>
      </c>
      <c r="Q2" s="42">
        <v>15719.062726686898</v>
      </c>
      <c r="R2" s="42">
        <v>14959.201330537671</v>
      </c>
      <c r="S2" s="42">
        <v>14458.954338672</v>
      </c>
      <c r="T2" s="42">
        <v>14555.216695560133</v>
      </c>
      <c r="U2" s="42">
        <v>12972.096594043738</v>
      </c>
      <c r="V2" s="42">
        <v>13228.010437610892</v>
      </c>
      <c r="W2" s="42">
        <v>11844.579066347227</v>
      </c>
      <c r="X2" s="42">
        <v>12683.41634114885</v>
      </c>
      <c r="Y2" s="42">
        <v>11331.215375034613</v>
      </c>
      <c r="Z2" s="42">
        <v>11126.259505836386</v>
      </c>
      <c r="AA2" s="42">
        <v>11737.905320937096</v>
      </c>
      <c r="AB2" s="42">
        <v>12443.943671905898</v>
      </c>
      <c r="AC2" s="42">
        <v>11636.729495273017</v>
      </c>
      <c r="AD2" s="42">
        <v>10313.884522715854</v>
      </c>
      <c r="AE2" s="42">
        <v>9072.229178622094</v>
      </c>
      <c r="AF2" s="42">
        <v>8440.9663783450142</v>
      </c>
      <c r="AG2" s="42">
        <v>9989.3147811292529</v>
      </c>
      <c r="AH2" s="42">
        <v>9798.8966813118714</v>
      </c>
      <c r="AI2" s="42">
        <v>7651.8947129762882</v>
      </c>
      <c r="AJ2" s="9">
        <v>0.22798142663336882</v>
      </c>
      <c r="AK2" s="9">
        <v>-0.31342426072314433</v>
      </c>
      <c r="AL2" s="6"/>
      <c r="AM2" s="11">
        <v>-0.21910650128909651</v>
      </c>
      <c r="AN2" s="12">
        <v>-2147.0019683355831</v>
      </c>
    </row>
    <row r="3" spans="1:40" outlineLevel="1" x14ac:dyDescent="0.25">
      <c r="A3" s="43" t="s">
        <v>10</v>
      </c>
      <c r="B3" s="44">
        <v>10876.49</v>
      </c>
      <c r="C3" s="44">
        <v>11361.810000000001</v>
      </c>
      <c r="D3" s="44">
        <v>12027.130000000001</v>
      </c>
      <c r="E3" s="44">
        <v>12047.519999999999</v>
      </c>
      <c r="F3" s="44">
        <v>12368.4</v>
      </c>
      <c r="G3" s="44">
        <v>13051.270999999999</v>
      </c>
      <c r="H3" s="44">
        <v>13765.810000000001</v>
      </c>
      <c r="I3" s="44">
        <v>14404.19</v>
      </c>
      <c r="J3" s="44">
        <v>14730.09</v>
      </c>
      <c r="K3" s="44">
        <v>15411.99</v>
      </c>
      <c r="L3" s="44">
        <v>15667.305</v>
      </c>
      <c r="M3" s="44">
        <v>16799.705999999998</v>
      </c>
      <c r="N3" s="44">
        <v>15830.458000000001</v>
      </c>
      <c r="O3" s="44">
        <v>15108.59</v>
      </c>
      <c r="P3" s="44">
        <v>14736.822</v>
      </c>
      <c r="Q3" s="44">
        <v>15136.447757829999</v>
      </c>
      <c r="R3" s="44">
        <v>14410.774854998932</v>
      </c>
      <c r="S3" s="44">
        <v>13932.81325075683</v>
      </c>
      <c r="T3" s="44">
        <v>14005.000329140019</v>
      </c>
      <c r="U3" s="44">
        <v>12466.315535650141</v>
      </c>
      <c r="V3" s="44">
        <v>12745.138537904344</v>
      </c>
      <c r="W3" s="44">
        <v>11424.022870123859</v>
      </c>
      <c r="X3" s="44">
        <v>12225.174473821558</v>
      </c>
      <c r="Y3" s="44">
        <v>10876.310124592461</v>
      </c>
      <c r="Z3" s="44">
        <v>10713.850144827689</v>
      </c>
      <c r="AA3" s="44">
        <v>11264.966412303311</v>
      </c>
      <c r="AB3" s="44">
        <v>12004.378167132038</v>
      </c>
      <c r="AC3" s="44">
        <v>11192.873345070093</v>
      </c>
      <c r="AD3" s="44">
        <v>9873.6934307528263</v>
      </c>
      <c r="AE3" s="44">
        <v>8690.7790499941766</v>
      </c>
      <c r="AF3" s="44">
        <v>8048.4125847674004</v>
      </c>
      <c r="AG3" s="44">
        <v>9614.3395675857319</v>
      </c>
      <c r="AH3" s="44">
        <v>9424.0362720340308</v>
      </c>
      <c r="AI3" s="44">
        <v>7331.3097464181665</v>
      </c>
      <c r="AJ3" s="15">
        <v>0.21842988145735015</v>
      </c>
      <c r="AK3" s="15">
        <v>-0.32594892778661438</v>
      </c>
      <c r="AL3" s="25"/>
      <c r="AM3" s="16">
        <v>-0.22206265608570097</v>
      </c>
      <c r="AN3" s="17">
        <v>-2092.7265256158644</v>
      </c>
    </row>
    <row r="4" spans="1:40" outlineLevel="1" x14ac:dyDescent="0.25">
      <c r="A4" s="43" t="s">
        <v>11</v>
      </c>
      <c r="B4" s="44">
        <v>168.38152075404003</v>
      </c>
      <c r="C4" s="44">
        <v>166.39219078560001</v>
      </c>
      <c r="D4" s="44">
        <v>171.56288920428003</v>
      </c>
      <c r="E4" s="44">
        <v>172.39000452336003</v>
      </c>
      <c r="F4" s="44">
        <v>177.99303023531999</v>
      </c>
      <c r="G4" s="44">
        <v>180.99686287439999</v>
      </c>
      <c r="H4" s="44">
        <v>179.11615901328003</v>
      </c>
      <c r="I4" s="44">
        <v>218.39591609712005</v>
      </c>
      <c r="J4" s="44">
        <v>247.44679701228003</v>
      </c>
      <c r="K4" s="44">
        <v>223.50005276940004</v>
      </c>
      <c r="L4" s="44">
        <v>274.3108398558</v>
      </c>
      <c r="M4" s="44">
        <v>320.94423886860005</v>
      </c>
      <c r="N4" s="44">
        <v>339.20318181708001</v>
      </c>
      <c r="O4" s="44">
        <v>337.07391266412003</v>
      </c>
      <c r="P4" s="44">
        <v>336.13731252504004</v>
      </c>
      <c r="Q4" s="44">
        <v>411.21800000000002</v>
      </c>
      <c r="R4" s="44">
        <v>376.5308176376102</v>
      </c>
      <c r="S4" s="44">
        <v>360.19567000000001</v>
      </c>
      <c r="T4" s="44">
        <v>366.88738999999998</v>
      </c>
      <c r="U4" s="44">
        <v>314.90624917837295</v>
      </c>
      <c r="V4" s="44">
        <v>310.11213604709911</v>
      </c>
      <c r="W4" s="44">
        <v>285.17234600815999</v>
      </c>
      <c r="X4" s="44">
        <v>313.29541118269913</v>
      </c>
      <c r="Y4" s="44">
        <v>294.25747651457567</v>
      </c>
      <c r="Z4" s="44">
        <v>279.18488377122759</v>
      </c>
      <c r="AA4" s="44">
        <v>358.37596659407865</v>
      </c>
      <c r="AB4" s="44">
        <v>313.25275922727405</v>
      </c>
      <c r="AC4" s="44">
        <v>310.86031125936626</v>
      </c>
      <c r="AD4" s="44">
        <v>321.84914255165779</v>
      </c>
      <c r="AE4" s="44">
        <v>274.24173878710292</v>
      </c>
      <c r="AF4" s="44">
        <v>300.68159079584188</v>
      </c>
      <c r="AG4" s="44">
        <v>294.05794525144739</v>
      </c>
      <c r="AH4" s="44">
        <v>307.96751416889452</v>
      </c>
      <c r="AI4" s="44">
        <v>286.85731932325092</v>
      </c>
      <c r="AJ4" s="15">
        <v>8.5466597950746327E-3</v>
      </c>
      <c r="AK4" s="15">
        <v>0.70361520693397273</v>
      </c>
      <c r="AL4" s="10"/>
      <c r="AM4" s="16">
        <v>-6.8546823526543843E-2</v>
      </c>
      <c r="AN4" s="17">
        <v>-21.110194845643605</v>
      </c>
    </row>
    <row r="5" spans="1:40" outlineLevel="1" x14ac:dyDescent="0.25">
      <c r="A5" s="43" t="s">
        <v>12</v>
      </c>
      <c r="B5" s="44">
        <v>100.13426594215507</v>
      </c>
      <c r="C5" s="44">
        <v>76.228674882093415</v>
      </c>
      <c r="D5" s="44">
        <v>64.994420966561947</v>
      </c>
      <c r="E5" s="44">
        <v>62.326645745399738</v>
      </c>
      <c r="F5" s="44">
        <v>71.831424423142963</v>
      </c>
      <c r="G5" s="44">
        <v>69.151185277439168</v>
      </c>
      <c r="H5" s="44">
        <v>71.92811258959226</v>
      </c>
      <c r="I5" s="44">
        <v>51.443543650729268</v>
      </c>
      <c r="J5" s="44">
        <v>79.607856453791257</v>
      </c>
      <c r="K5" s="44">
        <v>77.602415435076225</v>
      </c>
      <c r="L5" s="44">
        <v>86.778921820303381</v>
      </c>
      <c r="M5" s="44">
        <v>118.34729150779896</v>
      </c>
      <c r="N5" s="44">
        <v>144.97432077428275</v>
      </c>
      <c r="O5" s="44">
        <v>165.32225426241661</v>
      </c>
      <c r="P5" s="44">
        <v>161.58598964806058</v>
      </c>
      <c r="Q5" s="44">
        <v>171.35406317316358</v>
      </c>
      <c r="R5" s="44">
        <v>171.84597470340819</v>
      </c>
      <c r="S5" s="44">
        <v>165.88404123771215</v>
      </c>
      <c r="T5" s="44">
        <v>183.26713631572071</v>
      </c>
      <c r="U5" s="44">
        <v>190.8094586229447</v>
      </c>
      <c r="V5" s="44">
        <v>172.68678004736256</v>
      </c>
      <c r="W5" s="44">
        <v>135.32145709933954</v>
      </c>
      <c r="X5" s="44">
        <v>144.89117325515971</v>
      </c>
      <c r="Y5" s="44">
        <v>160.59575331096261</v>
      </c>
      <c r="Z5" s="44">
        <v>133.17983929251457</v>
      </c>
      <c r="AA5" s="44">
        <v>114.1575946308288</v>
      </c>
      <c r="AB5" s="44">
        <v>124.94529251768691</v>
      </c>
      <c r="AC5" s="44">
        <v>128.23549801638995</v>
      </c>
      <c r="AD5" s="44">
        <v>118.13685883705082</v>
      </c>
      <c r="AE5" s="44">
        <v>106.92273746495195</v>
      </c>
      <c r="AF5" s="44">
        <v>91.537360882942522</v>
      </c>
      <c r="AG5" s="44">
        <v>80.482754499882148</v>
      </c>
      <c r="AH5" s="44">
        <v>66.678179850888441</v>
      </c>
      <c r="AI5" s="44">
        <v>33.520290204395515</v>
      </c>
      <c r="AJ5" s="15">
        <v>9.9870736185158336E-4</v>
      </c>
      <c r="AK5" s="15">
        <v>-0.66524655781908548</v>
      </c>
      <c r="AL5" s="10"/>
      <c r="AM5" s="16">
        <v>-0.49728246512792473</v>
      </c>
      <c r="AN5" s="17">
        <v>-33.157889646492926</v>
      </c>
    </row>
    <row r="6" spans="1:40" outlineLevel="1" x14ac:dyDescent="0.25">
      <c r="A6" s="43" t="s">
        <v>13</v>
      </c>
      <c r="B6" s="44">
        <v>6.0091411298946991E-3</v>
      </c>
      <c r="C6" s="44">
        <v>6.1587352459974518E-3</v>
      </c>
      <c r="D6" s="44">
        <v>6.0912849021070026E-3</v>
      </c>
      <c r="E6" s="44">
        <v>6.9637341510215937E-3</v>
      </c>
      <c r="F6" s="44">
        <v>7.0653271576994253E-3</v>
      </c>
      <c r="G6" s="44">
        <v>8.3513907190986437E-3</v>
      </c>
      <c r="H6" s="44">
        <v>1.3439366280641147E-2</v>
      </c>
      <c r="I6" s="44">
        <v>1.779507579439377E-2</v>
      </c>
      <c r="J6" s="44">
        <v>2.3572919084843942E-2</v>
      </c>
      <c r="K6" s="44">
        <v>38.294607141493721</v>
      </c>
      <c r="L6" s="44">
        <v>3.7287876850500203E-2</v>
      </c>
      <c r="M6" s="44">
        <v>56.091621098852421</v>
      </c>
      <c r="N6" s="44">
        <v>4.4128170364803557E-2</v>
      </c>
      <c r="O6" s="44">
        <v>4.4850685167184788E-2</v>
      </c>
      <c r="P6" s="44">
        <v>4.8016825588451051E-2</v>
      </c>
      <c r="Q6" s="44">
        <v>4.2905683734384498E-2</v>
      </c>
      <c r="R6" s="44">
        <v>4.9683197719081043E-2</v>
      </c>
      <c r="S6" s="44">
        <v>6.1376677458698292E-2</v>
      </c>
      <c r="T6" s="44">
        <v>6.1840104394019907E-2</v>
      </c>
      <c r="U6" s="44">
        <v>6.5350592278796041E-2</v>
      </c>
      <c r="V6" s="44">
        <v>7.2983612085977853E-2</v>
      </c>
      <c r="W6" s="44">
        <v>6.2393115870048088E-2</v>
      </c>
      <c r="X6" s="44">
        <v>5.5282889432504659E-2</v>
      </c>
      <c r="Y6" s="44">
        <v>5.2020616612560938E-2</v>
      </c>
      <c r="Z6" s="44">
        <v>4.463794495473155E-2</v>
      </c>
      <c r="AA6" s="44">
        <v>0.40534740887803328</v>
      </c>
      <c r="AB6" s="44">
        <v>1.3674530288993896</v>
      </c>
      <c r="AC6" s="44">
        <v>4.7603409271693158</v>
      </c>
      <c r="AD6" s="44">
        <v>0.20509057431765981</v>
      </c>
      <c r="AE6" s="44">
        <v>0.2856523758623305</v>
      </c>
      <c r="AF6" s="44">
        <v>0.33484189882879295</v>
      </c>
      <c r="AG6" s="44">
        <v>0.43451379219099601</v>
      </c>
      <c r="AH6" s="44">
        <v>0.21471525805658101</v>
      </c>
      <c r="AI6" s="44">
        <v>0.20735703047545692</v>
      </c>
      <c r="AJ6" s="15">
        <v>6.1780190924590023E-6</v>
      </c>
      <c r="AK6" s="15">
        <v>33.506933019742625</v>
      </c>
      <c r="AL6" s="6"/>
      <c r="AM6" s="16">
        <v>-3.4269700475525001E-2</v>
      </c>
      <c r="AN6" s="17">
        <v>-7.3582275811240883E-3</v>
      </c>
    </row>
    <row r="7" spans="1:40" x14ac:dyDescent="0.25">
      <c r="A7" s="45" t="s">
        <v>14</v>
      </c>
      <c r="B7" s="42">
        <v>7049.610805446322</v>
      </c>
      <c r="C7" s="42">
        <v>7166.6741020263107</v>
      </c>
      <c r="D7" s="42">
        <v>6448.2587673658927</v>
      </c>
      <c r="E7" s="42">
        <v>6456.0605896690613</v>
      </c>
      <c r="F7" s="42">
        <v>6436.3308735189094</v>
      </c>
      <c r="G7" s="42">
        <v>6303.0081861620602</v>
      </c>
      <c r="H7" s="42">
        <v>6637.6631042877461</v>
      </c>
      <c r="I7" s="42">
        <v>6435.1197761713174</v>
      </c>
      <c r="J7" s="42">
        <v>6991.3343497221913</v>
      </c>
      <c r="K7" s="42">
        <v>6819.5670771100231</v>
      </c>
      <c r="L7" s="42">
        <v>6920.7394643555654</v>
      </c>
      <c r="M7" s="42">
        <v>7287.1926697118306</v>
      </c>
      <c r="N7" s="42">
        <v>7306.3781724298551</v>
      </c>
      <c r="O7" s="42">
        <v>7552.5481031786003</v>
      </c>
      <c r="P7" s="42">
        <v>7708.3620073857619</v>
      </c>
      <c r="Q7" s="42">
        <v>8153.2491756310101</v>
      </c>
      <c r="R7" s="42">
        <v>8021.9430793581396</v>
      </c>
      <c r="S7" s="42">
        <v>7857.5139364603674</v>
      </c>
      <c r="T7" s="42">
        <v>8645.6046547581773</v>
      </c>
      <c r="U7" s="42">
        <v>8474.0854995730242</v>
      </c>
      <c r="V7" s="42">
        <v>8745.5299968429063</v>
      </c>
      <c r="W7" s="42">
        <v>7528.1322310468322</v>
      </c>
      <c r="X7" s="42">
        <v>7044.4132337165911</v>
      </c>
      <c r="Y7" s="42">
        <v>6851.5685877176575</v>
      </c>
      <c r="Z7" s="42">
        <v>6079.4287548423099</v>
      </c>
      <c r="AA7" s="42">
        <v>6510.9409753856635</v>
      </c>
      <c r="AB7" s="42">
        <v>6791.9745408862218</v>
      </c>
      <c r="AC7" s="42">
        <v>6332.3229383358548</v>
      </c>
      <c r="AD7" s="42">
        <v>6809.1119746022541</v>
      </c>
      <c r="AE7" s="42">
        <v>6556.9278317580975</v>
      </c>
      <c r="AF7" s="42">
        <v>7161.9363947332968</v>
      </c>
      <c r="AG7" s="42">
        <v>6695.2082644510447</v>
      </c>
      <c r="AH7" s="42">
        <v>5615.9442623411533</v>
      </c>
      <c r="AI7" s="42">
        <v>5228.2333223398728</v>
      </c>
      <c r="AJ7" s="9">
        <v>0.15577058183744188</v>
      </c>
      <c r="AK7" s="9">
        <v>-0.25836567909526392</v>
      </c>
      <c r="AL7" s="6"/>
      <c r="AM7" s="11">
        <v>-6.9037533474317833E-2</v>
      </c>
      <c r="AN7" s="12">
        <v>-387.71094000128051</v>
      </c>
    </row>
    <row r="8" spans="1:40" x14ac:dyDescent="0.25">
      <c r="A8" s="45" t="s">
        <v>15</v>
      </c>
      <c r="B8" s="42">
        <v>4055.6635247256936</v>
      </c>
      <c r="C8" s="42">
        <v>4142.054399733267</v>
      </c>
      <c r="D8" s="42">
        <v>3820.6971763534925</v>
      </c>
      <c r="E8" s="42">
        <v>4028.1987490557908</v>
      </c>
      <c r="F8" s="42">
        <v>4264.3544244278228</v>
      </c>
      <c r="G8" s="42">
        <v>4281.6708422669599</v>
      </c>
      <c r="H8" s="42">
        <v>4150.2064269100902</v>
      </c>
      <c r="I8" s="42">
        <v>4490.7974943608742</v>
      </c>
      <c r="J8" s="42">
        <v>4472.1385027970609</v>
      </c>
      <c r="K8" s="42">
        <v>4639.1200081967145</v>
      </c>
      <c r="L8" s="42">
        <v>5420.2506060477626</v>
      </c>
      <c r="M8" s="42">
        <v>5386.2299909942449</v>
      </c>
      <c r="N8" s="42">
        <v>5052.2015692043133</v>
      </c>
      <c r="O8" s="42">
        <v>5168.3716303028305</v>
      </c>
      <c r="P8" s="42">
        <v>5241.9267165492492</v>
      </c>
      <c r="Q8" s="42">
        <v>5417.1920227095288</v>
      </c>
      <c r="R8" s="42">
        <v>5215.1940160209324</v>
      </c>
      <c r="S8" s="42">
        <v>5309.0938858884447</v>
      </c>
      <c r="T8" s="42">
        <v>5121.13846537671</v>
      </c>
      <c r="U8" s="42">
        <v>4109.6308665045453</v>
      </c>
      <c r="V8" s="42">
        <v>4119.4570352616329</v>
      </c>
      <c r="W8" s="42">
        <v>3713.4804358995266</v>
      </c>
      <c r="X8" s="42">
        <v>3794.6874378360499</v>
      </c>
      <c r="Y8" s="42">
        <v>3974.6249774369771</v>
      </c>
      <c r="Z8" s="42">
        <v>4177.5721172498334</v>
      </c>
      <c r="AA8" s="42">
        <v>4212.177548611111</v>
      </c>
      <c r="AB8" s="42">
        <v>4291.663447156493</v>
      </c>
      <c r="AC8" s="42">
        <v>4431.7404837417816</v>
      </c>
      <c r="AD8" s="42">
        <v>4640.0241453132785</v>
      </c>
      <c r="AE8" s="42">
        <v>4533.1456830886709</v>
      </c>
      <c r="AF8" s="42">
        <v>4599.7272240580314</v>
      </c>
      <c r="AG8" s="42">
        <v>4602.4003337608865</v>
      </c>
      <c r="AH8" s="42">
        <v>4315.3879954919594</v>
      </c>
      <c r="AI8" s="42">
        <v>4116.8003204767338</v>
      </c>
      <c r="AJ8" s="9">
        <v>0.12265641980611294</v>
      </c>
      <c r="AK8" s="9">
        <v>1.5074425030162028E-2</v>
      </c>
      <c r="AL8" s="6"/>
      <c r="AM8" s="11">
        <v>-4.6018498272386833E-2</v>
      </c>
      <c r="AN8" s="12">
        <v>-198.58767501522561</v>
      </c>
    </row>
    <row r="9" spans="1:40" x14ac:dyDescent="0.25">
      <c r="A9" s="45" t="s">
        <v>16</v>
      </c>
      <c r="B9" s="42">
        <v>1004.2939360742437</v>
      </c>
      <c r="C9" s="42">
        <v>1022.2900466052201</v>
      </c>
      <c r="D9" s="42">
        <v>1016.2459546078768</v>
      </c>
      <c r="E9" s="42">
        <v>1003.6724093665966</v>
      </c>
      <c r="F9" s="42">
        <v>1094.0798169855295</v>
      </c>
      <c r="G9" s="42">
        <v>1072.4865364409891</v>
      </c>
      <c r="H9" s="42">
        <v>968.53200017592314</v>
      </c>
      <c r="I9" s="42">
        <v>976.18489940343204</v>
      </c>
      <c r="J9" s="42">
        <v>962.76915513618781</v>
      </c>
      <c r="K9" s="42">
        <v>995.51850920442917</v>
      </c>
      <c r="L9" s="42">
        <v>1020.9240638543072</v>
      </c>
      <c r="M9" s="42">
        <v>1010.8010708364538</v>
      </c>
      <c r="N9" s="42">
        <v>976.73873967344412</v>
      </c>
      <c r="O9" s="42">
        <v>1073.828688922925</v>
      </c>
      <c r="P9" s="42">
        <v>1041.7842601345321</v>
      </c>
      <c r="Q9" s="42">
        <v>1073.8138926876222</v>
      </c>
      <c r="R9" s="42">
        <v>1067.6276807551458</v>
      </c>
      <c r="S9" s="42">
        <v>1063.8559036732599</v>
      </c>
      <c r="T9" s="42">
        <v>1107.9012296990436</v>
      </c>
      <c r="U9" s="42">
        <v>877.24761360099944</v>
      </c>
      <c r="V9" s="42">
        <v>976.33195129239618</v>
      </c>
      <c r="W9" s="42">
        <v>900.13129209174281</v>
      </c>
      <c r="X9" s="42">
        <v>948.51583631980702</v>
      </c>
      <c r="Y9" s="42">
        <v>945.75458407648239</v>
      </c>
      <c r="Z9" s="42">
        <v>845.19046641271439</v>
      </c>
      <c r="AA9" s="42">
        <v>957.12608028383852</v>
      </c>
      <c r="AB9" s="42">
        <v>853.35664756931112</v>
      </c>
      <c r="AC9" s="42">
        <v>790.78313891110065</v>
      </c>
      <c r="AD9" s="42">
        <v>861.99419655132942</v>
      </c>
      <c r="AE9" s="42">
        <v>832.39929134893987</v>
      </c>
      <c r="AF9" s="42">
        <v>667.64734611401673</v>
      </c>
      <c r="AG9" s="42">
        <v>754.85512243444134</v>
      </c>
      <c r="AH9" s="42">
        <v>744.57762723071119</v>
      </c>
      <c r="AI9" s="42">
        <v>726.2968235898004</v>
      </c>
      <c r="AJ9" s="9">
        <v>2.1639370667305209E-2</v>
      </c>
      <c r="AK9" s="9">
        <v>-0.27680851441872295</v>
      </c>
      <c r="AL9" s="10"/>
      <c r="AM9" s="11">
        <v>-2.455191100611245E-2</v>
      </c>
      <c r="AN9" s="12">
        <v>-18.28080364091079</v>
      </c>
    </row>
    <row r="10" spans="1:40" x14ac:dyDescent="0.25">
      <c r="A10" s="45" t="s">
        <v>17</v>
      </c>
      <c r="B10" s="42">
        <v>1116.7748782437548</v>
      </c>
      <c r="C10" s="42">
        <v>1090.8791419470826</v>
      </c>
      <c r="D10" s="42">
        <v>997.47056057325369</v>
      </c>
      <c r="E10" s="42">
        <v>970.98947768652079</v>
      </c>
      <c r="F10" s="42">
        <v>978.02611633319066</v>
      </c>
      <c r="G10" s="42">
        <v>909.62332662893925</v>
      </c>
      <c r="H10" s="42">
        <v>871.2596559249281</v>
      </c>
      <c r="I10" s="42">
        <v>825.61867694928935</v>
      </c>
      <c r="J10" s="42">
        <v>776.79528202730262</v>
      </c>
      <c r="K10" s="42">
        <v>804.76937916456154</v>
      </c>
      <c r="L10" s="42">
        <v>851.99481923126996</v>
      </c>
      <c r="M10" s="42">
        <v>822.43881082853011</v>
      </c>
      <c r="N10" s="42">
        <v>767.72502928844551</v>
      </c>
      <c r="O10" s="42">
        <v>729.485114086002</v>
      </c>
      <c r="P10" s="42">
        <v>682.64185148460854</v>
      </c>
      <c r="Q10" s="42">
        <v>679.90828331785383</v>
      </c>
      <c r="R10" s="42">
        <v>659.18005483700097</v>
      </c>
      <c r="S10" s="42">
        <v>625.83273765077456</v>
      </c>
      <c r="T10" s="42">
        <v>631.22427520832696</v>
      </c>
      <c r="U10" s="42">
        <v>531.09864869352361</v>
      </c>
      <c r="V10" s="42">
        <v>545.34875534710113</v>
      </c>
      <c r="W10" s="42">
        <v>482.6234021234834</v>
      </c>
      <c r="X10" s="42">
        <v>500.56381140063979</v>
      </c>
      <c r="Y10" s="42">
        <v>576.73321992449416</v>
      </c>
      <c r="Z10" s="42">
        <v>580.07188166861124</v>
      </c>
      <c r="AA10" s="42">
        <v>602.59577740602185</v>
      </c>
      <c r="AB10" s="42">
        <v>625.4864634952803</v>
      </c>
      <c r="AC10" s="42">
        <v>627.58972364409669</v>
      </c>
      <c r="AD10" s="42">
        <v>671.13588221458917</v>
      </c>
      <c r="AE10" s="42">
        <v>691.13738522601648</v>
      </c>
      <c r="AF10" s="42">
        <v>662.9689082607382</v>
      </c>
      <c r="AG10" s="42">
        <v>675.95978647229663</v>
      </c>
      <c r="AH10" s="42">
        <v>688.4874498616889</v>
      </c>
      <c r="AI10" s="42">
        <v>670.41241110934379</v>
      </c>
      <c r="AJ10" s="9">
        <v>1.9974344087384254E-2</v>
      </c>
      <c r="AK10" s="9">
        <v>-0.39968885030469398</v>
      </c>
      <c r="AL10" s="6"/>
      <c r="AM10" s="11">
        <v>-2.6253258147227267E-2</v>
      </c>
      <c r="AN10" s="12">
        <v>-18.075038752345108</v>
      </c>
    </row>
    <row r="11" spans="1:40" x14ac:dyDescent="0.25">
      <c r="A11" s="45" t="s">
        <v>18</v>
      </c>
      <c r="B11" s="42">
        <v>5029.6318626318189</v>
      </c>
      <c r="C11" s="42">
        <v>5207.4682346620884</v>
      </c>
      <c r="D11" s="42">
        <v>5621.8280230763612</v>
      </c>
      <c r="E11" s="42">
        <v>5583.6115042899046</v>
      </c>
      <c r="F11" s="42">
        <v>5805.7422751800132</v>
      </c>
      <c r="G11" s="42">
        <v>6058.8590980867148</v>
      </c>
      <c r="H11" s="42">
        <v>7027.2845151473321</v>
      </c>
      <c r="I11" s="42">
        <v>7347.9145946899544</v>
      </c>
      <c r="J11" s="42">
        <v>8620.6408076679509</v>
      </c>
      <c r="K11" s="42">
        <v>9533.5028500283152</v>
      </c>
      <c r="L11" s="42">
        <v>10561.819445486148</v>
      </c>
      <c r="M11" s="42">
        <v>11079.029872248107</v>
      </c>
      <c r="N11" s="42">
        <v>11279.119303171994</v>
      </c>
      <c r="O11" s="42">
        <v>11489.059056786813</v>
      </c>
      <c r="P11" s="42">
        <v>12209.406075264096</v>
      </c>
      <c r="Q11" s="42">
        <v>12922.213101365003</v>
      </c>
      <c r="R11" s="42">
        <v>13606.091755334701</v>
      </c>
      <c r="S11" s="42">
        <v>14203.634335666195</v>
      </c>
      <c r="T11" s="42">
        <v>13517.885554197557</v>
      </c>
      <c r="U11" s="42">
        <v>12312.693156332276</v>
      </c>
      <c r="V11" s="42">
        <v>11407.778163601248</v>
      </c>
      <c r="W11" s="42">
        <v>11101.340260741781</v>
      </c>
      <c r="X11" s="42">
        <v>10717.192949247814</v>
      </c>
      <c r="Y11" s="42">
        <v>10938.33251733826</v>
      </c>
      <c r="Z11" s="42">
        <v>11217.151990104157</v>
      </c>
      <c r="AA11" s="42">
        <v>11689.715713580765</v>
      </c>
      <c r="AB11" s="42">
        <v>12165.263602333054</v>
      </c>
      <c r="AC11" s="42">
        <v>12003.384280937795</v>
      </c>
      <c r="AD11" s="42">
        <v>12176.047240812861</v>
      </c>
      <c r="AE11" s="42">
        <v>12187.918740218065</v>
      </c>
      <c r="AF11" s="42">
        <v>10284.75027785272</v>
      </c>
      <c r="AG11" s="42">
        <v>10962.863099026687</v>
      </c>
      <c r="AH11" s="42">
        <v>11624.652356262064</v>
      </c>
      <c r="AI11" s="42">
        <v>11650.000733733163</v>
      </c>
      <c r="AJ11" s="9">
        <v>0.34710145489223621</v>
      </c>
      <c r="AK11" s="9">
        <v>1.3162730497808544</v>
      </c>
      <c r="AL11" s="6"/>
      <c r="AM11" s="11">
        <v>2.1805707985274613E-3</v>
      </c>
      <c r="AN11" s="12">
        <v>25.348377471098502</v>
      </c>
    </row>
    <row r="12" spans="1:40" outlineLevel="1" x14ac:dyDescent="0.25">
      <c r="A12" s="43" t="s">
        <v>19</v>
      </c>
      <c r="B12" s="44">
        <v>47.979923460044674</v>
      </c>
      <c r="C12" s="44">
        <v>43.509392667926846</v>
      </c>
      <c r="D12" s="44">
        <v>43.127605005621383</v>
      </c>
      <c r="E12" s="44">
        <v>37.097190695044915</v>
      </c>
      <c r="F12" s="44">
        <v>38.556403548683988</v>
      </c>
      <c r="G12" s="44">
        <v>45.337230769982888</v>
      </c>
      <c r="H12" s="44">
        <v>48.511638671745729</v>
      </c>
      <c r="I12" s="44">
        <v>50.964872000030802</v>
      </c>
      <c r="J12" s="44">
        <v>56.341867276519253</v>
      </c>
      <c r="K12" s="44">
        <v>63.806480473214947</v>
      </c>
      <c r="L12" s="44">
        <v>69.038871728204228</v>
      </c>
      <c r="M12" s="44">
        <v>68.591569601119829</v>
      </c>
      <c r="N12" s="44">
        <v>67.980453956672392</v>
      </c>
      <c r="O12" s="44">
        <v>70.557296993293136</v>
      </c>
      <c r="P12" s="44">
        <v>67.339883385228248</v>
      </c>
      <c r="Q12" s="44">
        <v>79.512757802768689</v>
      </c>
      <c r="R12" s="44">
        <v>91.238410516128013</v>
      </c>
      <c r="S12" s="44">
        <v>84.280838892705887</v>
      </c>
      <c r="T12" s="44">
        <v>79.828406583200788</v>
      </c>
      <c r="U12" s="44">
        <v>65.048991629479517</v>
      </c>
      <c r="V12" s="44">
        <v>49.080949103287146</v>
      </c>
      <c r="W12" s="44">
        <v>24.439024749399994</v>
      </c>
      <c r="X12" s="44">
        <v>14.861038464173193</v>
      </c>
      <c r="Y12" s="44">
        <v>15.238729474748023</v>
      </c>
      <c r="Z12" s="44">
        <v>14.564613180007548</v>
      </c>
      <c r="AA12" s="44">
        <v>15.505336436024596</v>
      </c>
      <c r="AB12" s="44">
        <v>16.700810838018587</v>
      </c>
      <c r="AC12" s="44">
        <v>17.40463759281814</v>
      </c>
      <c r="AD12" s="44">
        <v>16.700910948877954</v>
      </c>
      <c r="AE12" s="44">
        <v>17.835092668228622</v>
      </c>
      <c r="AF12" s="44">
        <v>13.857227077249007</v>
      </c>
      <c r="AG12" s="44">
        <v>19.553392438584819</v>
      </c>
      <c r="AH12" s="44">
        <v>21.375525096231215</v>
      </c>
      <c r="AI12" s="44">
        <v>30.870848942659471</v>
      </c>
      <c r="AJ12" s="15">
        <v>9.1976960574163889E-4</v>
      </c>
      <c r="AK12" s="15">
        <v>-0.35658819947123926</v>
      </c>
      <c r="AL12" s="6"/>
      <c r="AM12" s="16">
        <v>0.44421476448793329</v>
      </c>
      <c r="AN12" s="17">
        <v>9.4953238464282563</v>
      </c>
    </row>
    <row r="13" spans="1:40" outlineLevel="1" x14ac:dyDescent="0.25">
      <c r="A13" s="43" t="s">
        <v>20</v>
      </c>
      <c r="B13" s="44">
        <v>4690.4238136343702</v>
      </c>
      <c r="C13" s="44">
        <v>4878.7800084401078</v>
      </c>
      <c r="D13" s="44">
        <v>5297.347896468842</v>
      </c>
      <c r="E13" s="44">
        <v>5276.1888547046792</v>
      </c>
      <c r="F13" s="44">
        <v>5499.0317473273217</v>
      </c>
      <c r="G13" s="44">
        <v>5686.1101745348342</v>
      </c>
      <c r="H13" s="44">
        <v>6609.5297514207523</v>
      </c>
      <c r="I13" s="44">
        <v>6958.561451928279</v>
      </c>
      <c r="J13" s="44">
        <v>8248.0573232806873</v>
      </c>
      <c r="K13" s="44">
        <v>9118.489662753529</v>
      </c>
      <c r="L13" s="44">
        <v>10156.922061070845</v>
      </c>
      <c r="M13" s="44">
        <v>10618.487563589209</v>
      </c>
      <c r="N13" s="44">
        <v>10826.15792373301</v>
      </c>
      <c r="O13" s="44">
        <v>11006.037572329036</v>
      </c>
      <c r="P13" s="44">
        <v>11660.325272428521</v>
      </c>
      <c r="Q13" s="44">
        <v>12359.024690046681</v>
      </c>
      <c r="R13" s="44">
        <v>12993.974678768125</v>
      </c>
      <c r="S13" s="44">
        <v>13662.67397950685</v>
      </c>
      <c r="T13" s="44">
        <v>12952.122703008266</v>
      </c>
      <c r="U13" s="44">
        <v>11779.295026998416</v>
      </c>
      <c r="V13" s="44">
        <v>10877.604884580067</v>
      </c>
      <c r="W13" s="44">
        <v>10632.693997348102</v>
      </c>
      <c r="X13" s="44">
        <v>10264.083573878273</v>
      </c>
      <c r="Y13" s="44">
        <v>10482.902648287849</v>
      </c>
      <c r="Z13" s="44">
        <v>10726.729985839647</v>
      </c>
      <c r="AA13" s="44">
        <v>11207.828798465591</v>
      </c>
      <c r="AB13" s="44">
        <v>11637.63460040021</v>
      </c>
      <c r="AC13" s="44">
        <v>11510.720801637588</v>
      </c>
      <c r="AD13" s="44">
        <v>11645.137587317189</v>
      </c>
      <c r="AE13" s="44">
        <v>11631.704542090951</v>
      </c>
      <c r="AF13" s="44">
        <v>9690.5704247611229</v>
      </c>
      <c r="AG13" s="44">
        <v>10327.594071031834</v>
      </c>
      <c r="AH13" s="44">
        <v>11030.165729151733</v>
      </c>
      <c r="AI13" s="44">
        <v>11062.15974275287</v>
      </c>
      <c r="AJ13" s="15">
        <v>0.32958725314427034</v>
      </c>
      <c r="AK13" s="15">
        <v>1.3584563319410079</v>
      </c>
      <c r="AL13" s="6"/>
      <c r="AM13" s="16">
        <v>2.9005922836299772E-3</v>
      </c>
      <c r="AN13" s="17">
        <v>31.99401360113734</v>
      </c>
    </row>
    <row r="14" spans="1:40" outlineLevel="1" x14ac:dyDescent="0.25">
      <c r="A14" s="43" t="s">
        <v>21</v>
      </c>
      <c r="B14" s="44">
        <v>133.19131896000002</v>
      </c>
      <c r="C14" s="44">
        <v>129.35516346</v>
      </c>
      <c r="D14" s="44">
        <v>116.00534232</v>
      </c>
      <c r="E14" s="44">
        <v>127.3603626</v>
      </c>
      <c r="F14" s="44">
        <v>119.99494404000001</v>
      </c>
      <c r="G14" s="44">
        <v>111.40195571999999</v>
      </c>
      <c r="H14" s="44">
        <v>129.81550211999999</v>
      </c>
      <c r="I14" s="44">
        <v>125.21211552000001</v>
      </c>
      <c r="J14" s="44">
        <v>128.89482480000001</v>
      </c>
      <c r="K14" s="44">
        <v>123.98454575999999</v>
      </c>
      <c r="L14" s="44">
        <v>123.15593617200001</v>
      </c>
      <c r="M14" s="44">
        <v>134.41888871999998</v>
      </c>
      <c r="N14" s="44">
        <v>117.53980451999999</v>
      </c>
      <c r="O14" s="44">
        <v>129.81550211999999</v>
      </c>
      <c r="P14" s="44">
        <v>136.87402824</v>
      </c>
      <c r="Q14" s="44">
        <v>122.19927298720815</v>
      </c>
      <c r="R14" s="44">
        <v>122.19927298720815</v>
      </c>
      <c r="S14" s="44">
        <v>132.15247091447389</v>
      </c>
      <c r="T14" s="44">
        <v>140.05431636034922</v>
      </c>
      <c r="U14" s="44">
        <v>122.89373279844358</v>
      </c>
      <c r="V14" s="44">
        <v>121.95466764246405</v>
      </c>
      <c r="W14" s="44">
        <v>122.0154611093506</v>
      </c>
      <c r="X14" s="44">
        <v>118.03822578507774</v>
      </c>
      <c r="Y14" s="44">
        <v>117.55016657227962</v>
      </c>
      <c r="Z14" s="44">
        <v>107.83625895194317</v>
      </c>
      <c r="AA14" s="44">
        <v>109.89925966332116</v>
      </c>
      <c r="AB14" s="44">
        <v>111.92605019640757</v>
      </c>
      <c r="AC14" s="44">
        <v>115.5400776954617</v>
      </c>
      <c r="AD14" s="44">
        <v>116.75177158734235</v>
      </c>
      <c r="AE14" s="44">
        <v>122.17427396250424</v>
      </c>
      <c r="AF14" s="44">
        <v>97.337475457254371</v>
      </c>
      <c r="AG14" s="44">
        <v>105.26705637062834</v>
      </c>
      <c r="AH14" s="44">
        <v>117.69319060464687</v>
      </c>
      <c r="AI14" s="44">
        <v>123.39916495360218</v>
      </c>
      <c r="AJ14" s="15">
        <v>3.6765688403658267E-3</v>
      </c>
      <c r="AK14" s="15">
        <v>-7.3519461199559211E-2</v>
      </c>
      <c r="AL14" s="6"/>
      <c r="AM14" s="16">
        <v>4.8481771287199854E-2</v>
      </c>
      <c r="AN14" s="17">
        <v>5.7059743489553085</v>
      </c>
    </row>
    <row r="15" spans="1:40" outlineLevel="1" x14ac:dyDescent="0.25">
      <c r="A15" s="43" t="s">
        <v>22</v>
      </c>
      <c r="B15" s="44">
        <v>84.899873459519995</v>
      </c>
      <c r="C15" s="44">
        <v>81.765953176320011</v>
      </c>
      <c r="D15" s="44">
        <v>91.208289142080005</v>
      </c>
      <c r="E15" s="44">
        <v>91.208289142080005</v>
      </c>
      <c r="F15" s="44">
        <v>103.74397027488</v>
      </c>
      <c r="G15" s="44">
        <v>91.167714025919992</v>
      </c>
      <c r="H15" s="44">
        <v>103.90627073952001</v>
      </c>
      <c r="I15" s="44">
        <v>107.04019102271999</v>
      </c>
      <c r="J15" s="44">
        <v>116.5636772208</v>
      </c>
      <c r="K15" s="44">
        <v>129.22108370207999</v>
      </c>
      <c r="L15" s="44">
        <v>151.09300930616809</v>
      </c>
      <c r="M15" s="44">
        <v>151.0274929278562</v>
      </c>
      <c r="N15" s="44">
        <v>160.3637373991443</v>
      </c>
      <c r="O15" s="44">
        <v>172.83390215363238</v>
      </c>
      <c r="P15" s="44">
        <v>224.77185613804579</v>
      </c>
      <c r="Q15" s="44">
        <v>209.01354891983701</v>
      </c>
      <c r="R15" s="44">
        <v>247.52580177789318</v>
      </c>
      <c r="S15" s="44">
        <v>195.47253456948229</v>
      </c>
      <c r="T15" s="44">
        <v>202.60376845804828</v>
      </c>
      <c r="U15" s="44">
        <v>197.4446775420063</v>
      </c>
      <c r="V15" s="44">
        <v>198.03493208537725</v>
      </c>
      <c r="W15" s="44">
        <v>171.9209770760464</v>
      </c>
      <c r="X15" s="44">
        <v>181.686146890125</v>
      </c>
      <c r="Y15" s="44">
        <v>177.71607566169186</v>
      </c>
      <c r="Z15" s="44">
        <v>222.47239461731564</v>
      </c>
      <c r="AA15" s="44">
        <v>219.42663423935466</v>
      </c>
      <c r="AB15" s="44">
        <v>263.68516731944459</v>
      </c>
      <c r="AC15" s="44">
        <v>232.83355717201317</v>
      </c>
      <c r="AD15" s="44">
        <v>257.52487597974152</v>
      </c>
      <c r="AE15" s="44">
        <v>274.27479800991847</v>
      </c>
      <c r="AF15" s="44">
        <v>335.41938430738986</v>
      </c>
      <c r="AG15" s="44">
        <v>358.67998278629796</v>
      </c>
      <c r="AH15" s="44">
        <v>302.59480670092046</v>
      </c>
      <c r="AI15" s="44">
        <v>283.83745669567583</v>
      </c>
      <c r="AJ15" s="15">
        <v>8.4566856624060487E-3</v>
      </c>
      <c r="AK15" s="15">
        <v>2.3432023527221002</v>
      </c>
      <c r="AL15" s="6"/>
      <c r="AM15" s="16">
        <v>-6.1988340810435909E-2</v>
      </c>
      <c r="AN15" s="17">
        <v>-18.757350005244632</v>
      </c>
    </row>
    <row r="16" spans="1:40" outlineLevel="1" x14ac:dyDescent="0.25">
      <c r="A16" s="43" t="s">
        <v>23</v>
      </c>
      <c r="B16" s="44">
        <v>73.136933117883899</v>
      </c>
      <c r="C16" s="44">
        <v>74.057716917734069</v>
      </c>
      <c r="D16" s="44">
        <v>74.138890139818486</v>
      </c>
      <c r="E16" s="44">
        <v>51.756807148100037</v>
      </c>
      <c r="F16" s="44">
        <v>44.4152099891283</v>
      </c>
      <c r="G16" s="44">
        <v>124.84202303597753</v>
      </c>
      <c r="H16" s="44">
        <v>135.52135219531471</v>
      </c>
      <c r="I16" s="44">
        <v>106.13596421892446</v>
      </c>
      <c r="J16" s="44">
        <v>70.783115089942996</v>
      </c>
      <c r="K16" s="44">
        <v>98.001077339490834</v>
      </c>
      <c r="L16" s="44">
        <v>61.609567208930635</v>
      </c>
      <c r="M16" s="44">
        <v>106.50435740992111</v>
      </c>
      <c r="N16" s="44">
        <v>107.07738356316764</v>
      </c>
      <c r="O16" s="44">
        <v>109.81478319085262</v>
      </c>
      <c r="P16" s="44">
        <v>120.09503507230124</v>
      </c>
      <c r="Q16" s="44">
        <v>152.46283160850811</v>
      </c>
      <c r="R16" s="44">
        <v>151.15359128534661</v>
      </c>
      <c r="S16" s="44">
        <v>129.05451178268245</v>
      </c>
      <c r="T16" s="44">
        <v>143.27635978769271</v>
      </c>
      <c r="U16" s="44">
        <v>148.01072736393118</v>
      </c>
      <c r="V16" s="44">
        <v>161.10273019005331</v>
      </c>
      <c r="W16" s="44">
        <v>150.27080045888258</v>
      </c>
      <c r="X16" s="44">
        <v>138.52396423016637</v>
      </c>
      <c r="Y16" s="44">
        <v>144.92489734169058</v>
      </c>
      <c r="Z16" s="44">
        <v>145.5487375152421</v>
      </c>
      <c r="AA16" s="44">
        <v>137.0556847764727</v>
      </c>
      <c r="AB16" s="44">
        <v>135.31697357897514</v>
      </c>
      <c r="AC16" s="44">
        <v>126.88520683991581</v>
      </c>
      <c r="AD16" s="44">
        <v>139.93209497971043</v>
      </c>
      <c r="AE16" s="44">
        <v>141.93003348646246</v>
      </c>
      <c r="AF16" s="44">
        <v>147.56576624970356</v>
      </c>
      <c r="AG16" s="44">
        <v>151.76859639934162</v>
      </c>
      <c r="AH16" s="44">
        <v>152.8231047085315</v>
      </c>
      <c r="AI16" s="44">
        <v>149.73352038835526</v>
      </c>
      <c r="AJ16" s="15">
        <v>4.4611776394523992E-3</v>
      </c>
      <c r="AK16" s="15">
        <v>1.047303790371017</v>
      </c>
      <c r="AL16" s="6"/>
      <c r="AM16" s="16">
        <v>-2.0216735722447105E-2</v>
      </c>
      <c r="AN16" s="17">
        <v>-3.0895843201762432</v>
      </c>
    </row>
    <row r="17" spans="1:46" x14ac:dyDescent="0.25">
      <c r="A17" s="45" t="s">
        <v>24</v>
      </c>
      <c r="B17" s="42">
        <v>2249.7868874747078</v>
      </c>
      <c r="C17" s="42">
        <v>2151.2525234087675</v>
      </c>
      <c r="D17" s="42">
        <v>2062.5773850201904</v>
      </c>
      <c r="E17" s="42">
        <v>2027.6925879821581</v>
      </c>
      <c r="F17" s="42">
        <v>2265.806664939063</v>
      </c>
      <c r="G17" s="42">
        <v>2179.2782287953182</v>
      </c>
      <c r="H17" s="42">
        <v>2261.0512217635028</v>
      </c>
      <c r="I17" s="42">
        <v>2589.8514464305995</v>
      </c>
      <c r="J17" s="42">
        <v>2479.0860983927801</v>
      </c>
      <c r="K17" s="42">
        <v>2428.9663610984849</v>
      </c>
      <c r="L17" s="42">
        <v>2976.1261924631754</v>
      </c>
      <c r="M17" s="42">
        <v>3227.0261899480538</v>
      </c>
      <c r="N17" s="42">
        <v>2988.841979557264</v>
      </c>
      <c r="O17" s="42">
        <v>2462.4308348413606</v>
      </c>
      <c r="P17" s="42">
        <v>2633.5609436718555</v>
      </c>
      <c r="Q17" s="42">
        <v>2726.2295816012929</v>
      </c>
      <c r="R17" s="42">
        <v>2668.169520743113</v>
      </c>
      <c r="S17" s="42">
        <v>2724.6075415114487</v>
      </c>
      <c r="T17" s="42">
        <v>2445.4081314390519</v>
      </c>
      <c r="U17" s="42">
        <v>1627.6785805315567</v>
      </c>
      <c r="V17" s="42">
        <v>1425.6899232643696</v>
      </c>
      <c r="W17" s="42">
        <v>1294.4484250252972</v>
      </c>
      <c r="X17" s="42">
        <v>1520.9585029809325</v>
      </c>
      <c r="Y17" s="42">
        <v>1437.0945276988818</v>
      </c>
      <c r="Z17" s="42">
        <v>1781.0878396866622</v>
      </c>
      <c r="AA17" s="42">
        <v>1967.8595834815842</v>
      </c>
      <c r="AB17" s="42">
        <v>2109.4830760098912</v>
      </c>
      <c r="AC17" s="42">
        <v>2197.5706422497537</v>
      </c>
      <c r="AD17" s="42">
        <v>2253.0858754710248</v>
      </c>
      <c r="AE17" s="42">
        <v>2224.6778195411393</v>
      </c>
      <c r="AF17" s="42">
        <v>2067.3212798129366</v>
      </c>
      <c r="AG17" s="42">
        <v>2431.7451612410737</v>
      </c>
      <c r="AH17" s="42">
        <v>2247.6717048337782</v>
      </c>
      <c r="AI17" s="42">
        <v>2113.78259724701</v>
      </c>
      <c r="AJ17" s="9">
        <v>6.2978280568332531E-2</v>
      </c>
      <c r="AK17" s="9">
        <v>-6.0452077032219227E-2</v>
      </c>
      <c r="AL17" s="6"/>
      <c r="AM17" s="11">
        <v>-5.9567910784671149E-2</v>
      </c>
      <c r="AN17" s="12">
        <v>-133.8891075867682</v>
      </c>
    </row>
    <row r="18" spans="1:46" outlineLevel="1" x14ac:dyDescent="0.25">
      <c r="A18" s="43" t="s">
        <v>25</v>
      </c>
      <c r="B18" s="44">
        <v>1116.7254085014333</v>
      </c>
      <c r="C18" s="44">
        <v>992.38939661731536</v>
      </c>
      <c r="D18" s="44">
        <v>932.96808506651939</v>
      </c>
      <c r="E18" s="44">
        <v>951.12593750870883</v>
      </c>
      <c r="F18" s="44">
        <v>1081.7022655246876</v>
      </c>
      <c r="G18" s="44">
        <v>1084.1810327260134</v>
      </c>
      <c r="H18" s="44">
        <v>1198.3870831754853</v>
      </c>
      <c r="I18" s="44">
        <v>1384.9248481927566</v>
      </c>
      <c r="J18" s="44">
        <v>1288.1260716317763</v>
      </c>
      <c r="K18" s="44">
        <v>1353.709634567598</v>
      </c>
      <c r="L18" s="44">
        <v>1908.7841314126661</v>
      </c>
      <c r="M18" s="44">
        <v>2061.4371933464076</v>
      </c>
      <c r="N18" s="44">
        <v>2063.3791229426015</v>
      </c>
      <c r="O18" s="44">
        <v>2342.3181160836975</v>
      </c>
      <c r="P18" s="44">
        <v>2507.0626593013171</v>
      </c>
      <c r="Q18" s="44">
        <v>2552.7953464691873</v>
      </c>
      <c r="R18" s="44">
        <v>2538.7434105910074</v>
      </c>
      <c r="S18" s="44">
        <v>2580.4341213620519</v>
      </c>
      <c r="T18" s="44">
        <v>2301.583745387552</v>
      </c>
      <c r="U18" s="44">
        <v>1485.322669481403</v>
      </c>
      <c r="V18" s="44">
        <v>1299.0484147465629</v>
      </c>
      <c r="W18" s="44">
        <v>1167.2705389694754</v>
      </c>
      <c r="X18" s="44">
        <v>1391.9677990924165</v>
      </c>
      <c r="Y18" s="44">
        <v>1301.695001530657</v>
      </c>
      <c r="Z18" s="44">
        <v>1650.4531530457709</v>
      </c>
      <c r="AA18" s="44">
        <v>1830.3635214124336</v>
      </c>
      <c r="AB18" s="44">
        <v>1968.4013520332232</v>
      </c>
      <c r="AC18" s="44">
        <v>2039.8562560230891</v>
      </c>
      <c r="AD18" s="44">
        <v>2094.5489797619248</v>
      </c>
      <c r="AE18" s="44">
        <v>2057.8652228793621</v>
      </c>
      <c r="AF18" s="44">
        <v>1907.4373141016843</v>
      </c>
      <c r="AG18" s="44">
        <v>2256.9405207619102</v>
      </c>
      <c r="AH18" s="44">
        <v>2068.3747685666494</v>
      </c>
      <c r="AI18" s="44">
        <v>1933.8876215143528</v>
      </c>
      <c r="AJ18" s="15">
        <v>5.7618469077179109E-2</v>
      </c>
      <c r="AK18" s="15">
        <v>0.73174856306842118</v>
      </c>
      <c r="AL18" s="6"/>
      <c r="AM18" s="16">
        <v>-6.5020686336013531E-2</v>
      </c>
      <c r="AN18" s="17">
        <v>-134.48714705229668</v>
      </c>
    </row>
    <row r="19" spans="1:46" outlineLevel="1" x14ac:dyDescent="0.25">
      <c r="A19" s="43" t="s">
        <v>26</v>
      </c>
      <c r="B19" s="44">
        <v>990.23349783919457</v>
      </c>
      <c r="C19" s="44">
        <v>1030.3165009289526</v>
      </c>
      <c r="D19" s="44">
        <v>1003.5614679642191</v>
      </c>
      <c r="E19" s="44">
        <v>946.18678616206842</v>
      </c>
      <c r="F19" s="44">
        <v>1056.6256166776075</v>
      </c>
      <c r="G19" s="44">
        <v>973.43728270022268</v>
      </c>
      <c r="H19" s="44">
        <v>922.85045185393972</v>
      </c>
      <c r="I19" s="44">
        <v>1073.1245536725266</v>
      </c>
      <c r="J19" s="44">
        <v>1058.8056564006599</v>
      </c>
      <c r="K19" s="44">
        <v>942.81763386280556</v>
      </c>
      <c r="L19" s="44">
        <v>882.29375850897361</v>
      </c>
      <c r="M19" s="44">
        <v>1041.1918251288118</v>
      </c>
      <c r="N19" s="44">
        <v>810.89779394634695</v>
      </c>
      <c r="O19" s="44">
        <v>0.29746979153761116</v>
      </c>
      <c r="P19" s="44" t="s">
        <v>27</v>
      </c>
      <c r="Q19" s="44" t="s">
        <v>27</v>
      </c>
      <c r="R19" s="44" t="s">
        <v>27</v>
      </c>
      <c r="S19" s="44" t="s">
        <v>27</v>
      </c>
      <c r="T19" s="44" t="s">
        <v>27</v>
      </c>
      <c r="U19" s="44" t="s">
        <v>27</v>
      </c>
      <c r="V19" s="44" t="s">
        <v>27</v>
      </c>
      <c r="W19" s="44" t="s">
        <v>27</v>
      </c>
      <c r="X19" s="44" t="s">
        <v>27</v>
      </c>
      <c r="Y19" s="44" t="s">
        <v>27</v>
      </c>
      <c r="Z19" s="44" t="s">
        <v>27</v>
      </c>
      <c r="AA19" s="44" t="s">
        <v>27</v>
      </c>
      <c r="AB19" s="44" t="s">
        <v>27</v>
      </c>
      <c r="AC19" s="44" t="s">
        <v>27</v>
      </c>
      <c r="AD19" s="44" t="s">
        <v>27</v>
      </c>
      <c r="AE19" s="44" t="s">
        <v>27</v>
      </c>
      <c r="AF19" s="44" t="s">
        <v>27</v>
      </c>
      <c r="AG19" s="44" t="s">
        <v>27</v>
      </c>
      <c r="AH19" s="44" t="s">
        <v>27</v>
      </c>
      <c r="AI19" s="44" t="s">
        <v>27</v>
      </c>
      <c r="AJ19" s="15"/>
      <c r="AK19" s="15"/>
      <c r="AL19" s="6"/>
      <c r="AM19" s="16"/>
      <c r="AN19" s="17"/>
    </row>
    <row r="20" spans="1:46" outlineLevel="1" x14ac:dyDescent="0.25">
      <c r="A20" s="43" t="s">
        <v>28</v>
      </c>
      <c r="B20" s="44">
        <v>26.080000000000002</v>
      </c>
      <c r="C20" s="44">
        <v>23.44</v>
      </c>
      <c r="D20" s="44">
        <v>20.56</v>
      </c>
      <c r="E20" s="44">
        <v>26.080000000000002</v>
      </c>
      <c r="F20" s="44">
        <v>21.28</v>
      </c>
      <c r="G20" s="44">
        <v>24.8</v>
      </c>
      <c r="H20" s="44">
        <v>27.28</v>
      </c>
      <c r="I20" s="44">
        <v>26.96</v>
      </c>
      <c r="J20" s="44">
        <v>28.64</v>
      </c>
      <c r="K20" s="44">
        <v>26.8</v>
      </c>
      <c r="L20" s="44">
        <v>28.8</v>
      </c>
      <c r="M20" s="44">
        <v>12</v>
      </c>
      <c r="N20" s="44" t="s">
        <v>27</v>
      </c>
      <c r="O20" s="44" t="s">
        <v>27</v>
      </c>
      <c r="P20" s="44" t="s">
        <v>27</v>
      </c>
      <c r="Q20" s="44" t="s">
        <v>27</v>
      </c>
      <c r="R20" s="44" t="s">
        <v>27</v>
      </c>
      <c r="S20" s="44" t="s">
        <v>27</v>
      </c>
      <c r="T20" s="44" t="s">
        <v>27</v>
      </c>
      <c r="U20" s="44" t="s">
        <v>27</v>
      </c>
      <c r="V20" s="44" t="s">
        <v>27</v>
      </c>
      <c r="W20" s="44" t="s">
        <v>27</v>
      </c>
      <c r="X20" s="44" t="s">
        <v>27</v>
      </c>
      <c r="Y20" s="44" t="s">
        <v>27</v>
      </c>
      <c r="Z20" s="44" t="s">
        <v>27</v>
      </c>
      <c r="AA20" s="44" t="s">
        <v>27</v>
      </c>
      <c r="AB20" s="44" t="s">
        <v>27</v>
      </c>
      <c r="AC20" s="44" t="s">
        <v>27</v>
      </c>
      <c r="AD20" s="44" t="s">
        <v>27</v>
      </c>
      <c r="AE20" s="44" t="s">
        <v>27</v>
      </c>
      <c r="AF20" s="44" t="s">
        <v>27</v>
      </c>
      <c r="AG20" s="44" t="s">
        <v>27</v>
      </c>
      <c r="AH20" s="44" t="s">
        <v>27</v>
      </c>
      <c r="AI20" s="44" t="s">
        <v>27</v>
      </c>
      <c r="AJ20" s="15"/>
      <c r="AK20" s="15"/>
      <c r="AL20" s="6"/>
      <c r="AM20" s="16"/>
      <c r="AN20" s="17"/>
    </row>
    <row r="21" spans="1:46" outlineLevel="1" x14ac:dyDescent="0.25">
      <c r="A21" s="43" t="s">
        <v>29</v>
      </c>
      <c r="B21" s="44">
        <v>116.74798113408013</v>
      </c>
      <c r="C21" s="44">
        <v>105.1066258624997</v>
      </c>
      <c r="D21" s="44">
        <v>105.48783198945188</v>
      </c>
      <c r="E21" s="44">
        <v>104.2998643113808</v>
      </c>
      <c r="F21" s="44">
        <v>106.19878273676797</v>
      </c>
      <c r="G21" s="44">
        <v>96.859913369081895</v>
      </c>
      <c r="H21" s="44">
        <v>112.53368673407759</v>
      </c>
      <c r="I21" s="44">
        <v>104.84204456531613</v>
      </c>
      <c r="J21" s="44">
        <v>103.51437036034378</v>
      </c>
      <c r="K21" s="44">
        <v>105.63909266808116</v>
      </c>
      <c r="L21" s="44">
        <v>156.24830254153551</v>
      </c>
      <c r="M21" s="44">
        <v>112.39717147283389</v>
      </c>
      <c r="N21" s="44">
        <v>114.56506266831562</v>
      </c>
      <c r="O21" s="44">
        <v>119.81524896612547</v>
      </c>
      <c r="P21" s="44">
        <v>126.49828437053819</v>
      </c>
      <c r="Q21" s="44">
        <v>173.43423513210587</v>
      </c>
      <c r="R21" s="44">
        <v>129.42611015210565</v>
      </c>
      <c r="S21" s="44">
        <v>144.1734201493968</v>
      </c>
      <c r="T21" s="44">
        <v>143.82438605150008</v>
      </c>
      <c r="U21" s="44">
        <v>142.35591105015362</v>
      </c>
      <c r="V21" s="44">
        <v>126.64150851780659</v>
      </c>
      <c r="W21" s="44">
        <v>127.17788605582189</v>
      </c>
      <c r="X21" s="44">
        <v>128.99070388851595</v>
      </c>
      <c r="Y21" s="44">
        <v>135.39952616822478</v>
      </c>
      <c r="Z21" s="44">
        <v>130.63468664089126</v>
      </c>
      <c r="AA21" s="44">
        <v>137.49606206915058</v>
      </c>
      <c r="AB21" s="44">
        <v>141.0817239766678</v>
      </c>
      <c r="AC21" s="44">
        <v>157.71438622666463</v>
      </c>
      <c r="AD21" s="44">
        <v>158.53689570909989</v>
      </c>
      <c r="AE21" s="44">
        <v>166.81259666177709</v>
      </c>
      <c r="AF21" s="44">
        <v>159.88396571125242</v>
      </c>
      <c r="AG21" s="44">
        <v>174.80464047916328</v>
      </c>
      <c r="AH21" s="44">
        <v>179.29693626712864</v>
      </c>
      <c r="AI21" s="44">
        <v>179.89497573265734</v>
      </c>
      <c r="AJ21" s="15">
        <v>5.3598114911534295E-3</v>
      </c>
      <c r="AK21" s="15">
        <v>0.54088296846911255</v>
      </c>
      <c r="AL21" s="6"/>
      <c r="AM21" s="16">
        <v>3.3354695176592451E-3</v>
      </c>
      <c r="AN21" s="17">
        <v>0.59803946552870002</v>
      </c>
    </row>
    <row r="22" spans="1:46" outlineLevel="1" x14ac:dyDescent="0.25">
      <c r="A22" s="43" t="s">
        <v>30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15"/>
      <c r="AK22" s="15"/>
      <c r="AL22" s="6"/>
      <c r="AM22" s="16"/>
      <c r="AN22" s="17"/>
    </row>
    <row r="23" spans="1:46" x14ac:dyDescent="0.25">
      <c r="A23" s="45" t="s">
        <v>31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9"/>
      <c r="AK23" s="9"/>
      <c r="AL23" s="6"/>
      <c r="AM23" s="11"/>
      <c r="AN23" s="12"/>
      <c r="AT23" s="10"/>
    </row>
    <row r="24" spans="1:46" x14ac:dyDescent="0.25">
      <c r="A24" s="45" t="s">
        <v>32</v>
      </c>
      <c r="B24" s="42">
        <v>1198.9399944037998</v>
      </c>
      <c r="C24" s="42">
        <v>1194.4077297364577</v>
      </c>
      <c r="D24" s="42">
        <v>1168.9517068408493</v>
      </c>
      <c r="E24" s="42">
        <v>1267.5341566380346</v>
      </c>
      <c r="F24" s="42">
        <v>1278.6789766673246</v>
      </c>
      <c r="G24" s="42">
        <v>1648.8466040598496</v>
      </c>
      <c r="H24" s="42">
        <v>1438.4147604229861</v>
      </c>
      <c r="I24" s="42">
        <v>1382.8723307707157</v>
      </c>
      <c r="J24" s="42">
        <v>1283.7647843129075</v>
      </c>
      <c r="K24" s="42">
        <v>1395.4933742302219</v>
      </c>
      <c r="L24" s="42">
        <v>1392.4830440321787</v>
      </c>
      <c r="M24" s="42">
        <v>1414.6060902713609</v>
      </c>
      <c r="N24" s="42">
        <v>1287.4433518726487</v>
      </c>
      <c r="O24" s="42">
        <v>1444.0342663488727</v>
      </c>
      <c r="P24" s="42">
        <v>1270.8219547802405</v>
      </c>
      <c r="Q24" s="42">
        <v>1332.8216767638457</v>
      </c>
      <c r="R24" s="42">
        <v>1273.9354009012516</v>
      </c>
      <c r="S24" s="42">
        <v>1331.6204599335015</v>
      </c>
      <c r="T24" s="42">
        <v>1280.5448131267563</v>
      </c>
      <c r="U24" s="42">
        <v>1212.2065337835534</v>
      </c>
      <c r="V24" s="42">
        <v>1282.5328181477573</v>
      </c>
      <c r="W24" s="42">
        <v>1145.8269252156883</v>
      </c>
      <c r="X24" s="42">
        <v>966.57532231969185</v>
      </c>
      <c r="Y24" s="42">
        <v>1178.8340251763614</v>
      </c>
      <c r="Z24" s="42">
        <v>1001.9833347796048</v>
      </c>
      <c r="AA24" s="42">
        <v>995.22248899946635</v>
      </c>
      <c r="AB24" s="42">
        <v>1060.52957206312</v>
      </c>
      <c r="AC24" s="42">
        <v>993.20516903171142</v>
      </c>
      <c r="AD24" s="42">
        <v>1171.9378529994917</v>
      </c>
      <c r="AE24" s="42">
        <v>1065.2010113266904</v>
      </c>
      <c r="AF24" s="42">
        <v>1136.0584996145753</v>
      </c>
      <c r="AG24" s="42">
        <v>1322.5409267763453</v>
      </c>
      <c r="AH24" s="42">
        <v>1604.2765524674965</v>
      </c>
      <c r="AI24" s="42">
        <v>1370.0477729427234</v>
      </c>
      <c r="AJ24" s="9">
        <v>4.0819360112426546E-2</v>
      </c>
      <c r="AK24" s="9">
        <v>0.14271588181025763</v>
      </c>
      <c r="AL24" s="6"/>
      <c r="AM24" s="11">
        <v>-0.14600274445482095</v>
      </c>
      <c r="AN24" s="12">
        <v>-234.22877952477302</v>
      </c>
      <c r="AQ24" s="46"/>
      <c r="AR24" s="46"/>
      <c r="AS24" s="46"/>
    </row>
    <row r="25" spans="1:46" outlineLevel="1" x14ac:dyDescent="0.25">
      <c r="A25" s="43" t="s">
        <v>33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15"/>
      <c r="AK25" s="15"/>
      <c r="AL25" s="6"/>
      <c r="AM25" s="16"/>
      <c r="AN25" s="17"/>
    </row>
    <row r="26" spans="1:46" outlineLevel="1" x14ac:dyDescent="0.25">
      <c r="A26" s="43" t="s">
        <v>34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15"/>
      <c r="AK26" s="15"/>
      <c r="AL26" s="6"/>
      <c r="AM26" s="16"/>
      <c r="AN26" s="17"/>
    </row>
    <row r="27" spans="1:46" outlineLevel="1" x14ac:dyDescent="0.25">
      <c r="A27" s="43" t="s">
        <v>35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15"/>
      <c r="AK27" s="15"/>
      <c r="AL27" s="6"/>
      <c r="AM27" s="16"/>
      <c r="AN27" s="17"/>
      <c r="AQ27" s="47"/>
      <c r="AR27" s="33"/>
    </row>
    <row r="28" spans="1:46" outlineLevel="1" x14ac:dyDescent="0.25">
      <c r="A28" s="43" t="s">
        <v>36</v>
      </c>
      <c r="B28" s="44">
        <v>355.036</v>
      </c>
      <c r="C28" s="44">
        <v>315.14515999999998</v>
      </c>
      <c r="D28" s="44">
        <v>255.60083999999998</v>
      </c>
      <c r="E28" s="44">
        <v>357.2998</v>
      </c>
      <c r="F28" s="44">
        <v>269.64124000000004</v>
      </c>
      <c r="G28" s="44">
        <v>494.59520000000003</v>
      </c>
      <c r="H28" s="44">
        <v>484.03343999999993</v>
      </c>
      <c r="I28" s="44">
        <v>423.48680000000002</v>
      </c>
      <c r="J28" s="44">
        <v>305.58044000000001</v>
      </c>
      <c r="K28" s="44">
        <v>383.22723999999999</v>
      </c>
      <c r="L28" s="44">
        <v>366.38315999999998</v>
      </c>
      <c r="M28" s="44">
        <v>385.28247999999996</v>
      </c>
      <c r="N28" s="44">
        <v>273.89956000000001</v>
      </c>
      <c r="O28" s="44">
        <v>386.76</v>
      </c>
      <c r="P28" s="44">
        <v>240.79571999999996</v>
      </c>
      <c r="Q28" s="44">
        <v>266.73371999999995</v>
      </c>
      <c r="R28" s="44">
        <v>254.85636</v>
      </c>
      <c r="S28" s="44">
        <v>376.76671999999996</v>
      </c>
      <c r="T28" s="44">
        <v>262.20744000000002</v>
      </c>
      <c r="U28" s="44">
        <v>307.32239999999996</v>
      </c>
      <c r="V28" s="44">
        <v>427.93387999999993</v>
      </c>
      <c r="W28" s="44">
        <v>360.67856</v>
      </c>
      <c r="X28" s="44">
        <v>229.39619999999999</v>
      </c>
      <c r="Y28" s="44">
        <v>515.69275999999991</v>
      </c>
      <c r="Z28" s="44">
        <v>391.07495680000005</v>
      </c>
      <c r="AA28" s="44">
        <v>401.14668</v>
      </c>
      <c r="AB28" s="44">
        <v>433.59667999999999</v>
      </c>
      <c r="AC28" s="44">
        <v>332.74647999999996</v>
      </c>
      <c r="AD28" s="44">
        <v>461.05708000000004</v>
      </c>
      <c r="AE28" s="44">
        <v>343.90247759999994</v>
      </c>
      <c r="AF28" s="44">
        <v>399.48303999999996</v>
      </c>
      <c r="AG28" s="44">
        <v>597.40603999999996</v>
      </c>
      <c r="AH28" s="44">
        <v>623.97631999999999</v>
      </c>
      <c r="AI28" s="44">
        <v>457.79579999999999</v>
      </c>
      <c r="AJ28" s="15">
        <v>1.3639620447700717E-2</v>
      </c>
      <c r="AK28" s="15">
        <v>0.28943487420993924</v>
      </c>
      <c r="AL28" s="6"/>
      <c r="AM28" s="16">
        <v>-0.26632504259135986</v>
      </c>
      <c r="AN28" s="17">
        <v>-166.18052</v>
      </c>
    </row>
    <row r="29" spans="1:46" outlineLevel="1" x14ac:dyDescent="0.25">
      <c r="A29" s="43" t="s">
        <v>37</v>
      </c>
      <c r="B29" s="44">
        <v>96.677023188405784</v>
      </c>
      <c r="C29" s="44">
        <v>99.628382821946872</v>
      </c>
      <c r="D29" s="44">
        <v>118.08579710144927</v>
      </c>
      <c r="E29" s="44">
        <v>99.875217391304361</v>
      </c>
      <c r="F29" s="44">
        <v>98.719420289855051</v>
      </c>
      <c r="G29" s="44">
        <v>86.267101449275344</v>
      </c>
      <c r="H29" s="44">
        <v>87.18695652173912</v>
      </c>
      <c r="I29" s="44">
        <v>82.633913043478259</v>
      </c>
      <c r="J29" s="44">
        <v>95.371594202898564</v>
      </c>
      <c r="K29" s="44">
        <v>103.53391304347825</v>
      </c>
      <c r="L29" s="44">
        <v>91.8436231884058</v>
      </c>
      <c r="M29" s="44">
        <v>83.63666666666667</v>
      </c>
      <c r="N29" s="44">
        <v>80.805362318840594</v>
      </c>
      <c r="O29" s="44">
        <v>78.482608695652175</v>
      </c>
      <c r="P29" s="44">
        <v>66.857681159420295</v>
      </c>
      <c r="Q29" s="44">
        <v>60.814599999999999</v>
      </c>
      <c r="R29" s="44">
        <v>64.755533333333346</v>
      </c>
      <c r="S29" s="44">
        <v>50.899933333333344</v>
      </c>
      <c r="T29" s="44">
        <v>66.973133333333351</v>
      </c>
      <c r="U29" s="44">
        <v>89.020800000000008</v>
      </c>
      <c r="V29" s="44">
        <v>98.243200000000016</v>
      </c>
      <c r="W29" s="44">
        <v>70.265799999999999</v>
      </c>
      <c r="X29" s="44">
        <v>46.351066666666675</v>
      </c>
      <c r="Y29" s="44">
        <v>47.090266666666672</v>
      </c>
      <c r="Z29" s="44">
        <v>54.549733333333336</v>
      </c>
      <c r="AA29" s="44">
        <v>64.265666666666661</v>
      </c>
      <c r="AB29" s="44">
        <v>79.107600000000019</v>
      </c>
      <c r="AC29" s="44">
        <v>83.988666666666674</v>
      </c>
      <c r="AD29" s="44">
        <v>88.762666666666675</v>
      </c>
      <c r="AE29" s="44">
        <v>91.980533333333341</v>
      </c>
      <c r="AF29" s="44">
        <v>109.40233333333333</v>
      </c>
      <c r="AG29" s="44">
        <v>102.04333333333332</v>
      </c>
      <c r="AH29" s="44">
        <v>126.8160666666667</v>
      </c>
      <c r="AI29" s="44">
        <v>122.24188405797101</v>
      </c>
      <c r="AJ29" s="15">
        <v>3.6420886809415062E-3</v>
      </c>
      <c r="AK29" s="15">
        <v>0.26443574725862212</v>
      </c>
      <c r="AL29" s="6"/>
      <c r="AM29" s="16">
        <v>-3.6069425025764552E-2</v>
      </c>
      <c r="AN29" s="17">
        <v>-4.5741826086956934</v>
      </c>
    </row>
    <row r="30" spans="1:46" outlineLevel="1" x14ac:dyDescent="0.25">
      <c r="A30" s="43" t="s">
        <v>38</v>
      </c>
      <c r="B30" s="44">
        <v>660.29504306688011</v>
      </c>
      <c r="C30" s="44">
        <v>685.69100626175987</v>
      </c>
      <c r="D30" s="44">
        <v>695.21449245984002</v>
      </c>
      <c r="E30" s="44">
        <v>698.38898785920003</v>
      </c>
      <c r="F30" s="44">
        <v>793.62384984000016</v>
      </c>
      <c r="G30" s="44">
        <v>911.08017961631992</v>
      </c>
      <c r="H30" s="44">
        <v>733.30843725215993</v>
      </c>
      <c r="I30" s="44">
        <v>758.70440044704003</v>
      </c>
      <c r="J30" s="44">
        <v>752.35540964831989</v>
      </c>
      <c r="K30" s="44">
        <v>793.62384984000016</v>
      </c>
      <c r="L30" s="44">
        <v>822.19430843424004</v>
      </c>
      <c r="M30" s="44">
        <v>831.71779463231996</v>
      </c>
      <c r="N30" s="44">
        <v>834.89229003167998</v>
      </c>
      <c r="O30" s="44">
        <v>838.06678543103988</v>
      </c>
      <c r="P30" s="44">
        <v>803.14733603807997</v>
      </c>
      <c r="Q30" s="44">
        <v>861.83792983058561</v>
      </c>
      <c r="R30" s="44">
        <v>826.20029863733714</v>
      </c>
      <c r="S30" s="44">
        <v>784.47000256854335</v>
      </c>
      <c r="T30" s="44">
        <v>848.79127313502704</v>
      </c>
      <c r="U30" s="44">
        <v>719.95377346400699</v>
      </c>
      <c r="V30" s="44">
        <v>680.96838458640741</v>
      </c>
      <c r="W30" s="44">
        <v>652.43870612419562</v>
      </c>
      <c r="X30" s="44">
        <v>621.70192293919752</v>
      </c>
      <c r="Y30" s="44">
        <v>539.13240815756023</v>
      </c>
      <c r="Z30" s="44">
        <v>483.07046092071607</v>
      </c>
      <c r="AA30" s="44">
        <v>465.37682572852486</v>
      </c>
      <c r="AB30" s="44">
        <v>488.65913257879959</v>
      </c>
      <c r="AC30" s="44">
        <v>506.40799239032447</v>
      </c>
      <c r="AD30" s="44">
        <v>538.49032848605759</v>
      </c>
      <c r="AE30" s="44">
        <v>557.11262396814971</v>
      </c>
      <c r="AF30" s="44">
        <v>568.31621051458569</v>
      </c>
      <c r="AG30" s="44">
        <v>565.50663624711183</v>
      </c>
      <c r="AH30" s="44">
        <v>800.43196111873249</v>
      </c>
      <c r="AI30" s="44">
        <v>729.70943515126305</v>
      </c>
      <c r="AJ30" s="15">
        <v>2.1741046406649662E-2</v>
      </c>
      <c r="AK30" s="15">
        <v>0.10512632619801764</v>
      </c>
      <c r="AL30" s="6"/>
      <c r="AM30" s="16">
        <v>-8.8355449810653894E-2</v>
      </c>
      <c r="AN30" s="17">
        <v>-70.722525967469437</v>
      </c>
    </row>
    <row r="31" spans="1:46" outlineLevel="1" x14ac:dyDescent="0.25">
      <c r="A31" s="43" t="s">
        <v>39</v>
      </c>
      <c r="B31" s="44">
        <v>86.931928148513919</v>
      </c>
      <c r="C31" s="44">
        <v>93.943180652750939</v>
      </c>
      <c r="D31" s="44">
        <v>100.0505772795599</v>
      </c>
      <c r="E31" s="44">
        <v>111.97015138753022</v>
      </c>
      <c r="F31" s="44">
        <v>116.69446653746948</v>
      </c>
      <c r="G31" s="44">
        <v>156.90412299425418</v>
      </c>
      <c r="H31" s="44">
        <v>133.88592664908711</v>
      </c>
      <c r="I31" s="44">
        <v>118.04721728019732</v>
      </c>
      <c r="J31" s="44">
        <v>130.45734046168897</v>
      </c>
      <c r="K31" s="44">
        <v>115.10837134674341</v>
      </c>
      <c r="L31" s="44">
        <v>112.06195240953299</v>
      </c>
      <c r="M31" s="44">
        <v>113.96914897237438</v>
      </c>
      <c r="N31" s="44">
        <v>97.84613952212807</v>
      </c>
      <c r="O31" s="44">
        <v>140.72487222218066</v>
      </c>
      <c r="P31" s="44">
        <v>160.02121758274026</v>
      </c>
      <c r="Q31" s="44">
        <v>143.4354269332602</v>
      </c>
      <c r="R31" s="44">
        <v>128.12320893058111</v>
      </c>
      <c r="S31" s="44">
        <v>119.48380403162501</v>
      </c>
      <c r="T31" s="44">
        <v>102.57296665839588</v>
      </c>
      <c r="U31" s="44">
        <v>95.909560319546543</v>
      </c>
      <c r="V31" s="44">
        <v>75.387353561349926</v>
      </c>
      <c r="W31" s="44">
        <v>62.443859091492577</v>
      </c>
      <c r="X31" s="44">
        <v>69.12613271382773</v>
      </c>
      <c r="Y31" s="44">
        <v>76.918590352134473</v>
      </c>
      <c r="Z31" s="44">
        <v>73.288183725555328</v>
      </c>
      <c r="AA31" s="44">
        <v>64.433316604274694</v>
      </c>
      <c r="AB31" s="44">
        <v>59.166159484320268</v>
      </c>
      <c r="AC31" s="44">
        <v>70.062029974720275</v>
      </c>
      <c r="AD31" s="44">
        <v>83.627777846767401</v>
      </c>
      <c r="AE31" s="44">
        <v>72.205376425207419</v>
      </c>
      <c r="AF31" s="44">
        <v>58.856915766656442</v>
      </c>
      <c r="AG31" s="44">
        <v>57.584917195900204</v>
      </c>
      <c r="AH31" s="44">
        <v>53.052204682097219</v>
      </c>
      <c r="AI31" s="44">
        <v>60.300653733489625</v>
      </c>
      <c r="AJ31" s="15">
        <v>1.796604577134665E-3</v>
      </c>
      <c r="AK31" s="15">
        <v>-0.30634629856049672</v>
      </c>
      <c r="AL31" s="6"/>
      <c r="AM31" s="16">
        <v>0.13662861128631734</v>
      </c>
      <c r="AN31" s="17">
        <v>7.2484490513924058</v>
      </c>
    </row>
    <row r="32" spans="1:46" x14ac:dyDescent="0.25">
      <c r="A32" s="45" t="s">
        <v>40</v>
      </c>
      <c r="B32" s="42">
        <v>95.586393100615695</v>
      </c>
      <c r="C32" s="42">
        <v>95.701568661959485</v>
      </c>
      <c r="D32" s="42">
        <v>96.409777034925</v>
      </c>
      <c r="E32" s="42">
        <v>97.146005771354794</v>
      </c>
      <c r="F32" s="42">
        <v>97.743558859034948</v>
      </c>
      <c r="G32" s="42">
        <v>98.1600335732833</v>
      </c>
      <c r="H32" s="42">
        <v>98.185391741055099</v>
      </c>
      <c r="I32" s="42">
        <v>82.529457412034816</v>
      </c>
      <c r="J32" s="42">
        <v>64.743899658318327</v>
      </c>
      <c r="K32" s="42">
        <v>71.990219596908574</v>
      </c>
      <c r="L32" s="42">
        <v>76.747551833598067</v>
      </c>
      <c r="M32" s="42">
        <v>85.297958777457879</v>
      </c>
      <c r="N32" s="42">
        <v>108.25982963815787</v>
      </c>
      <c r="O32" s="42">
        <v>153.17601138730458</v>
      </c>
      <c r="P32" s="42">
        <v>143.63979548265843</v>
      </c>
      <c r="Q32" s="42">
        <v>128.49588098665768</v>
      </c>
      <c r="R32" s="42">
        <v>126.03620618235634</v>
      </c>
      <c r="S32" s="42">
        <v>83.070144766725235</v>
      </c>
      <c r="T32" s="42">
        <v>68.010329379495545</v>
      </c>
      <c r="U32" s="42">
        <v>69.481061204742431</v>
      </c>
      <c r="V32" s="42">
        <v>61.015934692261041</v>
      </c>
      <c r="W32" s="42">
        <v>43.824279636887987</v>
      </c>
      <c r="X32" s="42">
        <v>47.595212196436158</v>
      </c>
      <c r="Y32" s="42">
        <v>44.555258364823317</v>
      </c>
      <c r="Z32" s="42">
        <v>41.12491951987716</v>
      </c>
      <c r="AA32" s="42">
        <v>41.849098806649948</v>
      </c>
      <c r="AB32" s="42">
        <v>24.650008230852372</v>
      </c>
      <c r="AC32" s="42">
        <v>27.037659067065395</v>
      </c>
      <c r="AD32" s="42">
        <v>23.49070589395857</v>
      </c>
      <c r="AE32" s="42">
        <v>31.974186260019533</v>
      </c>
      <c r="AF32" s="42">
        <v>30.755385589257823</v>
      </c>
      <c r="AG32" s="42">
        <v>34.162086124035525</v>
      </c>
      <c r="AH32" s="42">
        <v>35.981826672200704</v>
      </c>
      <c r="AI32" s="42">
        <v>36.207197840000006</v>
      </c>
      <c r="AJ32" s="9">
        <v>1.07876139539159E-3</v>
      </c>
      <c r="AK32" s="9">
        <v>-0.62120970709829215</v>
      </c>
      <c r="AL32" s="6"/>
      <c r="AM32" s="11">
        <v>6.2634721091973508E-3</v>
      </c>
      <c r="AN32" s="12">
        <v>0.22537116779930244</v>
      </c>
    </row>
    <row r="33" spans="1:40" outlineLevel="1" x14ac:dyDescent="0.25">
      <c r="A33" s="43" t="s">
        <v>41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15"/>
      <c r="AK33" s="15"/>
      <c r="AL33" s="6"/>
      <c r="AM33" s="16"/>
      <c r="AN33" s="17"/>
    </row>
    <row r="34" spans="1:40" outlineLevel="1" x14ac:dyDescent="0.25">
      <c r="A34" s="43" t="s">
        <v>42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15"/>
      <c r="AK34" s="15"/>
      <c r="AL34" s="6"/>
      <c r="AM34" s="16"/>
      <c r="AN34" s="17"/>
    </row>
    <row r="35" spans="1:40" outlineLevel="1" x14ac:dyDescent="0.25">
      <c r="A35" s="43" t="s">
        <v>43</v>
      </c>
      <c r="B35" s="44">
        <v>95.586393100615695</v>
      </c>
      <c r="C35" s="44">
        <v>95.701568661959485</v>
      </c>
      <c r="D35" s="44">
        <v>96.409777034925</v>
      </c>
      <c r="E35" s="44">
        <v>97.146005771354794</v>
      </c>
      <c r="F35" s="44">
        <v>97.743558859034948</v>
      </c>
      <c r="G35" s="44">
        <v>98.1600335732833</v>
      </c>
      <c r="H35" s="44">
        <v>98.185391741055099</v>
      </c>
      <c r="I35" s="44">
        <v>82.529457412034816</v>
      </c>
      <c r="J35" s="44">
        <v>64.743899658318327</v>
      </c>
      <c r="K35" s="44">
        <v>71.990219596908574</v>
      </c>
      <c r="L35" s="44">
        <v>76.747551833598067</v>
      </c>
      <c r="M35" s="44">
        <v>85.297958777457879</v>
      </c>
      <c r="N35" s="44">
        <v>108.25982963815787</v>
      </c>
      <c r="O35" s="44">
        <v>153.17601138730458</v>
      </c>
      <c r="P35" s="44">
        <v>143.63979548265843</v>
      </c>
      <c r="Q35" s="44">
        <v>128.49588098665768</v>
      </c>
      <c r="R35" s="44">
        <v>126.03620618235634</v>
      </c>
      <c r="S35" s="44">
        <v>83.070144766725235</v>
      </c>
      <c r="T35" s="44">
        <v>68.010329379495545</v>
      </c>
      <c r="U35" s="44">
        <v>69.481061204742431</v>
      </c>
      <c r="V35" s="44">
        <v>61.015934692261041</v>
      </c>
      <c r="W35" s="44">
        <v>43.824279636887987</v>
      </c>
      <c r="X35" s="44">
        <v>47.595212196436158</v>
      </c>
      <c r="Y35" s="44">
        <v>44.555258364823317</v>
      </c>
      <c r="Z35" s="44">
        <v>41.12491951987716</v>
      </c>
      <c r="AA35" s="44">
        <v>41.849098806649948</v>
      </c>
      <c r="AB35" s="44">
        <v>24.650008230852372</v>
      </c>
      <c r="AC35" s="44">
        <v>27.037659067065395</v>
      </c>
      <c r="AD35" s="44">
        <v>23.49070589395857</v>
      </c>
      <c r="AE35" s="44">
        <v>31.974186260019533</v>
      </c>
      <c r="AF35" s="44">
        <v>30.755385589257823</v>
      </c>
      <c r="AG35" s="44">
        <v>34.162086124035525</v>
      </c>
      <c r="AH35" s="44">
        <v>35.981826672200704</v>
      </c>
      <c r="AI35" s="44">
        <v>36.207197840000006</v>
      </c>
      <c r="AJ35" s="15">
        <v>1.07876139539159E-3</v>
      </c>
      <c r="AK35" s="15">
        <v>-0.62120970709829215</v>
      </c>
      <c r="AL35" s="6"/>
      <c r="AM35" s="16">
        <v>6.2634721091973508E-3</v>
      </c>
      <c r="AN35" s="17">
        <v>0.22537116779930244</v>
      </c>
    </row>
    <row r="36" spans="1:40" outlineLevel="1" x14ac:dyDescent="0.25">
      <c r="A36" s="43" t="s">
        <v>44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15"/>
      <c r="AK36" s="15"/>
      <c r="AL36" s="6"/>
      <c r="AM36" s="16"/>
      <c r="AN36" s="17"/>
    </row>
    <row r="37" spans="1:40" x14ac:dyDescent="0.25">
      <c r="A37" s="45" t="s">
        <v>45</v>
      </c>
      <c r="B37" s="42">
        <v>715.96285979942968</v>
      </c>
      <c r="C37" s="42">
        <v>691.13933997577112</v>
      </c>
      <c r="D37" s="42">
        <v>549.44234790121698</v>
      </c>
      <c r="E37" s="42">
        <v>801.27003487661057</v>
      </c>
      <c r="F37" s="42">
        <v>947.22490645336734</v>
      </c>
      <c r="G37" s="42">
        <v>1923.7459309684743</v>
      </c>
      <c r="H37" s="42">
        <v>1669.537747108445</v>
      </c>
      <c r="I37" s="42">
        <v>1043.868913143498</v>
      </c>
      <c r="J37" s="42">
        <v>1089.5483908768892</v>
      </c>
      <c r="K37" s="42">
        <v>1156.8674379181371</v>
      </c>
      <c r="L37" s="42">
        <v>1760.4658601012447</v>
      </c>
      <c r="M37" s="42">
        <v>2817.3021680035254</v>
      </c>
      <c r="N37" s="42">
        <v>2746.9682757220116</v>
      </c>
      <c r="O37" s="42">
        <v>3066.275732729554</v>
      </c>
      <c r="P37" s="42">
        <v>1884.8441507294283</v>
      </c>
      <c r="Q37" s="42">
        <v>2020.111172547262</v>
      </c>
      <c r="R37" s="42">
        <v>1994.6538922357183</v>
      </c>
      <c r="S37" s="42">
        <v>1051.5559776094967</v>
      </c>
      <c r="T37" s="42">
        <v>371.12878725144071</v>
      </c>
      <c r="U37" s="42">
        <v>-20.67695198931267</v>
      </c>
      <c r="V37" s="42">
        <v>709.83543746964165</v>
      </c>
      <c r="W37" s="42">
        <v>45.017766593231727</v>
      </c>
      <c r="X37" s="42">
        <v>-720.50329416304191</v>
      </c>
      <c r="Y37" s="42">
        <v>-17.813649244537487</v>
      </c>
      <c r="Z37" s="42">
        <v>-465.03858037677185</v>
      </c>
      <c r="AA37" s="42">
        <v>-1.3260350919429129</v>
      </c>
      <c r="AB37" s="42">
        <v>-820.9559440484727</v>
      </c>
      <c r="AC37" s="42">
        <v>789.64687233122743</v>
      </c>
      <c r="AD37" s="42">
        <v>14.830452314799913</v>
      </c>
      <c r="AE37" s="42">
        <v>111.48049623272061</v>
      </c>
      <c r="AF37" s="42">
        <v>998.68515748713548</v>
      </c>
      <c r="AG37" s="42">
        <v>391.83605286199872</v>
      </c>
      <c r="AH37" s="42">
        <v>-356.33223632047662</v>
      </c>
      <c r="AI37" s="42">
        <v>1465.4034538704859</v>
      </c>
      <c r="AJ37" s="9">
        <v>4.183391288679629E-2</v>
      </c>
      <c r="AK37" s="9">
        <v>1.0467590375861187</v>
      </c>
      <c r="AL37" s="48"/>
      <c r="AM37" s="11">
        <v>-5.1124638876414688</v>
      </c>
      <c r="AN37" s="12">
        <v>1821.7356901909625</v>
      </c>
    </row>
    <row r="38" spans="1:40" outlineLevel="1" x14ac:dyDescent="0.25">
      <c r="A38" s="43" t="s">
        <v>46</v>
      </c>
      <c r="B38" s="44">
        <v>-2924.8810289049684</v>
      </c>
      <c r="C38" s="44">
        <v>-3028.5937809333286</v>
      </c>
      <c r="D38" s="44">
        <v>-2444.2364247261053</v>
      </c>
      <c r="E38" s="44">
        <v>-2529.5129366785904</v>
      </c>
      <c r="F38" s="44">
        <v>-2136.541404722218</v>
      </c>
      <c r="G38" s="44">
        <v>-1797.4934134612358</v>
      </c>
      <c r="H38" s="44">
        <v>-1618.0480340332522</v>
      </c>
      <c r="I38" s="44">
        <v>-2293.9750015257141</v>
      </c>
      <c r="J38" s="44">
        <v>-1879.1859757757982</v>
      </c>
      <c r="K38" s="44">
        <v>-1738.0040762926706</v>
      </c>
      <c r="L38" s="44">
        <v>-688.87628795222122</v>
      </c>
      <c r="M38" s="44">
        <v>-1041.0283639191775</v>
      </c>
      <c r="N38" s="44">
        <v>-955.37466634132295</v>
      </c>
      <c r="O38" s="44">
        <v>-1061.3475722106218</v>
      </c>
      <c r="P38" s="44">
        <v>-1749.919616480526</v>
      </c>
      <c r="Q38" s="44">
        <v>-1515.8010808544223</v>
      </c>
      <c r="R38" s="44">
        <v>-2303.9356935657888</v>
      </c>
      <c r="S38" s="44">
        <v>-2279.0796920115531</v>
      </c>
      <c r="T38" s="44">
        <v>-3229.1404390355929</v>
      </c>
      <c r="U38" s="44">
        <v>-3339.325032955589</v>
      </c>
      <c r="V38" s="44">
        <v>-3118.9781663295112</v>
      </c>
      <c r="W38" s="44">
        <v>-3305.198753007191</v>
      </c>
      <c r="X38" s="44">
        <v>-3804.7499218447197</v>
      </c>
      <c r="Y38" s="44">
        <v>-4061.3547473047984</v>
      </c>
      <c r="Z38" s="44">
        <v>-3753.6193988243363</v>
      </c>
      <c r="AA38" s="44">
        <v>-4383.7066937414684</v>
      </c>
      <c r="AB38" s="44">
        <v>-4451.9684857376042</v>
      </c>
      <c r="AC38" s="44">
        <v>-2912.9011569336863</v>
      </c>
      <c r="AD38" s="44">
        <v>-2782.0544202458659</v>
      </c>
      <c r="AE38" s="44">
        <v>-2318.479382781491</v>
      </c>
      <c r="AF38" s="44">
        <v>-2082.3216869941434</v>
      </c>
      <c r="AG38" s="44">
        <v>-1440.3764016487887</v>
      </c>
      <c r="AH38" s="44">
        <v>-1878.5622629082263</v>
      </c>
      <c r="AI38" s="44">
        <v>1080.7834079413774</v>
      </c>
      <c r="AJ38" s="15">
        <v>3.0853891341592544E-2</v>
      </c>
      <c r="AK38" s="15">
        <v>-1.3695136305581654</v>
      </c>
      <c r="AL38" s="49"/>
      <c r="AM38" s="16">
        <v>-1.5753247732487732</v>
      </c>
      <c r="AN38" s="17">
        <v>2959.3456708496037</v>
      </c>
    </row>
    <row r="39" spans="1:40" outlineLevel="1" x14ac:dyDescent="0.25">
      <c r="A39" s="43" t="s">
        <v>47</v>
      </c>
      <c r="B39" s="44">
        <v>-48.151917701544811</v>
      </c>
      <c r="C39" s="44">
        <v>-48.668614296032182</v>
      </c>
      <c r="D39" s="44">
        <v>-49.549551750239253</v>
      </c>
      <c r="E39" s="44">
        <v>-45.897341112594262</v>
      </c>
      <c r="F39" s="44">
        <v>-48.79477014035097</v>
      </c>
      <c r="G39" s="44">
        <v>-44.744031020531118</v>
      </c>
      <c r="H39" s="44">
        <v>-49.03285432650965</v>
      </c>
      <c r="I39" s="44">
        <v>-46.088526901396001</v>
      </c>
      <c r="J39" s="44">
        <v>-44.213573949966083</v>
      </c>
      <c r="K39" s="44">
        <v>-39.226555774299342</v>
      </c>
      <c r="L39" s="44">
        <v>1.2951910546624501</v>
      </c>
      <c r="M39" s="44">
        <v>166.24052581719579</v>
      </c>
      <c r="N39" s="44">
        <v>186.02264834676291</v>
      </c>
      <c r="O39" s="44">
        <v>106.87293789324379</v>
      </c>
      <c r="P39" s="44">
        <v>100.00476158488696</v>
      </c>
      <c r="Q39" s="44">
        <v>42.651768541193682</v>
      </c>
      <c r="R39" s="44">
        <v>-27.423000997605531</v>
      </c>
      <c r="S39" s="44">
        <v>-9.60741191596939</v>
      </c>
      <c r="T39" s="44">
        <v>82.502587772276186</v>
      </c>
      <c r="U39" s="44">
        <v>-13.07823398504628</v>
      </c>
      <c r="V39" s="44">
        <v>-113.18124274645022</v>
      </c>
      <c r="W39" s="44">
        <v>-69.106184759355514</v>
      </c>
      <c r="X39" s="44">
        <v>13.314710702739911</v>
      </c>
      <c r="Y39" s="44">
        <v>-4.8490471485404001</v>
      </c>
      <c r="Z39" s="44">
        <v>-51.204483243747212</v>
      </c>
      <c r="AA39" s="44">
        <v>-71.340204264218997</v>
      </c>
      <c r="AB39" s="44">
        <v>-92.59008075438247</v>
      </c>
      <c r="AC39" s="44">
        <v>-92.018764597696688</v>
      </c>
      <c r="AD39" s="44">
        <v>-154.82155279818176</v>
      </c>
      <c r="AE39" s="44">
        <v>-142.39139623955381</v>
      </c>
      <c r="AF39" s="44">
        <v>-125.2122639319621</v>
      </c>
      <c r="AG39" s="44">
        <v>-101.30859364813486</v>
      </c>
      <c r="AH39" s="44">
        <v>-83.405944128579677</v>
      </c>
      <c r="AI39" s="44">
        <v>-116.52641922401799</v>
      </c>
      <c r="AJ39" s="15">
        <v>-3.3265624275365664E-3</v>
      </c>
      <c r="AK39" s="15">
        <v>1.4199746300089637</v>
      </c>
      <c r="AL39" s="49"/>
      <c r="AM39" s="16">
        <v>0.39709969644824544</v>
      </c>
      <c r="AN39" s="17">
        <v>-33.120475095438309</v>
      </c>
    </row>
    <row r="40" spans="1:40" outlineLevel="1" x14ac:dyDescent="0.25">
      <c r="A40" s="43" t="s">
        <v>48</v>
      </c>
      <c r="B40" s="44">
        <v>2260.9384371538117</v>
      </c>
      <c r="C40" s="44">
        <v>2486.0055046453172</v>
      </c>
      <c r="D40" s="44">
        <v>1993.1505496105517</v>
      </c>
      <c r="E40" s="44">
        <v>1838.2993883856977</v>
      </c>
      <c r="F40" s="44">
        <v>1786.4102672484585</v>
      </c>
      <c r="G40" s="44">
        <v>2059.0756643972863</v>
      </c>
      <c r="H40" s="44">
        <v>1845.3905390096716</v>
      </c>
      <c r="I40" s="44">
        <v>2099.8631478051275</v>
      </c>
      <c r="J40" s="44">
        <v>2035.6050514028982</v>
      </c>
      <c r="K40" s="44">
        <v>1931.9533166225954</v>
      </c>
      <c r="L40" s="44">
        <v>1648.4614833036235</v>
      </c>
      <c r="M40" s="44">
        <v>1618.3066159351579</v>
      </c>
      <c r="N40" s="44">
        <v>2011.7920675021685</v>
      </c>
      <c r="O40" s="44">
        <v>1850.2133433253678</v>
      </c>
      <c r="P40" s="44">
        <v>1684.0050364788508</v>
      </c>
      <c r="Q40" s="44">
        <v>1565.9694124720761</v>
      </c>
      <c r="R40" s="44">
        <v>1443.7339808630188</v>
      </c>
      <c r="S40" s="44">
        <v>1521.6844194011489</v>
      </c>
      <c r="T40" s="44">
        <v>1631.1480334047587</v>
      </c>
      <c r="U40" s="44">
        <v>1883.0687396658243</v>
      </c>
      <c r="V40" s="44">
        <v>1250.1661444758461</v>
      </c>
      <c r="W40" s="44">
        <v>1263.5970119057117</v>
      </c>
      <c r="X40" s="44">
        <v>1317.5983036711675</v>
      </c>
      <c r="Y40" s="44">
        <v>1784.4584411637566</v>
      </c>
      <c r="Z40" s="44">
        <v>1248.6457416736598</v>
      </c>
      <c r="AA40" s="44">
        <v>1293.6787802865454</v>
      </c>
      <c r="AB40" s="44">
        <v>1314.1159494997787</v>
      </c>
      <c r="AC40" s="44">
        <v>1218.3638724964624</v>
      </c>
      <c r="AD40" s="44">
        <v>1063.7292307976334</v>
      </c>
      <c r="AE40" s="44">
        <v>1118.4227906597168</v>
      </c>
      <c r="AF40" s="44">
        <v>1480.3647120809496</v>
      </c>
      <c r="AG40" s="44">
        <v>1175.0359211029281</v>
      </c>
      <c r="AH40" s="44">
        <v>1160.6187672165768</v>
      </c>
      <c r="AI40" s="44">
        <v>1225.3673019707981</v>
      </c>
      <c r="AJ40" s="15">
        <v>3.4981430424215143E-2</v>
      </c>
      <c r="AK40" s="15">
        <v>-0.45802712633195142</v>
      </c>
      <c r="AL40" s="49"/>
      <c r="AM40" s="16">
        <v>5.5787943968459805E-2</v>
      </c>
      <c r="AN40" s="17">
        <v>64.748534754221282</v>
      </c>
    </row>
    <row r="41" spans="1:40" outlineLevel="1" x14ac:dyDescent="0.25">
      <c r="A41" s="43" t="s">
        <v>49</v>
      </c>
      <c r="B41" s="44">
        <v>1780.2416353966139</v>
      </c>
      <c r="C41" s="44">
        <v>1638.5410348619212</v>
      </c>
      <c r="D41" s="44">
        <v>1547.427409873108</v>
      </c>
      <c r="E41" s="44">
        <v>2070.325836598859</v>
      </c>
      <c r="F41" s="44">
        <v>1913.3392426626156</v>
      </c>
      <c r="G41" s="44">
        <v>2284.6062851834622</v>
      </c>
      <c r="H41" s="44">
        <v>2163.3724449392921</v>
      </c>
      <c r="I41" s="44">
        <v>1949.9575881317696</v>
      </c>
      <c r="J41" s="44">
        <v>1741.3108179070819</v>
      </c>
      <c r="K41" s="44">
        <v>1738.6957578307392</v>
      </c>
      <c r="L41" s="44">
        <v>1719.8448601390553</v>
      </c>
      <c r="M41" s="44">
        <v>2944.4932516042732</v>
      </c>
      <c r="N41" s="44">
        <v>2221.6433248498179</v>
      </c>
      <c r="O41" s="44">
        <v>3075.9277634349037</v>
      </c>
      <c r="P41" s="44">
        <v>2645.1422168996805</v>
      </c>
      <c r="Q41" s="44">
        <v>2746.1437879171349</v>
      </c>
      <c r="R41" s="44">
        <v>2349.4093881194813</v>
      </c>
      <c r="S41" s="44">
        <v>2485.3451746980236</v>
      </c>
      <c r="T41" s="44">
        <v>2112.3947757275132</v>
      </c>
      <c r="U41" s="44">
        <v>1966.1891670069906</v>
      </c>
      <c r="V41" s="44">
        <v>3310.6227994801097</v>
      </c>
      <c r="W41" s="44">
        <v>2825.8049834980834</v>
      </c>
      <c r="X41" s="44">
        <v>2147.0887805104044</v>
      </c>
      <c r="Y41" s="44">
        <v>2844.806384450008</v>
      </c>
      <c r="Z41" s="44">
        <v>2779.4042361777601</v>
      </c>
      <c r="AA41" s="44">
        <v>3805.0718924209887</v>
      </c>
      <c r="AB41" s="44">
        <v>2722.7326750428401</v>
      </c>
      <c r="AC41" s="44">
        <v>3330.573420856394</v>
      </c>
      <c r="AD41" s="44">
        <v>2294.4374182462479</v>
      </c>
      <c r="AE41" s="44">
        <v>2193.0453812163955</v>
      </c>
      <c r="AF41" s="44">
        <v>2409.5663421931199</v>
      </c>
      <c r="AG41" s="44">
        <v>1596.7269094509995</v>
      </c>
      <c r="AH41" s="44">
        <v>1153.1910515032159</v>
      </c>
      <c r="AI41" s="44">
        <v>1135.1800439577401</v>
      </c>
      <c r="AJ41" s="15">
        <v>3.2406790733519597E-2</v>
      </c>
      <c r="AK41" s="15">
        <v>-0.36234496408413841</v>
      </c>
      <c r="AL41" s="49"/>
      <c r="AM41" s="16">
        <v>-1.5618407307269717E-2</v>
      </c>
      <c r="AN41" s="17">
        <v>-18.011007545475877</v>
      </c>
    </row>
    <row r="42" spans="1:40" outlineLevel="1" x14ac:dyDescent="0.25">
      <c r="A42" s="43" t="s">
        <v>50</v>
      </c>
      <c r="B42" s="44">
        <v>60.026332072535197</v>
      </c>
      <c r="C42" s="44">
        <v>52.646920581578343</v>
      </c>
      <c r="D42" s="44">
        <v>62.383216444253009</v>
      </c>
      <c r="E42" s="44">
        <v>53.339319233590068</v>
      </c>
      <c r="F42" s="44">
        <v>77.187182955213572</v>
      </c>
      <c r="G42" s="44">
        <v>80.719663360434524</v>
      </c>
      <c r="H42" s="44">
        <v>92.154410876851699</v>
      </c>
      <c r="I42" s="44">
        <v>102.29184499131934</v>
      </c>
      <c r="J42" s="44">
        <v>113.34069731694829</v>
      </c>
      <c r="K42" s="44">
        <v>124.38610822271407</v>
      </c>
      <c r="L42" s="44">
        <v>161.49629813427842</v>
      </c>
      <c r="M42" s="44">
        <v>200.20834819350515</v>
      </c>
      <c r="N42" s="44">
        <v>190.60276899201438</v>
      </c>
      <c r="O42" s="44">
        <v>230.1267859140892</v>
      </c>
      <c r="P42" s="44">
        <v>247.64711587396508</v>
      </c>
      <c r="Q42" s="44">
        <v>262.02381943204239</v>
      </c>
      <c r="R42" s="44">
        <v>348.66369914994419</v>
      </c>
      <c r="S42" s="44">
        <v>514.22130210451326</v>
      </c>
      <c r="T42" s="44">
        <v>436.59977649359411</v>
      </c>
      <c r="U42" s="44">
        <v>173.70396961184085</v>
      </c>
      <c r="V42" s="44">
        <v>182.69033725631371</v>
      </c>
      <c r="W42" s="44">
        <v>54.404016955982918</v>
      </c>
      <c r="X42" s="44">
        <v>257.60701413069961</v>
      </c>
      <c r="Y42" s="44">
        <v>64.496120928369891</v>
      </c>
      <c r="Z42" s="44">
        <v>58.214745173225019</v>
      </c>
      <c r="AA42" s="44">
        <v>67.268231539543777</v>
      </c>
      <c r="AB42" s="44">
        <v>474.30065923422814</v>
      </c>
      <c r="AC42" s="44">
        <v>98.574781843087351</v>
      </c>
      <c r="AD42" s="44">
        <v>403.53657098163308</v>
      </c>
      <c r="AE42" s="44">
        <v>111.78035009999753</v>
      </c>
      <c r="AF42" s="44">
        <v>110.53564286151621</v>
      </c>
      <c r="AG42" s="44">
        <v>109.85418293832795</v>
      </c>
      <c r="AH42" s="44">
        <v>143.62439490132104</v>
      </c>
      <c r="AI42" s="44">
        <v>112.16487077262948</v>
      </c>
      <c r="AJ42" s="15">
        <v>3.2020502070385154E-3</v>
      </c>
      <c r="AK42" s="15">
        <v>0.86859444680195719</v>
      </c>
      <c r="AL42" s="49"/>
      <c r="AM42" s="16">
        <v>-0.21904025531530502</v>
      </c>
      <c r="AN42" s="17">
        <v>-31.459524128691555</v>
      </c>
    </row>
    <row r="43" spans="1:40" outlineLevel="1" x14ac:dyDescent="0.25">
      <c r="A43" s="43" t="s">
        <v>51</v>
      </c>
      <c r="B43" s="44">
        <v>0.82940178298190004</v>
      </c>
      <c r="C43" s="44">
        <v>0.83827511631523</v>
      </c>
      <c r="D43" s="44">
        <v>0.84714844964855995</v>
      </c>
      <c r="E43" s="44">
        <v>1.11576844964856</v>
      </c>
      <c r="F43" s="44">
        <v>1.3843884496485599</v>
      </c>
      <c r="G43" s="44">
        <v>21.28176250905835</v>
      </c>
      <c r="H43" s="44">
        <v>25.421240642391719</v>
      </c>
      <c r="I43" s="44">
        <v>25.689860642391722</v>
      </c>
      <c r="J43" s="44">
        <v>25.92137397572505</v>
      </c>
      <c r="K43" s="44">
        <v>26.152887309058389</v>
      </c>
      <c r="L43" s="44">
        <v>41.49431542184643</v>
      </c>
      <c r="M43" s="44">
        <v>45.04179037257105</v>
      </c>
      <c r="N43" s="44">
        <v>45.692132372571052</v>
      </c>
      <c r="O43" s="44">
        <v>46.342474372571047</v>
      </c>
      <c r="P43" s="44">
        <v>48.374636372571047</v>
      </c>
      <c r="Q43" s="44">
        <v>48.793465039237681</v>
      </c>
      <c r="R43" s="44">
        <v>1458.1255186666681</v>
      </c>
      <c r="S43" s="44">
        <v>17.272185333333351</v>
      </c>
      <c r="T43" s="44">
        <v>25.784052888891459</v>
      </c>
      <c r="U43" s="44">
        <v>17.25443866666668</v>
      </c>
      <c r="V43" s="44">
        <v>17.245565333333349</v>
      </c>
      <c r="W43" s="44">
        <v>17.236692000000019</v>
      </c>
      <c r="X43" s="44">
        <v>17.227818666666678</v>
      </c>
      <c r="Y43" s="44">
        <v>16.95919866666668</v>
      </c>
      <c r="Z43" s="44">
        <v>16.690578666666681</v>
      </c>
      <c r="AA43" s="44">
        <v>16.421958666666679</v>
      </c>
      <c r="AB43" s="44">
        <v>16.153338666666681</v>
      </c>
      <c r="AC43" s="44">
        <v>15.88471866666668</v>
      </c>
      <c r="AD43" s="44">
        <v>15.65320533333335</v>
      </c>
      <c r="AE43" s="44">
        <v>15.422753277655399</v>
      </c>
      <c r="AF43" s="44">
        <v>14.772411277655401</v>
      </c>
      <c r="AG43" s="44">
        <v>14.58403466666668</v>
      </c>
      <c r="AH43" s="44">
        <v>13.93369266666668</v>
      </c>
      <c r="AI43" s="44">
        <v>13.93369266666668</v>
      </c>
      <c r="AJ43" s="15">
        <v>3.9777501797825268E-4</v>
      </c>
      <c r="AK43" s="15">
        <v>15.799689791564811</v>
      </c>
      <c r="AL43" s="49"/>
      <c r="AM43" s="16">
        <v>0</v>
      </c>
      <c r="AN43" s="17">
        <v>0</v>
      </c>
    </row>
    <row r="44" spans="1:40" outlineLevel="1" x14ac:dyDescent="0.25">
      <c r="A44" s="43" t="s">
        <v>52</v>
      </c>
      <c r="B44" s="44">
        <v>-413.04</v>
      </c>
      <c r="C44" s="44">
        <v>-409.63</v>
      </c>
      <c r="D44" s="44">
        <v>-560.58000000000004</v>
      </c>
      <c r="E44" s="44">
        <v>-586.4</v>
      </c>
      <c r="F44" s="44">
        <v>-645.76</v>
      </c>
      <c r="G44" s="44">
        <v>-679.7</v>
      </c>
      <c r="H44" s="44">
        <v>-789.72</v>
      </c>
      <c r="I44" s="44">
        <v>-793.87</v>
      </c>
      <c r="J44" s="44">
        <v>-903.23</v>
      </c>
      <c r="K44" s="44">
        <v>-887.09</v>
      </c>
      <c r="L44" s="44">
        <v>-1123.25</v>
      </c>
      <c r="M44" s="44">
        <v>-1115.96</v>
      </c>
      <c r="N44" s="44">
        <v>-953.41</v>
      </c>
      <c r="O44" s="44">
        <v>-1181.8599999999999</v>
      </c>
      <c r="P44" s="44">
        <v>-1090.4099999999999</v>
      </c>
      <c r="Q44" s="44">
        <v>-1129.67</v>
      </c>
      <c r="R44" s="44">
        <v>-1273.9199999999998</v>
      </c>
      <c r="S44" s="44">
        <v>-1198.28</v>
      </c>
      <c r="T44" s="44">
        <v>-688.16</v>
      </c>
      <c r="U44" s="44">
        <v>-708.49</v>
      </c>
      <c r="V44" s="44">
        <v>-818.73</v>
      </c>
      <c r="W44" s="44">
        <v>-741.72</v>
      </c>
      <c r="X44" s="44">
        <v>-668.59</v>
      </c>
      <c r="Y44" s="44">
        <v>-662.33</v>
      </c>
      <c r="Z44" s="44">
        <v>-763.17</v>
      </c>
      <c r="AA44" s="44">
        <v>-728.72</v>
      </c>
      <c r="AB44" s="44">
        <v>-803.7</v>
      </c>
      <c r="AC44" s="44">
        <v>-868.83</v>
      </c>
      <c r="AD44" s="44">
        <v>-825.65</v>
      </c>
      <c r="AE44" s="44">
        <v>-866.32</v>
      </c>
      <c r="AF44" s="44">
        <v>-809.02</v>
      </c>
      <c r="AG44" s="44">
        <v>-962.68000000000006</v>
      </c>
      <c r="AH44" s="44">
        <v>-865.731935571451</v>
      </c>
      <c r="AI44" s="44">
        <v>-1985.4994442147076</v>
      </c>
      <c r="AJ44" s="15">
        <v>-5.6681462410011194E-2</v>
      </c>
      <c r="AK44" s="15">
        <v>3.807039134744111</v>
      </c>
      <c r="AL44" s="49"/>
      <c r="AM44" s="16">
        <v>1.2934344485098868</v>
      </c>
      <c r="AN44" s="17">
        <v>-1119.7675086432566</v>
      </c>
    </row>
    <row r="45" spans="1:40" outlineLevel="1" x14ac:dyDescent="0.25">
      <c r="A45" s="43" t="s">
        <v>53</v>
      </c>
      <c r="B45" s="44" t="s">
        <v>27</v>
      </c>
      <c r="C45" s="44" t="s">
        <v>27</v>
      </c>
      <c r="D45" s="44" t="s">
        <v>27</v>
      </c>
      <c r="E45" s="44" t="s">
        <v>27</v>
      </c>
      <c r="F45" s="44" t="s">
        <v>27</v>
      </c>
      <c r="G45" s="44" t="s">
        <v>27</v>
      </c>
      <c r="H45" s="44" t="s">
        <v>27</v>
      </c>
      <c r="I45" s="44" t="s">
        <v>27</v>
      </c>
      <c r="J45" s="44" t="s">
        <v>27</v>
      </c>
      <c r="K45" s="44" t="s">
        <v>27</v>
      </c>
      <c r="L45" s="44" t="s">
        <v>27</v>
      </c>
      <c r="M45" s="44" t="s">
        <v>27</v>
      </c>
      <c r="N45" s="44" t="s">
        <v>27</v>
      </c>
      <c r="O45" s="44" t="s">
        <v>27</v>
      </c>
      <c r="P45" s="44" t="s">
        <v>27</v>
      </c>
      <c r="Q45" s="44" t="s">
        <v>27</v>
      </c>
      <c r="R45" s="44" t="s">
        <v>27</v>
      </c>
      <c r="S45" s="44" t="s">
        <v>27</v>
      </c>
      <c r="T45" s="44" t="s">
        <v>27</v>
      </c>
      <c r="U45" s="44" t="s">
        <v>27</v>
      </c>
      <c r="V45" s="44" t="s">
        <v>27</v>
      </c>
      <c r="W45" s="44" t="s">
        <v>27</v>
      </c>
      <c r="X45" s="44" t="s">
        <v>27</v>
      </c>
      <c r="Y45" s="44" t="s">
        <v>27</v>
      </c>
      <c r="Z45" s="44" t="s">
        <v>27</v>
      </c>
      <c r="AA45" s="44" t="s">
        <v>27</v>
      </c>
      <c r="AB45" s="44" t="s">
        <v>27</v>
      </c>
      <c r="AC45" s="44" t="s">
        <v>27</v>
      </c>
      <c r="AD45" s="44" t="s">
        <v>27</v>
      </c>
      <c r="AE45" s="44" t="s">
        <v>27</v>
      </c>
      <c r="AF45" s="44" t="s">
        <v>27</v>
      </c>
      <c r="AG45" s="44" t="s">
        <v>27</v>
      </c>
      <c r="AH45" s="44" t="s">
        <v>27</v>
      </c>
      <c r="AI45" s="44" t="s">
        <v>27</v>
      </c>
      <c r="AJ45" s="15"/>
      <c r="AK45" s="43"/>
      <c r="AL45" s="49"/>
      <c r="AM45" s="16"/>
      <c r="AN45" s="17"/>
    </row>
    <row r="46" spans="1:40" x14ac:dyDescent="0.25"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28"/>
      <c r="U46" s="50"/>
      <c r="V46" s="50"/>
      <c r="W46" s="50"/>
      <c r="X46" s="50"/>
      <c r="Y46" s="50"/>
      <c r="Z46" s="28"/>
      <c r="AA46" s="28"/>
      <c r="AB46" s="28"/>
      <c r="AC46" s="28"/>
      <c r="AD46" s="28"/>
      <c r="AE46" s="28"/>
      <c r="AF46" s="51"/>
      <c r="AG46" s="51"/>
      <c r="AH46" s="51"/>
      <c r="AI46" s="51"/>
      <c r="AJ46" s="24"/>
      <c r="AK46" s="6"/>
      <c r="AL46" s="6"/>
      <c r="AM46" s="25"/>
      <c r="AN46" s="19"/>
    </row>
    <row r="47" spans="1:40" x14ac:dyDescent="0.25">
      <c r="A47" s="52" t="s">
        <v>54</v>
      </c>
      <c r="B47" s="53">
        <v>32945.300077938286</v>
      </c>
      <c r="C47" s="53">
        <v>33675.164771184092</v>
      </c>
      <c r="D47" s="53">
        <v>33496.132752328587</v>
      </c>
      <c r="E47" s="53">
        <v>33717.149094462337</v>
      </c>
      <c r="F47" s="53">
        <v>34838.99422689651</v>
      </c>
      <c r="G47" s="53">
        <v>35853.360255556669</v>
      </c>
      <c r="H47" s="53">
        <v>37469.464787342724</v>
      </c>
      <c r="I47" s="53">
        <v>38804.935931011867</v>
      </c>
      <c r="J47" s="53">
        <v>40708.441106099854</v>
      </c>
      <c r="K47" s="53">
        <v>42440.314853975629</v>
      </c>
      <c r="L47" s="53">
        <v>45249.517236856969</v>
      </c>
      <c r="M47" s="53">
        <v>47607.711805091283</v>
      </c>
      <c r="N47" s="53">
        <v>46081.387605597847</v>
      </c>
      <c r="O47" s="53">
        <v>45683.964723466408</v>
      </c>
      <c r="P47" s="53">
        <v>46166.736923751698</v>
      </c>
      <c r="Q47" s="53">
        <v>48152.986341749711</v>
      </c>
      <c r="R47" s="53">
        <v>47597.379044670313</v>
      </c>
      <c r="S47" s="53">
        <v>47658.183284222709</v>
      </c>
      <c r="T47" s="53">
        <v>47372.934148745248</v>
      </c>
      <c r="U47" s="53">
        <v>42186.218554267965</v>
      </c>
      <c r="V47" s="53">
        <v>41791.695016060563</v>
      </c>
      <c r="W47" s="53">
        <v>38054.386318128469</v>
      </c>
      <c r="X47" s="53">
        <v>38223.918647166814</v>
      </c>
      <c r="Y47" s="53">
        <v>37278.713072768551</v>
      </c>
      <c r="Z47" s="53">
        <v>36849.870810100154</v>
      </c>
      <c r="AA47" s="53">
        <v>38715.392587492192</v>
      </c>
      <c r="AB47" s="53">
        <v>40366.351029650126</v>
      </c>
      <c r="AC47" s="53">
        <v>39040.363531192175</v>
      </c>
      <c r="AD47" s="53">
        <v>38920.712396574643</v>
      </c>
      <c r="AE47" s="53">
        <v>37195.611127389726</v>
      </c>
      <c r="AF47" s="53">
        <v>35052.13169438058</v>
      </c>
      <c r="AG47" s="53">
        <v>37469.049561416068</v>
      </c>
      <c r="AH47" s="53">
        <v>36675.876456472921</v>
      </c>
      <c r="AI47" s="53">
        <v>33563.675892254934</v>
      </c>
      <c r="AJ47" s="9">
        <v>1</v>
      </c>
      <c r="AK47" s="9">
        <v>1.8769773316793741E-2</v>
      </c>
      <c r="AL47" s="6"/>
      <c r="AM47" s="11">
        <v>-8.4856883186188031E-2</v>
      </c>
      <c r="AN47" s="12">
        <v>-3112.2005642179865</v>
      </c>
    </row>
    <row r="48" spans="1:40" ht="13.5" customHeight="1" x14ac:dyDescent="0.25">
      <c r="A48" s="52" t="s">
        <v>55</v>
      </c>
      <c r="B48" s="53">
        <v>33661.262937737716</v>
      </c>
      <c r="C48" s="53">
        <v>34366.304111159865</v>
      </c>
      <c r="D48" s="53">
        <v>34045.575100229806</v>
      </c>
      <c r="E48" s="53">
        <v>34518.419129338945</v>
      </c>
      <c r="F48" s="53">
        <v>35786.219133349878</v>
      </c>
      <c r="G48" s="53">
        <v>37777.106186525139</v>
      </c>
      <c r="H48" s="53">
        <v>39139.002534451167</v>
      </c>
      <c r="I48" s="53">
        <v>39848.804844155362</v>
      </c>
      <c r="J48" s="53">
        <v>41797.989496976741</v>
      </c>
      <c r="K48" s="53">
        <v>43597.182291893769</v>
      </c>
      <c r="L48" s="53">
        <v>47009.983096958211</v>
      </c>
      <c r="M48" s="53">
        <v>50425.013973094807</v>
      </c>
      <c r="N48" s="53">
        <v>48828.355881319862</v>
      </c>
      <c r="O48" s="53">
        <v>48750.240456195963</v>
      </c>
      <c r="P48" s="53">
        <v>48051.581074481124</v>
      </c>
      <c r="Q48" s="53">
        <v>50173.097514296969</v>
      </c>
      <c r="R48" s="53">
        <v>49592.032936906035</v>
      </c>
      <c r="S48" s="53">
        <v>48709.739261832205</v>
      </c>
      <c r="T48" s="53">
        <v>47744.062935996692</v>
      </c>
      <c r="U48" s="53">
        <v>42165.541602278652</v>
      </c>
      <c r="V48" s="53">
        <v>42501.530453530206</v>
      </c>
      <c r="W48" s="53">
        <v>38099.404084721704</v>
      </c>
      <c r="X48" s="53">
        <v>37503.415353003773</v>
      </c>
      <c r="Y48" s="53">
        <v>37260.89942352401</v>
      </c>
      <c r="Z48" s="53">
        <v>36384.832229723383</v>
      </c>
      <c r="AA48" s="53">
        <v>38714.066552400247</v>
      </c>
      <c r="AB48" s="53">
        <v>39545.395085601653</v>
      </c>
      <c r="AC48" s="53">
        <v>39830.010403523404</v>
      </c>
      <c r="AD48" s="53">
        <v>38935.542848889439</v>
      </c>
      <c r="AE48" s="53">
        <v>37307.091623622444</v>
      </c>
      <c r="AF48" s="53">
        <v>36050.816851867712</v>
      </c>
      <c r="AG48" s="53">
        <v>37860.885614278064</v>
      </c>
      <c r="AH48" s="53">
        <v>36319.544220152442</v>
      </c>
      <c r="AI48" s="53">
        <v>35029.079346125422</v>
      </c>
      <c r="AJ48" s="9">
        <v>1</v>
      </c>
      <c r="AK48" s="9">
        <v>4.0634732300975064E-2</v>
      </c>
      <c r="AL48" s="6"/>
      <c r="AM48" s="11">
        <v>-3.5530866417398117E-2</v>
      </c>
      <c r="AN48" s="12">
        <v>-1290.4648740270204</v>
      </c>
    </row>
    <row r="49" spans="2:40" x14ac:dyDescent="0.25">
      <c r="B49" s="54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K49" s="6"/>
      <c r="AL49" s="6"/>
      <c r="AM49" s="6"/>
      <c r="AN49" s="33">
        <v>618.37581431664876</v>
      </c>
    </row>
    <row r="50" spans="2:40" x14ac:dyDescent="0.25"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K50" s="56"/>
    </row>
    <row r="51" spans="2:40" x14ac:dyDescent="0.25">
      <c r="T51" s="28"/>
      <c r="Z51" s="28"/>
      <c r="AA51" s="10"/>
      <c r="AB51" s="10"/>
      <c r="AC51" s="10"/>
      <c r="AD51" s="10"/>
      <c r="AE51" s="10"/>
      <c r="AF51" s="10"/>
      <c r="AG51" s="10"/>
      <c r="AH51" s="10"/>
      <c r="AI51" s="10"/>
    </row>
    <row r="52" spans="2:40" x14ac:dyDescent="0.25"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</row>
    <row r="54" spans="2:40" x14ac:dyDescent="0.25">
      <c r="Z54" s="58"/>
      <c r="AA54" s="58"/>
      <c r="AB54" s="58"/>
      <c r="AC54" s="58"/>
      <c r="AD54" s="58"/>
      <c r="AE54" s="58"/>
      <c r="AF54" s="58"/>
      <c r="AG54" s="58"/>
      <c r="AH54" s="58"/>
      <c r="AI54" s="58"/>
    </row>
    <row r="55" spans="2:40" x14ac:dyDescent="0.25"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9"/>
      <c r="AL55" s="59"/>
    </row>
    <row r="56" spans="2:40" x14ac:dyDescent="0.25"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9"/>
    </row>
    <row r="57" spans="2:40" x14ac:dyDescent="0.25"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9"/>
      <c r="AN57" s="46"/>
    </row>
    <row r="58" spans="2:40" x14ac:dyDescent="0.25"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9"/>
      <c r="AN58" s="46"/>
    </row>
    <row r="59" spans="2:40" x14ac:dyDescent="0.25"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9"/>
      <c r="AN59" s="46"/>
    </row>
    <row r="60" spans="2:40" x14ac:dyDescent="0.25"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9"/>
      <c r="AN60" s="46"/>
    </row>
    <row r="61" spans="2:40" x14ac:dyDescent="0.25"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9"/>
      <c r="AN61" s="46"/>
    </row>
    <row r="62" spans="2:40" x14ac:dyDescent="0.25"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9"/>
      <c r="AN62" s="46"/>
    </row>
    <row r="63" spans="2:40" x14ac:dyDescent="0.25"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9"/>
      <c r="AM63" s="58"/>
      <c r="AN63" s="46"/>
    </row>
    <row r="64" spans="2:40" x14ac:dyDescent="0.25"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9"/>
      <c r="AN64" s="46"/>
    </row>
    <row r="65" spans="26:40" x14ac:dyDescent="0.25"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9"/>
      <c r="AK65" s="59"/>
      <c r="AN65" s="46"/>
    </row>
    <row r="66" spans="26:40" x14ac:dyDescent="0.25"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N66" s="46"/>
    </row>
    <row r="67" spans="26:40" x14ac:dyDescent="0.25">
      <c r="AA67" s="46"/>
      <c r="AB67" s="46"/>
      <c r="AC67" s="46"/>
      <c r="AD67" s="46"/>
      <c r="AE67" s="46"/>
      <c r="AF67" s="46"/>
      <c r="AG67" s="46"/>
      <c r="AH67" s="46"/>
      <c r="AI67" s="46"/>
      <c r="AN67" s="46"/>
    </row>
    <row r="68" spans="26:40" x14ac:dyDescent="0.25">
      <c r="AN68" s="46"/>
    </row>
    <row r="69" spans="26:40" x14ac:dyDescent="0.25">
      <c r="AN69" s="46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A0BED-A4AB-4BA1-8454-CD256C9764FB}">
  <sheetPr>
    <tabColor rgb="FFFF0000"/>
    <outlinePr summaryBelow="0"/>
  </sheetPr>
  <dimension ref="A1:AT64"/>
  <sheetViews>
    <sheetView zoomScale="75" zoomScaleNormal="75" workbookViewId="0">
      <pane ySplit="1" topLeftCell="A35" activePane="bottomLeft" state="frozen"/>
      <selection activeCell="A85" sqref="A85"/>
      <selection pane="bottomLeft" activeCell="AA77" sqref="AA77"/>
    </sheetView>
  </sheetViews>
  <sheetFormatPr defaultColWidth="9.28515625" defaultRowHeight="15" outlineLevelRow="1" x14ac:dyDescent="0.25"/>
  <cols>
    <col min="1" max="1" width="41" style="40" customWidth="1"/>
    <col min="2" max="33" width="9.85546875" style="40" bestFit="1" customWidth="1"/>
    <col min="34" max="35" width="9.85546875" style="40" customWidth="1"/>
    <col min="36" max="36" width="11.28515625" style="40" bestFit="1" customWidth="1"/>
    <col min="37" max="37" width="13" style="40" customWidth="1"/>
    <col min="38" max="38" width="9.7109375" style="40" customWidth="1"/>
    <col min="39" max="39" width="14.28515625" style="40" bestFit="1" customWidth="1"/>
    <col min="40" max="40" width="9.28515625" style="40" bestFit="1" customWidth="1"/>
    <col min="41" max="41" width="13.5703125" style="40" customWidth="1"/>
    <col min="42" max="16384" width="9.28515625" style="40"/>
  </cols>
  <sheetData>
    <row r="1" spans="1:40" ht="30" x14ac:dyDescent="0.25">
      <c r="A1" s="1" t="s">
        <v>0</v>
      </c>
      <c r="B1" s="36">
        <v>1990</v>
      </c>
      <c r="C1" s="36">
        <v>1991</v>
      </c>
      <c r="D1" s="36">
        <v>1992</v>
      </c>
      <c r="E1" s="36">
        <v>1993</v>
      </c>
      <c r="F1" s="36">
        <v>1994</v>
      </c>
      <c r="G1" s="36">
        <v>1995</v>
      </c>
      <c r="H1" s="36">
        <v>1996</v>
      </c>
      <c r="I1" s="36">
        <v>1997</v>
      </c>
      <c r="J1" s="36">
        <v>1998</v>
      </c>
      <c r="K1" s="36">
        <v>1999</v>
      </c>
      <c r="L1" s="36">
        <v>2000</v>
      </c>
      <c r="M1" s="36">
        <v>2001</v>
      </c>
      <c r="N1" s="36">
        <v>2002</v>
      </c>
      <c r="O1" s="36">
        <v>2003</v>
      </c>
      <c r="P1" s="36">
        <v>2004</v>
      </c>
      <c r="Q1" s="36">
        <v>2005</v>
      </c>
      <c r="R1" s="36">
        <v>2006</v>
      </c>
      <c r="S1" s="36">
        <v>2007</v>
      </c>
      <c r="T1" s="36">
        <v>2008</v>
      </c>
      <c r="U1" s="36">
        <v>2009</v>
      </c>
      <c r="V1" s="36">
        <v>2010</v>
      </c>
      <c r="W1" s="36">
        <v>2011</v>
      </c>
      <c r="X1" s="36">
        <v>2012</v>
      </c>
      <c r="Y1" s="36">
        <v>2013</v>
      </c>
      <c r="Z1" s="36">
        <v>2014</v>
      </c>
      <c r="AA1" s="36">
        <v>2015</v>
      </c>
      <c r="AB1" s="36">
        <v>2016</v>
      </c>
      <c r="AC1" s="36">
        <v>2017</v>
      </c>
      <c r="AD1" s="36">
        <v>2018</v>
      </c>
      <c r="AE1" s="36">
        <v>2019</v>
      </c>
      <c r="AF1" s="36">
        <v>2020</v>
      </c>
      <c r="AG1" s="36">
        <v>2021</v>
      </c>
      <c r="AH1" s="36">
        <v>2022</v>
      </c>
      <c r="AI1" s="36">
        <v>2023</v>
      </c>
      <c r="AJ1" s="1" t="s">
        <v>1</v>
      </c>
      <c r="AK1" s="37" t="s">
        <v>3</v>
      </c>
      <c r="AL1" s="38"/>
      <c r="AM1" s="37" t="s">
        <v>4</v>
      </c>
      <c r="AN1" s="39" t="s">
        <v>57</v>
      </c>
    </row>
    <row r="2" spans="1:40" x14ac:dyDescent="0.25">
      <c r="A2" s="41" t="s">
        <v>9</v>
      </c>
      <c r="B2" s="42">
        <v>125.95361973620008</v>
      </c>
      <c r="C2" s="42">
        <v>115.45432047493077</v>
      </c>
      <c r="D2" s="42">
        <v>110.21806304134131</v>
      </c>
      <c r="E2" s="42">
        <v>115.09404735045308</v>
      </c>
      <c r="F2" s="42">
        <v>113.68457173649607</v>
      </c>
      <c r="G2" s="42">
        <v>114.75248086154393</v>
      </c>
      <c r="H2" s="42">
        <v>116.33888966688707</v>
      </c>
      <c r="I2" s="42">
        <v>114.29426914034686</v>
      </c>
      <c r="J2" s="42">
        <v>99.226400055988265</v>
      </c>
      <c r="K2" s="42">
        <v>101.25876107368799</v>
      </c>
      <c r="L2" s="42">
        <v>105.36349601159587</v>
      </c>
      <c r="M2" s="42">
        <v>120.87061853824366</v>
      </c>
      <c r="N2" s="42">
        <v>95.149022904008419</v>
      </c>
      <c r="O2" s="42">
        <v>842.0158582544459</v>
      </c>
      <c r="P2" s="42">
        <v>102.53105768594786</v>
      </c>
      <c r="Q2" s="42">
        <v>92.805516028201083</v>
      </c>
      <c r="R2" s="42">
        <v>105.50403590756918</v>
      </c>
      <c r="S2" s="42">
        <v>115.29698947417209</v>
      </c>
      <c r="T2" s="42">
        <v>107.39014170462939</v>
      </c>
      <c r="U2" s="42">
        <v>101.79176232727393</v>
      </c>
      <c r="V2" s="42">
        <v>105.10248982598318</v>
      </c>
      <c r="W2" s="42">
        <v>95.632082467757456</v>
      </c>
      <c r="X2" s="42">
        <v>95.17006515532016</v>
      </c>
      <c r="Y2" s="42">
        <v>92.744123586869151</v>
      </c>
      <c r="Z2" s="42">
        <v>105.80334262188114</v>
      </c>
      <c r="AA2" s="42">
        <v>106.24864381892509</v>
      </c>
      <c r="AB2" s="42">
        <v>107.41142423228729</v>
      </c>
      <c r="AC2" s="42">
        <v>111.17880297385568</v>
      </c>
      <c r="AD2" s="42">
        <v>118.99463831013907</v>
      </c>
      <c r="AE2" s="42">
        <v>113.45412020407527</v>
      </c>
      <c r="AF2" s="42">
        <v>114.06018952149138</v>
      </c>
      <c r="AG2" s="42">
        <v>102.13556256660219</v>
      </c>
      <c r="AH2" s="42">
        <v>101.25303043919172</v>
      </c>
      <c r="AI2" s="42">
        <v>101.93835729891403</v>
      </c>
      <c r="AJ2" s="9">
        <v>6.4053254921052098E-3</v>
      </c>
      <c r="AK2" s="9">
        <v>-0.19066750513073089</v>
      </c>
      <c r="AL2" s="6"/>
      <c r="AM2" s="11">
        <v>6.7684577612112809E-3</v>
      </c>
      <c r="AN2" s="12">
        <v>0.68532685972230922</v>
      </c>
    </row>
    <row r="3" spans="1:40" outlineLevel="1" x14ac:dyDescent="0.25">
      <c r="A3" s="43" t="s">
        <v>10</v>
      </c>
      <c r="B3" s="44">
        <v>7.2597156311857169</v>
      </c>
      <c r="C3" s="44">
        <v>7.2657337613778452</v>
      </c>
      <c r="D3" s="44">
        <v>7.3495394340298557</v>
      </c>
      <c r="E3" s="44">
        <v>8.0008593270056156</v>
      </c>
      <c r="F3" s="44">
        <v>8.0736077007219933</v>
      </c>
      <c r="G3" s="44">
        <v>8.6252733575252059</v>
      </c>
      <c r="H3" s="44">
        <v>9.8586341898308643</v>
      </c>
      <c r="I3" s="44">
        <v>10.231663993645814</v>
      </c>
      <c r="J3" s="44">
        <v>10.124230730009636</v>
      </c>
      <c r="K3" s="44">
        <v>10.977262553722809</v>
      </c>
      <c r="L3" s="44">
        <v>12.018775787093226</v>
      </c>
      <c r="M3" s="44">
        <v>12.580629783736816</v>
      </c>
      <c r="N3" s="44">
        <v>11.877204767800828</v>
      </c>
      <c r="O3" s="44">
        <v>11.12781605228299</v>
      </c>
      <c r="P3" s="44">
        <v>9.82684139084032</v>
      </c>
      <c r="Q3" s="44">
        <v>9.9756613081348089</v>
      </c>
      <c r="R3" s="44">
        <v>9.4540302485424395</v>
      </c>
      <c r="S3" s="44">
        <v>9.7557379777736557</v>
      </c>
      <c r="T3" s="44">
        <v>7.800403359552881</v>
      </c>
      <c r="U3" s="44">
        <v>7.5776226573585737</v>
      </c>
      <c r="V3" s="44">
        <v>7.5185274581424757</v>
      </c>
      <c r="W3" s="44">
        <v>6.3232059881238367</v>
      </c>
      <c r="X3" s="44">
        <v>7.5596780021670646</v>
      </c>
      <c r="Y3" s="44">
        <v>7.2513171472122302</v>
      </c>
      <c r="Z3" s="44">
        <v>7.4330416437918814</v>
      </c>
      <c r="AA3" s="44">
        <v>7.2071343995120909</v>
      </c>
      <c r="AB3" s="44">
        <v>8.183233656715629</v>
      </c>
      <c r="AC3" s="44">
        <v>10.003519189022597</v>
      </c>
      <c r="AD3" s="44">
        <v>12.346267548046441</v>
      </c>
      <c r="AE3" s="44">
        <v>11.915990373614415</v>
      </c>
      <c r="AF3" s="44">
        <v>11.818048124935103</v>
      </c>
      <c r="AG3" s="44">
        <v>11.455338748949734</v>
      </c>
      <c r="AH3" s="44">
        <v>11.662267902888573</v>
      </c>
      <c r="AI3" s="44">
        <v>10.672172964594688</v>
      </c>
      <c r="AJ3" s="15">
        <v>6.7058900454738469E-4</v>
      </c>
      <c r="AK3" s="15">
        <v>0.47005385703401453</v>
      </c>
      <c r="AL3" s="25"/>
      <c r="AM3" s="16">
        <v>-8.4897289835766193E-2</v>
      </c>
      <c r="AN3" s="17">
        <v>-0.9900949382938844</v>
      </c>
    </row>
    <row r="4" spans="1:40" outlineLevel="1" x14ac:dyDescent="0.25">
      <c r="A4" s="43" t="s">
        <v>11</v>
      </c>
      <c r="B4" s="44">
        <v>0.11503643306399999</v>
      </c>
      <c r="C4" s="44">
        <v>0.12194165531520001</v>
      </c>
      <c r="D4" s="44">
        <v>0.1062636133104</v>
      </c>
      <c r="E4" s="44">
        <v>0.10892931537600001</v>
      </c>
      <c r="F4" s="44">
        <v>0.113887575144</v>
      </c>
      <c r="G4" s="44">
        <v>0.11520794113920001</v>
      </c>
      <c r="H4" s="44">
        <v>0.11817445641120002</v>
      </c>
      <c r="I4" s="44">
        <v>0.14308990224480003</v>
      </c>
      <c r="J4" s="44">
        <v>0.1549482261264</v>
      </c>
      <c r="K4" s="44">
        <v>0.14555654709119997</v>
      </c>
      <c r="L4" s="44">
        <v>0.1917547031232</v>
      </c>
      <c r="M4" s="44">
        <v>0.21651845281920004</v>
      </c>
      <c r="N4" s="44">
        <v>0.2218223078064</v>
      </c>
      <c r="O4" s="44">
        <v>0.21093101749440002</v>
      </c>
      <c r="P4" s="44">
        <v>0.21424570705439999</v>
      </c>
      <c r="Q4" s="44">
        <v>0.26227500014567912</v>
      </c>
      <c r="R4" s="44">
        <v>0.24872261580567187</v>
      </c>
      <c r="S4" s="44">
        <v>0.24188109852871123</v>
      </c>
      <c r="T4" s="44">
        <v>0.2405529621760589</v>
      </c>
      <c r="U4" s="44">
        <v>0.20041675041264775</v>
      </c>
      <c r="V4" s="44">
        <v>0.16547631796107662</v>
      </c>
      <c r="W4" s="44">
        <v>0.16035476775184287</v>
      </c>
      <c r="X4" s="44">
        <v>0.17727780970330853</v>
      </c>
      <c r="Y4" s="44">
        <v>0.1543994003165039</v>
      </c>
      <c r="Z4" s="44">
        <v>0.14657845712820017</v>
      </c>
      <c r="AA4" s="44">
        <v>0.17907846901840485</v>
      </c>
      <c r="AB4" s="44">
        <v>0.16254169662039886</v>
      </c>
      <c r="AC4" s="44">
        <v>0.16569204256001505</v>
      </c>
      <c r="AD4" s="44">
        <v>0.17002022806889877</v>
      </c>
      <c r="AE4" s="44">
        <v>0.15067273220008034</v>
      </c>
      <c r="AF4" s="44">
        <v>0.17293688987828709</v>
      </c>
      <c r="AG4" s="44">
        <v>0.15718678155071406</v>
      </c>
      <c r="AH4" s="44">
        <v>0.15926061979934791</v>
      </c>
      <c r="AI4" s="44">
        <v>0.15245277533172927</v>
      </c>
      <c r="AJ4" s="15">
        <v>9.5794132262803955E-6</v>
      </c>
      <c r="AK4" s="15">
        <v>0.32525645372638479</v>
      </c>
      <c r="AL4" s="10"/>
      <c r="AM4" s="16">
        <v>-4.274656519732143E-2</v>
      </c>
      <c r="AN4" s="17">
        <v>-6.8078444676186456E-3</v>
      </c>
    </row>
    <row r="5" spans="1:40" outlineLevel="1" x14ac:dyDescent="0.25">
      <c r="A5" s="43" t="s">
        <v>12</v>
      </c>
      <c r="B5" s="44">
        <v>4.5354097152000006E-2</v>
      </c>
      <c r="C5" s="44">
        <v>3.6196058304000002E-2</v>
      </c>
      <c r="D5" s="44">
        <v>3.1398990336E-2</v>
      </c>
      <c r="E5" s="44">
        <v>3.1398990336E-2</v>
      </c>
      <c r="F5" s="44">
        <v>3.6196058304000002E-2</v>
      </c>
      <c r="G5" s="44">
        <v>3.2707281599999999E-2</v>
      </c>
      <c r="H5" s="44">
        <v>3.2707281599999999E-2</v>
      </c>
      <c r="I5" s="44">
        <v>2.3113145664000002E-2</v>
      </c>
      <c r="J5" s="44">
        <v>3.9248737920000006E-2</v>
      </c>
      <c r="K5" s="44">
        <v>3.7940446656E-2</v>
      </c>
      <c r="L5" s="44">
        <v>4.186532044800001E-2</v>
      </c>
      <c r="M5" s="44">
        <v>5.5820427264000008E-2</v>
      </c>
      <c r="N5" s="44">
        <v>7.0647728255999992E-2</v>
      </c>
      <c r="O5" s="44">
        <v>7.9805767103999989E-2</v>
      </c>
      <c r="P5" s="44">
        <v>7.3625900210045336E-2</v>
      </c>
      <c r="Q5" s="44">
        <v>8.60338556146613E-2</v>
      </c>
      <c r="R5" s="44">
        <v>8.8359883976092651E-2</v>
      </c>
      <c r="S5" s="44">
        <v>8.4435146083108453E-2</v>
      </c>
      <c r="T5" s="44">
        <v>9.3227185101699042E-2</v>
      </c>
      <c r="U5" s="44">
        <v>9.6881011125690489E-2</v>
      </c>
      <c r="V5" s="44">
        <v>0.10103666751520439</v>
      </c>
      <c r="W5" s="44">
        <v>6.8005732542723352E-2</v>
      </c>
      <c r="X5" s="44">
        <v>7.2179283452838805E-2</v>
      </c>
      <c r="Y5" s="44">
        <v>8.0325453332496632E-2</v>
      </c>
      <c r="Z5" s="44">
        <v>6.8036863411938223E-2</v>
      </c>
      <c r="AA5" s="44">
        <v>5.8028314685922837E-2</v>
      </c>
      <c r="AB5" s="44">
        <v>6.3511035722045014E-2</v>
      </c>
      <c r="AC5" s="44">
        <v>6.5033435291406483E-2</v>
      </c>
      <c r="AD5" s="44">
        <v>5.9627097047327174E-2</v>
      </c>
      <c r="AE5" s="44">
        <v>5.392346563847765E-2</v>
      </c>
      <c r="AF5" s="44">
        <v>4.5675117988777637E-2</v>
      </c>
      <c r="AG5" s="44">
        <v>3.9994112966902098E-2</v>
      </c>
      <c r="AH5" s="44">
        <v>3.4254046579704767E-2</v>
      </c>
      <c r="AI5" s="44">
        <v>1.7291200223043351E-2</v>
      </c>
      <c r="AJ5" s="15">
        <v>1.0864974530930053E-6</v>
      </c>
      <c r="AK5" s="15">
        <v>-0.61875108735835893</v>
      </c>
      <c r="AL5" s="10"/>
      <c r="AM5" s="16">
        <v>-0.49520707917504142</v>
      </c>
      <c r="AN5" s="17">
        <v>-1.6962846356661416E-2</v>
      </c>
    </row>
    <row r="6" spans="1:40" outlineLevel="1" x14ac:dyDescent="0.25">
      <c r="A6" s="43" t="s">
        <v>13</v>
      </c>
      <c r="B6" s="44">
        <v>118.53351357479836</v>
      </c>
      <c r="C6" s="44">
        <v>108.03044899993372</v>
      </c>
      <c r="D6" s="44">
        <v>102.73086100366505</v>
      </c>
      <c r="E6" s="44">
        <v>106.95285971773546</v>
      </c>
      <c r="F6" s="44">
        <v>105.46088040232607</v>
      </c>
      <c r="G6" s="44">
        <v>105.97929228127953</v>
      </c>
      <c r="H6" s="44">
        <v>106.32937373904501</v>
      </c>
      <c r="I6" s="44">
        <v>103.89640209879224</v>
      </c>
      <c r="J6" s="44">
        <v>88.907972361932224</v>
      </c>
      <c r="K6" s="44">
        <v>90.098001526217985</v>
      </c>
      <c r="L6" s="44">
        <v>93.111100200931446</v>
      </c>
      <c r="M6" s="44">
        <v>108.01764987442364</v>
      </c>
      <c r="N6" s="44">
        <v>82.979348100145188</v>
      </c>
      <c r="O6" s="44">
        <v>830.59730541756448</v>
      </c>
      <c r="P6" s="44">
        <v>92.416344687843093</v>
      </c>
      <c r="Q6" s="44">
        <v>82.481545864305929</v>
      </c>
      <c r="R6" s="44">
        <v>95.712923159244966</v>
      </c>
      <c r="S6" s="44">
        <v>105.21493525178661</v>
      </c>
      <c r="T6" s="44">
        <v>99.255958197798748</v>
      </c>
      <c r="U6" s="44">
        <v>93.916841908377023</v>
      </c>
      <c r="V6" s="44">
        <v>97.31744938236443</v>
      </c>
      <c r="W6" s="44">
        <v>89.080515979339054</v>
      </c>
      <c r="X6" s="44">
        <v>87.360930059996946</v>
      </c>
      <c r="Y6" s="44">
        <v>85.258081586007918</v>
      </c>
      <c r="Z6" s="44">
        <v>98.155685657549128</v>
      </c>
      <c r="AA6" s="44">
        <v>98.804402635708669</v>
      </c>
      <c r="AB6" s="44">
        <v>99.002137843229207</v>
      </c>
      <c r="AC6" s="44">
        <v>100.94455830698166</v>
      </c>
      <c r="AD6" s="44">
        <v>106.41872343697639</v>
      </c>
      <c r="AE6" s="44">
        <v>101.33353363262229</v>
      </c>
      <c r="AF6" s="44">
        <v>102.02352938868921</v>
      </c>
      <c r="AG6" s="44">
        <v>90.483042923134846</v>
      </c>
      <c r="AH6" s="44">
        <v>89.397247869924101</v>
      </c>
      <c r="AI6" s="44">
        <v>91.096440358764568</v>
      </c>
      <c r="AJ6" s="15">
        <v>5.7240705768784516E-3</v>
      </c>
      <c r="AK6" s="15">
        <v>-0.23147101936466383</v>
      </c>
      <c r="AL6" s="6"/>
      <c r="AM6" s="16">
        <v>1.9007212518587228E-2</v>
      </c>
      <c r="AN6" s="17">
        <v>1.6991924888404668</v>
      </c>
    </row>
    <row r="7" spans="1:40" x14ac:dyDescent="0.25">
      <c r="A7" s="45" t="s">
        <v>14</v>
      </c>
      <c r="B7" s="42">
        <v>495.66194490800535</v>
      </c>
      <c r="C7" s="42">
        <v>484.329439705894</v>
      </c>
      <c r="D7" s="42">
        <v>411.56347103130048</v>
      </c>
      <c r="E7" s="42">
        <v>400.69634961073626</v>
      </c>
      <c r="F7" s="42">
        <v>353.47059427846369</v>
      </c>
      <c r="G7" s="42">
        <v>319.45313438761923</v>
      </c>
      <c r="H7" s="42">
        <v>319.66839400065851</v>
      </c>
      <c r="I7" s="42">
        <v>280.44632838747646</v>
      </c>
      <c r="J7" s="42">
        <v>297.49630290406355</v>
      </c>
      <c r="K7" s="42">
        <v>227.92988471251522</v>
      </c>
      <c r="L7" s="42">
        <v>227.46356023328471</v>
      </c>
      <c r="M7" s="42">
        <v>217.0666028538682</v>
      </c>
      <c r="N7" s="42">
        <v>214.14582999270704</v>
      </c>
      <c r="O7" s="42">
        <v>203.30038342434437</v>
      </c>
      <c r="P7" s="42">
        <v>199.84043646277343</v>
      </c>
      <c r="Q7" s="42">
        <v>209.11494235210569</v>
      </c>
      <c r="R7" s="42">
        <v>203.3223627478088</v>
      </c>
      <c r="S7" s="42">
        <v>197.36154336071979</v>
      </c>
      <c r="T7" s="42">
        <v>209.35769408748956</v>
      </c>
      <c r="U7" s="42">
        <v>220.6843049809691</v>
      </c>
      <c r="V7" s="42">
        <v>210.9635813024787</v>
      </c>
      <c r="W7" s="42">
        <v>189.12775731969708</v>
      </c>
      <c r="X7" s="42">
        <v>187.89949897852267</v>
      </c>
      <c r="Y7" s="42">
        <v>197.62430249370254</v>
      </c>
      <c r="Z7" s="42">
        <v>177.32984101995652</v>
      </c>
      <c r="AA7" s="42">
        <v>185.46023752610998</v>
      </c>
      <c r="AB7" s="42">
        <v>188.9442023426125</v>
      </c>
      <c r="AC7" s="42">
        <v>161.6008565783377</v>
      </c>
      <c r="AD7" s="42">
        <v>173.90303752879288</v>
      </c>
      <c r="AE7" s="42">
        <v>157.1374652753521</v>
      </c>
      <c r="AF7" s="42">
        <v>165.15552834050422</v>
      </c>
      <c r="AG7" s="42">
        <v>157.24027331284427</v>
      </c>
      <c r="AH7" s="42">
        <v>124.38851644969544</v>
      </c>
      <c r="AI7" s="42">
        <v>105.94565031038695</v>
      </c>
      <c r="AJ7" s="9">
        <v>6.6571248810776669E-3</v>
      </c>
      <c r="AK7" s="9">
        <v>-0.78625421741818324</v>
      </c>
      <c r="AL7" s="6"/>
      <c r="AM7" s="11">
        <v>-0.14826823782215506</v>
      </c>
      <c r="AN7" s="12">
        <v>-18.442866139308492</v>
      </c>
    </row>
    <row r="8" spans="1:40" x14ac:dyDescent="0.25">
      <c r="A8" s="45" t="s">
        <v>15</v>
      </c>
      <c r="B8" s="42">
        <v>7.5964182728465381</v>
      </c>
      <c r="C8" s="42">
        <v>7.6507156273194825</v>
      </c>
      <c r="D8" s="42">
        <v>6.4161667872504191</v>
      </c>
      <c r="E8" s="42">
        <v>6.7709169947795891</v>
      </c>
      <c r="F8" s="42">
        <v>6.5451886702471507</v>
      </c>
      <c r="G8" s="42">
        <v>6.6964679667055123</v>
      </c>
      <c r="H8" s="42">
        <v>7.2316019816267465</v>
      </c>
      <c r="I8" s="42">
        <v>7.3187831823946032</v>
      </c>
      <c r="J8" s="42">
        <v>7.8473655657644299</v>
      </c>
      <c r="K8" s="42">
        <v>7.9008923103532167</v>
      </c>
      <c r="L8" s="42">
        <v>9.2377550097006953</v>
      </c>
      <c r="M8" s="42">
        <v>9.7212962261939087</v>
      </c>
      <c r="N8" s="42">
        <v>9.3396428944610133</v>
      </c>
      <c r="O8" s="42">
        <v>9.6719410554733951</v>
      </c>
      <c r="P8" s="42">
        <v>10.573901197031367</v>
      </c>
      <c r="Q8" s="42">
        <v>12.132304122846598</v>
      </c>
      <c r="R8" s="42">
        <v>11.557931791267475</v>
      </c>
      <c r="S8" s="42">
        <v>11.189501932267925</v>
      </c>
      <c r="T8" s="42">
        <v>10.355574631392104</v>
      </c>
      <c r="U8" s="42">
        <v>8.7658463064525645</v>
      </c>
      <c r="V8" s="42">
        <v>9.2284570236921066</v>
      </c>
      <c r="W8" s="42">
        <v>8.0502146692125756</v>
      </c>
      <c r="X8" s="42">
        <v>7.4168227632963681</v>
      </c>
      <c r="Y8" s="42">
        <v>7.5942787368179179</v>
      </c>
      <c r="Z8" s="42">
        <v>8.8431822250622982</v>
      </c>
      <c r="AA8" s="42">
        <v>8.8413003028208355</v>
      </c>
      <c r="AB8" s="42">
        <v>8.5502994216974475</v>
      </c>
      <c r="AC8" s="42">
        <v>9.1560250015122282</v>
      </c>
      <c r="AD8" s="42">
        <v>9.5047498141597035</v>
      </c>
      <c r="AE8" s="42">
        <v>8.9169996885115559</v>
      </c>
      <c r="AF8" s="42">
        <v>8.6717450932279565</v>
      </c>
      <c r="AG8" s="42">
        <v>8.3540307852007718</v>
      </c>
      <c r="AH8" s="42">
        <v>7.9271615168130083</v>
      </c>
      <c r="AI8" s="42">
        <v>7.084933983413662</v>
      </c>
      <c r="AJ8" s="9">
        <v>4.4518382928979665E-4</v>
      </c>
      <c r="AK8" s="9">
        <v>-6.7332296756378085E-2</v>
      </c>
      <c r="AL8" s="6"/>
      <c r="AM8" s="11">
        <v>-0.10624578944342625</v>
      </c>
      <c r="AN8" s="12">
        <v>-0.84222753339934631</v>
      </c>
    </row>
    <row r="9" spans="1:40" x14ac:dyDescent="0.25">
      <c r="A9" s="45" t="s">
        <v>16</v>
      </c>
      <c r="B9" s="42">
        <v>3.6672134802614211</v>
      </c>
      <c r="C9" s="42">
        <v>3.7049260490785216</v>
      </c>
      <c r="D9" s="42">
        <v>3.6513730865330647</v>
      </c>
      <c r="E9" s="42">
        <v>3.5614043926462835</v>
      </c>
      <c r="F9" s="42">
        <v>3.8747731551886737</v>
      </c>
      <c r="G9" s="42">
        <v>3.7807656242019338</v>
      </c>
      <c r="H9" s="42">
        <v>3.3490712195475232</v>
      </c>
      <c r="I9" s="42">
        <v>3.3472833979172836</v>
      </c>
      <c r="J9" s="42">
        <v>3.2398637400102355</v>
      </c>
      <c r="K9" s="42">
        <v>3.3188117753508291</v>
      </c>
      <c r="L9" s="42">
        <v>3.3191467387269409</v>
      </c>
      <c r="M9" s="42">
        <v>3.2425544124227432</v>
      </c>
      <c r="N9" s="42">
        <v>3.1120457390578595</v>
      </c>
      <c r="O9" s="42">
        <v>3.3445922829294674</v>
      </c>
      <c r="P9" s="42">
        <v>3.1777383982834531</v>
      </c>
      <c r="Q9" s="42">
        <v>3.3051925831107769</v>
      </c>
      <c r="R9" s="42">
        <v>3.6288758637797409</v>
      </c>
      <c r="S9" s="42">
        <v>5.1080905367673184</v>
      </c>
      <c r="T9" s="42">
        <v>7.1176347683156198</v>
      </c>
      <c r="U9" s="42">
        <v>5.756034284266744</v>
      </c>
      <c r="V9" s="42">
        <v>5.5452444923935476</v>
      </c>
      <c r="W9" s="42">
        <v>5.9519117187138963</v>
      </c>
      <c r="X9" s="42">
        <v>6.6521933074442439</v>
      </c>
      <c r="Y9" s="42">
        <v>7.5865109516967797</v>
      </c>
      <c r="Z9" s="42">
        <v>8.0773893849822507</v>
      </c>
      <c r="AA9" s="42">
        <v>5.7718846386808069</v>
      </c>
      <c r="AB9" s="42">
        <v>6.1519699193761586</v>
      </c>
      <c r="AC9" s="42">
        <v>5.2979786603749757</v>
      </c>
      <c r="AD9" s="42">
        <v>5.2747626056862993</v>
      </c>
      <c r="AE9" s="42">
        <v>4.8290061624772687</v>
      </c>
      <c r="AF9" s="42">
        <v>4.6029914156155183</v>
      </c>
      <c r="AG9" s="42">
        <v>5.2613532468932256</v>
      </c>
      <c r="AH9" s="42">
        <v>5.4593613546997322</v>
      </c>
      <c r="AI9" s="42">
        <v>4.8735087900925427</v>
      </c>
      <c r="AJ9" s="9">
        <v>3.0622830224390061E-4</v>
      </c>
      <c r="AK9" s="9">
        <v>0.32894057472354449</v>
      </c>
      <c r="AL9" s="10"/>
      <c r="AM9" s="11">
        <v>-0.10731155652535326</v>
      </c>
      <c r="AN9" s="12">
        <v>-0.58585256460718949</v>
      </c>
    </row>
    <row r="10" spans="1:40" x14ac:dyDescent="0.25">
      <c r="A10" s="45" t="s">
        <v>17</v>
      </c>
      <c r="B10" s="42">
        <v>3.8995881294415375</v>
      </c>
      <c r="C10" s="42">
        <v>3.7849010281261641</v>
      </c>
      <c r="D10" s="42">
        <v>3.4727021601234007</v>
      </c>
      <c r="E10" s="42">
        <v>3.3312890504875377</v>
      </c>
      <c r="F10" s="42">
        <v>3.3497184728638394</v>
      </c>
      <c r="G10" s="42">
        <v>3.1104252019409508</v>
      </c>
      <c r="H10" s="42">
        <v>2.8854615728681234</v>
      </c>
      <c r="I10" s="42">
        <v>2.7128836037355653</v>
      </c>
      <c r="J10" s="42">
        <v>2.5025501086996802</v>
      </c>
      <c r="K10" s="42">
        <v>2.5766632086635841</v>
      </c>
      <c r="L10" s="42">
        <v>2.6617324658687056</v>
      </c>
      <c r="M10" s="42">
        <v>2.5674521365928995</v>
      </c>
      <c r="N10" s="42">
        <v>2.4138201820643088</v>
      </c>
      <c r="O10" s="42">
        <v>2.3064284547442107</v>
      </c>
      <c r="P10" s="42">
        <v>2.146403404303256</v>
      </c>
      <c r="Q10" s="42">
        <v>2.1508732926645147</v>
      </c>
      <c r="R10" s="42">
        <v>2.0664967435976065</v>
      </c>
      <c r="S10" s="42">
        <v>1.9471549642496606</v>
      </c>
      <c r="T10" s="42">
        <v>1.9771911591387303</v>
      </c>
      <c r="U10" s="42">
        <v>3.4561069058560876</v>
      </c>
      <c r="V10" s="42">
        <v>3.0299860163958727</v>
      </c>
      <c r="W10" s="42">
        <v>3.5802430724059793</v>
      </c>
      <c r="X10" s="42">
        <v>4.1971999068307655</v>
      </c>
      <c r="Y10" s="42">
        <v>5.7082020276049592</v>
      </c>
      <c r="Z10" s="42">
        <v>5.90895626824374</v>
      </c>
      <c r="AA10" s="42">
        <v>4.6545482150341053</v>
      </c>
      <c r="AB10" s="42">
        <v>6.944904259872926</v>
      </c>
      <c r="AC10" s="42">
        <v>6.3065532478280062</v>
      </c>
      <c r="AD10" s="42">
        <v>5.8532884436415999</v>
      </c>
      <c r="AE10" s="42">
        <v>5.0787454117053201</v>
      </c>
      <c r="AF10" s="42">
        <v>5.3804944715396807</v>
      </c>
      <c r="AG10" s="42">
        <v>5.9198450920771313</v>
      </c>
      <c r="AH10" s="42">
        <v>6.1573512215997228</v>
      </c>
      <c r="AI10" s="42">
        <v>5.6944171093257383</v>
      </c>
      <c r="AJ10" s="9">
        <v>3.5781030849937759E-4</v>
      </c>
      <c r="AK10" s="9">
        <v>0.46026116613018803</v>
      </c>
      <c r="AL10" s="6"/>
      <c r="AM10" s="11">
        <v>-7.5183970446582871E-2</v>
      </c>
      <c r="AN10" s="12">
        <v>-0.46293411227398451</v>
      </c>
    </row>
    <row r="11" spans="1:40" x14ac:dyDescent="0.25">
      <c r="A11" s="45" t="s">
        <v>18</v>
      </c>
      <c r="B11" s="42">
        <v>55.016835373885272</v>
      </c>
      <c r="C11" s="42">
        <v>56.537446217461166</v>
      </c>
      <c r="D11" s="42">
        <v>57.907168292326588</v>
      </c>
      <c r="E11" s="42">
        <v>54.673081290619137</v>
      </c>
      <c r="F11" s="42">
        <v>53.308921775187983</v>
      </c>
      <c r="G11" s="42">
        <v>52.787115985130157</v>
      </c>
      <c r="H11" s="42">
        <v>52.743526027068555</v>
      </c>
      <c r="I11" s="42">
        <v>49.966563749244948</v>
      </c>
      <c r="J11" s="42">
        <v>52.259090567509134</v>
      </c>
      <c r="K11" s="42">
        <v>51.625253325669938</v>
      </c>
      <c r="L11" s="42">
        <v>48.823695142216486</v>
      </c>
      <c r="M11" s="42">
        <v>47.992519689424213</v>
      </c>
      <c r="N11" s="42">
        <v>44.774213228541903</v>
      </c>
      <c r="O11" s="42">
        <v>42.573503763914886</v>
      </c>
      <c r="P11" s="42">
        <v>42.180710876699543</v>
      </c>
      <c r="Q11" s="42">
        <v>42.335765175387493</v>
      </c>
      <c r="R11" s="42">
        <v>40.27611562750959</v>
      </c>
      <c r="S11" s="42">
        <v>38.215627808761816</v>
      </c>
      <c r="T11" s="42">
        <v>34.688404365829413</v>
      </c>
      <c r="U11" s="42">
        <v>30.147418866718212</v>
      </c>
      <c r="V11" s="42">
        <v>26.273041537315155</v>
      </c>
      <c r="W11" s="42">
        <v>23.970486293167077</v>
      </c>
      <c r="X11" s="42">
        <v>21.36188598596625</v>
      </c>
      <c r="Y11" s="42">
        <v>20.139756379904675</v>
      </c>
      <c r="Z11" s="42">
        <v>19.006868347942326</v>
      </c>
      <c r="AA11" s="42">
        <v>17.650973865628547</v>
      </c>
      <c r="AB11" s="42">
        <v>16.131732774632752</v>
      </c>
      <c r="AC11" s="42">
        <v>13.838946578778996</v>
      </c>
      <c r="AD11" s="42">
        <v>12.376411328657023</v>
      </c>
      <c r="AE11" s="42">
        <v>11.461421623008556</v>
      </c>
      <c r="AF11" s="42">
        <v>8.7382031646110008</v>
      </c>
      <c r="AG11" s="42">
        <v>9.030683036972361</v>
      </c>
      <c r="AH11" s="42">
        <v>9.7924185408015614</v>
      </c>
      <c r="AI11" s="42">
        <v>9.9383969682814186</v>
      </c>
      <c r="AJ11" s="9">
        <v>6.2448198242912305E-4</v>
      </c>
      <c r="AK11" s="9">
        <v>-0.81935716766074018</v>
      </c>
      <c r="AL11" s="6"/>
      <c r="AM11" s="11">
        <v>1.4907290458594728E-2</v>
      </c>
      <c r="AN11" s="12">
        <v>0.14597842747985723</v>
      </c>
    </row>
    <row r="12" spans="1:40" outlineLevel="1" x14ac:dyDescent="0.25">
      <c r="A12" s="43" t="s">
        <v>19</v>
      </c>
      <c r="B12" s="44">
        <v>3.5013627977110919E-2</v>
      </c>
      <c r="C12" s="44">
        <v>3.1754317864245318E-2</v>
      </c>
      <c r="D12" s="44">
        <v>3.1477390810221641E-2</v>
      </c>
      <c r="E12" s="44">
        <v>2.7073401669846543E-2</v>
      </c>
      <c r="F12" s="44">
        <v>2.8135116543269389E-2</v>
      </c>
      <c r="G12" s="44">
        <v>3.3084495179188121E-2</v>
      </c>
      <c r="H12" s="44">
        <v>3.5398509434898251E-2</v>
      </c>
      <c r="I12" s="44">
        <v>3.7191076931976624E-2</v>
      </c>
      <c r="J12" s="44">
        <v>4.1108870306551561E-2</v>
      </c>
      <c r="K12" s="44">
        <v>4.6561943545338609E-2</v>
      </c>
      <c r="L12" s="44">
        <v>5.0381752636023722E-2</v>
      </c>
      <c r="M12" s="44">
        <v>5.0057391134493326E-2</v>
      </c>
      <c r="N12" s="44">
        <v>4.9607975094225501E-2</v>
      </c>
      <c r="O12" s="44">
        <v>5.1491711457548869E-2</v>
      </c>
      <c r="P12" s="44">
        <v>4.903230471138266E-2</v>
      </c>
      <c r="Q12" s="44">
        <v>5.5965750524316613E-2</v>
      </c>
      <c r="R12" s="44">
        <v>6.7615261206055891E-2</v>
      </c>
      <c r="S12" s="44">
        <v>6.3361255078760295E-2</v>
      </c>
      <c r="T12" s="44">
        <v>5.8285812970859059E-2</v>
      </c>
      <c r="U12" s="44">
        <v>4.7628004777055366E-2</v>
      </c>
      <c r="V12" s="44">
        <v>3.5869907653618638E-2</v>
      </c>
      <c r="W12" s="44">
        <v>1.7069656011540726E-2</v>
      </c>
      <c r="X12" s="44">
        <v>1.0029187902411441E-2</v>
      </c>
      <c r="Y12" s="44">
        <v>9.6645132331798361E-3</v>
      </c>
      <c r="Z12" s="44">
        <v>9.1971161588364804E-3</v>
      </c>
      <c r="AA12" s="44">
        <v>9.6885924796332006E-3</v>
      </c>
      <c r="AB12" s="44">
        <v>1.0439533304060335E-2</v>
      </c>
      <c r="AC12" s="44">
        <v>1.0437832874005432E-2</v>
      </c>
      <c r="AD12" s="44">
        <v>1.0739626865837352E-2</v>
      </c>
      <c r="AE12" s="44">
        <v>1.1628809499466883E-2</v>
      </c>
      <c r="AF12" s="44">
        <v>9.0574983714890658E-3</v>
      </c>
      <c r="AG12" s="44">
        <v>1.3120243338345133E-2</v>
      </c>
      <c r="AH12" s="44">
        <v>1.4005719817211866E-2</v>
      </c>
      <c r="AI12" s="44">
        <v>1.9466660157855083E-2</v>
      </c>
      <c r="AJ12" s="15">
        <v>1.2231930929554654E-6</v>
      </c>
      <c r="AK12" s="15">
        <v>-0.44402618972873037</v>
      </c>
      <c r="AL12" s="6"/>
      <c r="AM12" s="16">
        <v>0.3899078670652954</v>
      </c>
      <c r="AN12" s="17">
        <v>5.4609403406432177E-3</v>
      </c>
    </row>
    <row r="13" spans="1:40" outlineLevel="1" x14ac:dyDescent="0.25">
      <c r="A13" s="43" t="s">
        <v>20</v>
      </c>
      <c r="B13" s="44">
        <v>54.51234082117594</v>
      </c>
      <c r="C13" s="44">
        <v>56.049905242734226</v>
      </c>
      <c r="D13" s="44">
        <v>57.416373043196081</v>
      </c>
      <c r="E13" s="44">
        <v>54.18009890420209</v>
      </c>
      <c r="F13" s="44">
        <v>52.797965309886166</v>
      </c>
      <c r="G13" s="44">
        <v>52.276691953784692</v>
      </c>
      <c r="H13" s="44">
        <v>52.162278060348399</v>
      </c>
      <c r="I13" s="44">
        <v>49.397930162368986</v>
      </c>
      <c r="J13" s="44">
        <v>51.673293377260684</v>
      </c>
      <c r="K13" s="44">
        <v>50.994958612599135</v>
      </c>
      <c r="L13" s="44">
        <v>48.151171539395172</v>
      </c>
      <c r="M13" s="44">
        <v>47.279339443116008</v>
      </c>
      <c r="N13" s="44">
        <v>44.062213985692026</v>
      </c>
      <c r="O13" s="44">
        <v>41.805053351122751</v>
      </c>
      <c r="P13" s="44">
        <v>41.25979794072277</v>
      </c>
      <c r="Q13" s="44">
        <v>41.457378600153618</v>
      </c>
      <c r="R13" s="44">
        <v>39.278428118583541</v>
      </c>
      <c r="S13" s="44">
        <v>37.356657519698047</v>
      </c>
      <c r="T13" s="44">
        <v>33.795803086733116</v>
      </c>
      <c r="U13" s="44">
        <v>29.304355851803823</v>
      </c>
      <c r="V13" s="44">
        <v>25.43533204475926</v>
      </c>
      <c r="W13" s="44">
        <v>23.224527181111497</v>
      </c>
      <c r="X13" s="44">
        <v>20.610711426520478</v>
      </c>
      <c r="Y13" s="44">
        <v>19.396117278200755</v>
      </c>
      <c r="Z13" s="44">
        <v>18.159985675203977</v>
      </c>
      <c r="AA13" s="44">
        <v>16.812900205874918</v>
      </c>
      <c r="AB13" s="44">
        <v>15.17094061877628</v>
      </c>
      <c r="AC13" s="44">
        <v>12.959022907704561</v>
      </c>
      <c r="AD13" s="44">
        <v>11.421756949920439</v>
      </c>
      <c r="AE13" s="44">
        <v>10.451799877161955</v>
      </c>
      <c r="AF13" s="44">
        <v>7.6043999909963285</v>
      </c>
      <c r="AG13" s="44">
        <v>7.8161933982370471</v>
      </c>
      <c r="AH13" s="44">
        <v>8.7071183151643528</v>
      </c>
      <c r="AI13" s="44">
        <v>8.8902978866084919</v>
      </c>
      <c r="AJ13" s="15">
        <v>5.5862438040395115E-4</v>
      </c>
      <c r="AK13" s="15">
        <v>-0.83691219726240496</v>
      </c>
      <c r="AL13" s="6"/>
      <c r="AM13" s="16">
        <v>2.1037909996595865E-2</v>
      </c>
      <c r="AN13" s="17">
        <v>0.1831795714441391</v>
      </c>
    </row>
    <row r="14" spans="1:40" outlineLevel="1" x14ac:dyDescent="0.25">
      <c r="A14" s="43" t="s">
        <v>21</v>
      </c>
      <c r="B14" s="44">
        <v>0.21114367344000001</v>
      </c>
      <c r="C14" s="44">
        <v>0.20506234644000002</v>
      </c>
      <c r="D14" s="44">
        <v>0.18389932848000004</v>
      </c>
      <c r="E14" s="44">
        <v>0.20190005640000003</v>
      </c>
      <c r="F14" s="44">
        <v>0.19022390856000002</v>
      </c>
      <c r="G14" s="44">
        <v>0.17660173607999999</v>
      </c>
      <c r="H14" s="44">
        <v>0.20579210568</v>
      </c>
      <c r="I14" s="44">
        <v>0.19849451328000003</v>
      </c>
      <c r="J14" s="44">
        <v>0.20433258720000003</v>
      </c>
      <c r="K14" s="44">
        <v>0.19654848864000002</v>
      </c>
      <c r="L14" s="44">
        <v>0.19523492200800005</v>
      </c>
      <c r="M14" s="44">
        <v>0.21308969808000003</v>
      </c>
      <c r="N14" s="44">
        <v>0.18633185928000001</v>
      </c>
      <c r="O14" s="44">
        <v>0.20579210568</v>
      </c>
      <c r="P14" s="44">
        <v>0.21698174736000006</v>
      </c>
      <c r="Q14" s="44">
        <v>0.19371835635898482</v>
      </c>
      <c r="R14" s="44">
        <v>0.19371835635898482</v>
      </c>
      <c r="S14" s="44">
        <v>0.20949682292308147</v>
      </c>
      <c r="T14" s="44">
        <v>0.22202335008284557</v>
      </c>
      <c r="U14" s="44">
        <v>0.19481925990694607</v>
      </c>
      <c r="V14" s="44">
        <v>0.19333059181520224</v>
      </c>
      <c r="W14" s="44">
        <v>0.19542399522915496</v>
      </c>
      <c r="X14" s="44">
        <v>0.18712198958016418</v>
      </c>
      <c r="Y14" s="44">
        <v>0.1863482858894801</v>
      </c>
      <c r="Z14" s="44">
        <v>0.17094915812027006</v>
      </c>
      <c r="AA14" s="44">
        <v>0.17421956306791161</v>
      </c>
      <c r="AB14" s="44">
        <v>0.17743256524996673</v>
      </c>
      <c r="AC14" s="44">
        <v>0.18316176027575243</v>
      </c>
      <c r="AD14" s="44">
        <v>0.18508261744132581</v>
      </c>
      <c r="AE14" s="44">
        <v>0.19367872625433827</v>
      </c>
      <c r="AF14" s="44">
        <v>0.15430579328967203</v>
      </c>
      <c r="AG14" s="44">
        <v>0.16687628854388833</v>
      </c>
      <c r="AH14" s="44">
        <v>0.18657501702946752</v>
      </c>
      <c r="AI14" s="44">
        <v>0.19562050433299558</v>
      </c>
      <c r="AJ14" s="15">
        <v>1.2291869678735373E-5</v>
      </c>
      <c r="AK14" s="15">
        <v>-7.3519461199559002E-2</v>
      </c>
      <c r="AL14" s="6"/>
      <c r="AM14" s="16">
        <v>4.8481771287199812E-2</v>
      </c>
      <c r="AN14" s="17">
        <v>9.0454873035280547E-3</v>
      </c>
    </row>
    <row r="15" spans="1:40" outlineLevel="1" x14ac:dyDescent="0.25">
      <c r="A15" s="43" t="s">
        <v>22</v>
      </c>
      <c r="B15" s="44">
        <v>0.22106324096640001</v>
      </c>
      <c r="C15" s="44">
        <v>0.21298102549920001</v>
      </c>
      <c r="D15" s="44">
        <v>0.23763387523679999</v>
      </c>
      <c r="E15" s="44">
        <v>0.23763387523679999</v>
      </c>
      <c r="F15" s="44">
        <v>0.26996273710559998</v>
      </c>
      <c r="G15" s="44">
        <v>0.23722767190079999</v>
      </c>
      <c r="H15" s="44">
        <v>0.27158755044960003</v>
      </c>
      <c r="I15" s="44">
        <v>0.27966976591680004</v>
      </c>
      <c r="J15" s="44">
        <v>0.30513502232640005</v>
      </c>
      <c r="K15" s="44">
        <v>0.33868249420320001</v>
      </c>
      <c r="L15" s="44">
        <v>0.39657135443346442</v>
      </c>
      <c r="M15" s="44">
        <v>0.39788470639332896</v>
      </c>
      <c r="N15" s="44">
        <v>0.42344470475479351</v>
      </c>
      <c r="O15" s="44">
        <v>0.45708691858345796</v>
      </c>
      <c r="P15" s="44">
        <v>0.5956683237564947</v>
      </c>
      <c r="Q15" s="44">
        <v>0.55353151318665939</v>
      </c>
      <c r="R15" s="44">
        <v>0.66186981102956433</v>
      </c>
      <c r="S15" s="44">
        <v>0.52268235710257205</v>
      </c>
      <c r="T15" s="44">
        <v>0.54175086790965166</v>
      </c>
      <c r="U15" s="44">
        <v>0.52795575440973042</v>
      </c>
      <c r="V15" s="44">
        <v>0.52953406123784363</v>
      </c>
      <c r="W15" s="44">
        <v>0.45970684184045141</v>
      </c>
      <c r="X15" s="44">
        <v>0.48581834639105737</v>
      </c>
      <c r="Y15" s="44">
        <v>0.47520260340643389</v>
      </c>
      <c r="Z15" s="44">
        <v>0.5948784358116489</v>
      </c>
      <c r="AA15" s="44">
        <v>0.58673424707931132</v>
      </c>
      <c r="AB15" s="44">
        <v>0.70507902857586824</v>
      </c>
      <c r="AC15" s="44">
        <v>0.62258359080101755</v>
      </c>
      <c r="AD15" s="44">
        <v>0.68860676251063224</v>
      </c>
      <c r="AE15" s="44">
        <v>0.733395094269359</v>
      </c>
      <c r="AF15" s="44">
        <v>0.89689221451907786</v>
      </c>
      <c r="AG15" s="44">
        <v>0.95908972204794551</v>
      </c>
      <c r="AH15" s="44">
        <v>0.80912117480737256</v>
      </c>
      <c r="AI15" s="44">
        <v>0.75896509566647286</v>
      </c>
      <c r="AJ15" s="15">
        <v>4.7689786295411665E-5</v>
      </c>
      <c r="AK15" s="15">
        <v>2.4332487497631052</v>
      </c>
      <c r="AL15" s="6"/>
      <c r="AM15" s="16">
        <v>-6.1988340810435909E-2</v>
      </c>
      <c r="AN15" s="17">
        <v>-5.0156079140899701E-2</v>
      </c>
    </row>
    <row r="16" spans="1:40" outlineLevel="1" x14ac:dyDescent="0.25">
      <c r="A16" s="43" t="s">
        <v>23</v>
      </c>
      <c r="B16" s="44">
        <v>3.7274010325823614E-2</v>
      </c>
      <c r="C16" s="44">
        <v>3.7743284923490251E-2</v>
      </c>
      <c r="D16" s="44">
        <v>3.7784654603475014E-2</v>
      </c>
      <c r="E16" s="44">
        <v>2.6375053110402634E-2</v>
      </c>
      <c r="F16" s="44">
        <v>2.2634703092944238E-2</v>
      </c>
      <c r="G16" s="44">
        <v>6.3510128185477244E-2</v>
      </c>
      <c r="H16" s="44">
        <v>6.8469801155655277E-2</v>
      </c>
      <c r="I16" s="44">
        <v>5.327823074718073E-2</v>
      </c>
      <c r="J16" s="44">
        <v>3.5220710415498527E-2</v>
      </c>
      <c r="K16" s="44">
        <v>4.8501786682264472E-2</v>
      </c>
      <c r="L16" s="44">
        <v>3.0335573743834016E-2</v>
      </c>
      <c r="M16" s="44">
        <v>5.2148450700387365E-2</v>
      </c>
      <c r="N16" s="44">
        <v>5.2614703720855791E-2</v>
      </c>
      <c r="O16" s="44">
        <v>5.4079677071129297E-2</v>
      </c>
      <c r="P16" s="44">
        <v>5.9230560148898749E-2</v>
      </c>
      <c r="Q16" s="44">
        <v>7.5170955163909065E-2</v>
      </c>
      <c r="R16" s="44">
        <v>7.4484080331447697E-2</v>
      </c>
      <c r="S16" s="44">
        <v>6.3429853959353535E-2</v>
      </c>
      <c r="T16" s="44">
        <v>7.0541248132950679E-2</v>
      </c>
      <c r="U16" s="44">
        <v>7.265999582065584E-2</v>
      </c>
      <c r="V16" s="44">
        <v>7.8974931849231031E-2</v>
      </c>
      <c r="W16" s="44">
        <v>7.3758618974435503E-2</v>
      </c>
      <c r="X16" s="44">
        <v>6.8205035572141817E-2</v>
      </c>
      <c r="Y16" s="44">
        <v>7.2423699174827952E-2</v>
      </c>
      <c r="Z16" s="44">
        <v>7.1857962647594392E-2</v>
      </c>
      <c r="AA16" s="44">
        <v>6.7431257126772434E-2</v>
      </c>
      <c r="AB16" s="44">
        <v>6.784102872657706E-2</v>
      </c>
      <c r="AC16" s="44">
        <v>6.3740487123659789E-2</v>
      </c>
      <c r="AD16" s="44">
        <v>7.022537191878879E-2</v>
      </c>
      <c r="AE16" s="44">
        <v>7.0919115823437726E-2</v>
      </c>
      <c r="AF16" s="44">
        <v>7.354766743443221E-2</v>
      </c>
      <c r="AG16" s="44">
        <v>7.5403384805135754E-2</v>
      </c>
      <c r="AH16" s="44">
        <v>7.559831398315707E-2</v>
      </c>
      <c r="AI16" s="44">
        <v>7.4046821515603961E-2</v>
      </c>
      <c r="AJ16" s="15">
        <v>4.6527529580694478E-6</v>
      </c>
      <c r="AK16" s="15">
        <v>0.98655365677955953</v>
      </c>
      <c r="AL16" s="6"/>
      <c r="AM16" s="16">
        <v>-2.0522844833533904E-2</v>
      </c>
      <c r="AN16" s="17">
        <v>-1.5514924675531089E-3</v>
      </c>
    </row>
    <row r="17" spans="1:46" x14ac:dyDescent="0.25">
      <c r="A17" s="45" t="s">
        <v>24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9"/>
      <c r="AK17" s="9"/>
      <c r="AL17" s="6"/>
      <c r="AM17" s="11"/>
      <c r="AN17" s="12"/>
    </row>
    <row r="18" spans="1:46" outlineLevel="1" x14ac:dyDescent="0.25">
      <c r="A18" s="43" t="s">
        <v>25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15"/>
      <c r="AK18" s="15"/>
      <c r="AL18" s="6"/>
      <c r="AM18" s="16"/>
      <c r="AN18" s="17"/>
    </row>
    <row r="19" spans="1:46" outlineLevel="1" x14ac:dyDescent="0.25">
      <c r="A19" s="43" t="s">
        <v>26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15"/>
      <c r="AK19" s="15"/>
      <c r="AL19" s="6"/>
      <c r="AM19" s="16"/>
      <c r="AN19" s="17"/>
    </row>
    <row r="20" spans="1:46" outlineLevel="1" x14ac:dyDescent="0.25">
      <c r="A20" s="43" t="s">
        <v>28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15"/>
      <c r="AK20" s="15"/>
      <c r="AL20" s="6"/>
      <c r="AM20" s="16"/>
      <c r="AN20" s="17"/>
    </row>
    <row r="21" spans="1:46" outlineLevel="1" x14ac:dyDescent="0.25">
      <c r="A21" s="43" t="s">
        <v>29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15"/>
      <c r="AK21" s="15"/>
      <c r="AL21" s="6"/>
      <c r="AM21" s="16"/>
      <c r="AN21" s="17"/>
    </row>
    <row r="22" spans="1:46" outlineLevel="1" x14ac:dyDescent="0.25">
      <c r="A22" s="43" t="s">
        <v>30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15"/>
      <c r="AK22" s="15"/>
      <c r="AL22" s="6"/>
      <c r="AM22" s="16"/>
      <c r="AN22" s="17"/>
    </row>
    <row r="23" spans="1:46" x14ac:dyDescent="0.25">
      <c r="A23" s="45" t="s">
        <v>31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9"/>
      <c r="AK23" s="9"/>
      <c r="AL23" s="6"/>
      <c r="AM23" s="11"/>
      <c r="AN23" s="12"/>
      <c r="AT23" s="10"/>
    </row>
    <row r="24" spans="1:46" x14ac:dyDescent="0.25">
      <c r="A24" s="45" t="s">
        <v>32</v>
      </c>
      <c r="B24" s="42">
        <v>14296.61122545953</v>
      </c>
      <c r="C24" s="42">
        <v>14473.48089112478</v>
      </c>
      <c r="D24" s="42">
        <v>14701.926589183424</v>
      </c>
      <c r="E24" s="42">
        <v>14708.418713931249</v>
      </c>
      <c r="F24" s="42">
        <v>14648.208637396554</v>
      </c>
      <c r="G24" s="42">
        <v>14693.044334478504</v>
      </c>
      <c r="H24" s="42">
        <v>15104.620106173707</v>
      </c>
      <c r="I24" s="42">
        <v>15431.557680039527</v>
      </c>
      <c r="J24" s="42">
        <v>15631.51285707382</v>
      </c>
      <c r="K24" s="42">
        <v>15186.470111149567</v>
      </c>
      <c r="L24" s="42">
        <v>14534.520508488507</v>
      </c>
      <c r="M24" s="42">
        <v>14453.478499241093</v>
      </c>
      <c r="N24" s="42">
        <v>14308.867527357956</v>
      </c>
      <c r="O24" s="42">
        <v>14267.560834554821</v>
      </c>
      <c r="P24" s="42">
        <v>14213.35357239475</v>
      </c>
      <c r="Q24" s="42">
        <v>13811.995891239154</v>
      </c>
      <c r="R24" s="42">
        <v>13582.903488090646</v>
      </c>
      <c r="S24" s="42">
        <v>13526.451273078006</v>
      </c>
      <c r="T24" s="42">
        <v>13349.211335294476</v>
      </c>
      <c r="U24" s="42">
        <v>13135.044243408855</v>
      </c>
      <c r="V24" s="42">
        <v>12936.867398914428</v>
      </c>
      <c r="W24" s="42">
        <v>13010.527280997063</v>
      </c>
      <c r="X24" s="42">
        <v>13370.045041527168</v>
      </c>
      <c r="Y24" s="42">
        <v>13406.861879658954</v>
      </c>
      <c r="Z24" s="42">
        <v>13786.412830157145</v>
      </c>
      <c r="AA24" s="42">
        <v>14154.826414483736</v>
      </c>
      <c r="AB24" s="42">
        <v>14590.720946407077</v>
      </c>
      <c r="AC24" s="42">
        <v>15012.45262440119</v>
      </c>
      <c r="AD24" s="42">
        <v>14898.259313517479</v>
      </c>
      <c r="AE24" s="42">
        <v>15099.197876064556</v>
      </c>
      <c r="AF24" s="42">
        <v>15270.706003114568</v>
      </c>
      <c r="AG24" s="42">
        <v>15315.121802421625</v>
      </c>
      <c r="AH24" s="42">
        <v>15316.684871711375</v>
      </c>
      <c r="AI24" s="42">
        <v>14987.90634869241</v>
      </c>
      <c r="AJ24" s="9">
        <v>0.94176933150940367</v>
      </c>
      <c r="AK24" s="9">
        <v>4.8353775054176144E-2</v>
      </c>
      <c r="AL24" s="6"/>
      <c r="AM24" s="11">
        <v>-2.1465384041829565E-2</v>
      </c>
      <c r="AN24" s="12">
        <v>-328.77852301896564</v>
      </c>
      <c r="AQ24" s="46"/>
      <c r="AR24" s="46"/>
      <c r="AS24" s="46"/>
    </row>
    <row r="25" spans="1:46" outlineLevel="1" x14ac:dyDescent="0.25">
      <c r="A25" s="43" t="s">
        <v>33</v>
      </c>
      <c r="B25" s="44">
        <v>12480.172254775534</v>
      </c>
      <c r="C25" s="44">
        <v>12637.185400482977</v>
      </c>
      <c r="D25" s="44">
        <v>12829.661388949207</v>
      </c>
      <c r="E25" s="44">
        <v>12832.961327585786</v>
      </c>
      <c r="F25" s="44">
        <v>12783.895165753058</v>
      </c>
      <c r="G25" s="44">
        <v>12826.69675958985</v>
      </c>
      <c r="H25" s="44">
        <v>13171.052879886071</v>
      </c>
      <c r="I25" s="44">
        <v>13456.31261039856</v>
      </c>
      <c r="J25" s="44">
        <v>13635.427259586366</v>
      </c>
      <c r="K25" s="44">
        <v>13255.947013862778</v>
      </c>
      <c r="L25" s="44">
        <v>12685.166488716532</v>
      </c>
      <c r="M25" s="44">
        <v>12595.141690442057</v>
      </c>
      <c r="N25" s="44">
        <v>12456.879348700151</v>
      </c>
      <c r="O25" s="44">
        <v>12439.716020069503</v>
      </c>
      <c r="P25" s="44">
        <v>12398.020226636896</v>
      </c>
      <c r="Q25" s="44">
        <v>12016.18723329971</v>
      </c>
      <c r="R25" s="44">
        <v>11834.227430297326</v>
      </c>
      <c r="S25" s="44">
        <v>11761.129885381855</v>
      </c>
      <c r="T25" s="44">
        <v>11612.331058102023</v>
      </c>
      <c r="U25" s="44">
        <v>11403.602820352538</v>
      </c>
      <c r="V25" s="44">
        <v>11205.417874590234</v>
      </c>
      <c r="W25" s="44">
        <v>11247.483354323833</v>
      </c>
      <c r="X25" s="44">
        <v>11565.560327349578</v>
      </c>
      <c r="Y25" s="44">
        <v>11596.485149457974</v>
      </c>
      <c r="Z25" s="44">
        <v>11901.192075200464</v>
      </c>
      <c r="AA25" s="44">
        <v>12226.016539933107</v>
      </c>
      <c r="AB25" s="44">
        <v>12628.465103097811</v>
      </c>
      <c r="AC25" s="44">
        <v>12977.28736288582</v>
      </c>
      <c r="AD25" s="44">
        <v>12916.454328516687</v>
      </c>
      <c r="AE25" s="44">
        <v>13091.183658407532</v>
      </c>
      <c r="AF25" s="44">
        <v>13260.631126295888</v>
      </c>
      <c r="AG25" s="44">
        <v>13341.482947227832</v>
      </c>
      <c r="AH25" s="44">
        <v>13379.964736222139</v>
      </c>
      <c r="AI25" s="44">
        <v>13090.6960411526</v>
      </c>
      <c r="AJ25" s="15">
        <v>0.82255758561933157</v>
      </c>
      <c r="AK25" s="15">
        <v>4.8919499980735331E-2</v>
      </c>
      <c r="AL25" s="6"/>
      <c r="AM25" s="16">
        <v>-2.1619540916010996E-2</v>
      </c>
      <c r="AN25" s="17">
        <v>-289.26869506953881</v>
      </c>
    </row>
    <row r="26" spans="1:46" outlineLevel="1" x14ac:dyDescent="0.25">
      <c r="A26" s="43" t="s">
        <v>34</v>
      </c>
      <c r="B26" s="44">
        <v>1815.0122234162354</v>
      </c>
      <c r="C26" s="44">
        <v>1834.8040612145428</v>
      </c>
      <c r="D26" s="44">
        <v>1870.740214551307</v>
      </c>
      <c r="E26" s="44">
        <v>1873.8947865953633</v>
      </c>
      <c r="F26" s="44">
        <v>1862.5659850752409</v>
      </c>
      <c r="G26" s="44">
        <v>1864.280123069821</v>
      </c>
      <c r="H26" s="44">
        <v>1931.8828651111808</v>
      </c>
      <c r="I26" s="44">
        <v>1973.5571257937888</v>
      </c>
      <c r="J26" s="44">
        <v>1994.3759532999834</v>
      </c>
      <c r="K26" s="44">
        <v>1928.7798518461905</v>
      </c>
      <c r="L26" s="44">
        <v>1847.5672440000174</v>
      </c>
      <c r="M26" s="44">
        <v>1856.5277078657355</v>
      </c>
      <c r="N26" s="44">
        <v>1850.2164479189391</v>
      </c>
      <c r="O26" s="44">
        <v>1825.9526866631074</v>
      </c>
      <c r="P26" s="44">
        <v>1813.4527805128587</v>
      </c>
      <c r="Q26" s="44">
        <v>1793.8662866377256</v>
      </c>
      <c r="R26" s="44">
        <v>1746.839089382082</v>
      </c>
      <c r="S26" s="44">
        <v>1763.582999448802</v>
      </c>
      <c r="T26" s="44">
        <v>1735.070767663703</v>
      </c>
      <c r="U26" s="44">
        <v>1729.88276350504</v>
      </c>
      <c r="V26" s="44">
        <v>1730.0162540687188</v>
      </c>
      <c r="W26" s="44">
        <v>1761.6968691010625</v>
      </c>
      <c r="X26" s="44">
        <v>1803.1753831686519</v>
      </c>
      <c r="Y26" s="44">
        <v>1809.1959086677948</v>
      </c>
      <c r="Z26" s="44">
        <v>1884.1510419182214</v>
      </c>
      <c r="AA26" s="44">
        <v>1927.7958419502243</v>
      </c>
      <c r="AB26" s="44">
        <v>1961.2137833494276</v>
      </c>
      <c r="AC26" s="44">
        <v>2034.0619637049178</v>
      </c>
      <c r="AD26" s="44">
        <v>1980.6073848342355</v>
      </c>
      <c r="AE26" s="44">
        <v>2006.813477609752</v>
      </c>
      <c r="AF26" s="44">
        <v>2008.8895655133549</v>
      </c>
      <c r="AG26" s="44">
        <v>1972.4620269045163</v>
      </c>
      <c r="AH26" s="44">
        <v>1935.1305106389957</v>
      </c>
      <c r="AI26" s="44">
        <v>1895.7292187943237</v>
      </c>
      <c r="AJ26" s="15">
        <v>0.11911868126014363</v>
      </c>
      <c r="AK26" s="15">
        <v>4.4471874258875194E-2</v>
      </c>
      <c r="AL26" s="6"/>
      <c r="AM26" s="16">
        <v>-2.0361051426790504E-2</v>
      </c>
      <c r="AN26" s="17">
        <v>-39.40129184467196</v>
      </c>
    </row>
    <row r="27" spans="1:46" outlineLevel="1" x14ac:dyDescent="0.25">
      <c r="A27" s="43" t="s">
        <v>35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15"/>
      <c r="AK27" s="15"/>
      <c r="AL27" s="6"/>
      <c r="AM27" s="16"/>
      <c r="AN27" s="17"/>
    </row>
    <row r="28" spans="1:46" outlineLevel="1" x14ac:dyDescent="0.25">
      <c r="A28" s="43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15"/>
      <c r="AK28" s="15"/>
      <c r="AL28" s="6"/>
      <c r="AM28" s="16"/>
      <c r="AN28" s="17"/>
    </row>
    <row r="29" spans="1:46" outlineLevel="1" x14ac:dyDescent="0.25">
      <c r="A29" s="43" t="s">
        <v>37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15"/>
      <c r="AK29" s="15"/>
      <c r="AL29" s="6"/>
      <c r="AM29" s="16"/>
      <c r="AN29" s="17"/>
    </row>
    <row r="30" spans="1:46" outlineLevel="1" x14ac:dyDescent="0.25">
      <c r="A30" s="43" t="s">
        <v>38</v>
      </c>
      <c r="B30" s="44">
        <v>1.1942962729850881</v>
      </c>
      <c r="C30" s="44">
        <v>1.2402307450229759</v>
      </c>
      <c r="D30" s="44">
        <v>1.2574561720371842</v>
      </c>
      <c r="E30" s="44">
        <v>1.26319798104192</v>
      </c>
      <c r="F30" s="44">
        <v>1.4354522511840004</v>
      </c>
      <c r="G30" s="44">
        <v>1.6478991843592323</v>
      </c>
      <c r="H30" s="44">
        <v>1.3263578800940161</v>
      </c>
      <c r="I30" s="44">
        <v>1.3722923521319041</v>
      </c>
      <c r="J30" s="44">
        <v>1.3608087341224322</v>
      </c>
      <c r="K30" s="44">
        <v>1.4354522511840004</v>
      </c>
      <c r="L30" s="44">
        <v>1.4871285322266246</v>
      </c>
      <c r="M30" s="44">
        <v>1.5043539592408317</v>
      </c>
      <c r="N30" s="44">
        <v>1.5100957682455682</v>
      </c>
      <c r="O30" s="44">
        <v>1.5158375772503041</v>
      </c>
      <c r="P30" s="44">
        <v>1.4526776781982078</v>
      </c>
      <c r="Q30" s="44">
        <v>1.5588331887713374</v>
      </c>
      <c r="R30" s="44">
        <v>1.4943742918600025</v>
      </c>
      <c r="S30" s="44">
        <v>1.4188954016444404</v>
      </c>
      <c r="T30" s="44">
        <v>1.535235293209303</v>
      </c>
      <c r="U30" s="44">
        <v>1.3022028824810103</v>
      </c>
      <c r="V30" s="44">
        <v>1.2316887916571064</v>
      </c>
      <c r="W30" s="44">
        <v>1.1800862709133131</v>
      </c>
      <c r="X30" s="44">
        <v>1.1244916909042133</v>
      </c>
      <c r="Y30" s="44">
        <v>0.97514562992536613</v>
      </c>
      <c r="Z30" s="44">
        <v>0.87374463450025286</v>
      </c>
      <c r="AA30" s="44">
        <v>0.84174160375290374</v>
      </c>
      <c r="AB30" s="44">
        <v>0.88385303952656535</v>
      </c>
      <c r="AC30" s="44">
        <v>0.91595595676820241</v>
      </c>
      <c r="AD30" s="44">
        <v>0.97398428036400442</v>
      </c>
      <c r="AE30" s="44">
        <v>1.0076670079904131</v>
      </c>
      <c r="AF30" s="44">
        <v>1.0279312849935032</v>
      </c>
      <c r="AG30" s="44">
        <v>1.0228495202406835</v>
      </c>
      <c r="AH30" s="44">
        <v>1.4477662947492709</v>
      </c>
      <c r="AI30" s="44">
        <v>1.3198482525559954</v>
      </c>
      <c r="AJ30" s="15">
        <v>8.2933037983117411E-5</v>
      </c>
      <c r="AK30" s="15">
        <v>0.10512632619801776</v>
      </c>
      <c r="AL30" s="6"/>
      <c r="AM30" s="16">
        <v>-8.8355449810653866E-2</v>
      </c>
      <c r="AN30" s="17">
        <v>-0.12791804219327552</v>
      </c>
    </row>
    <row r="31" spans="1:46" outlineLevel="1" x14ac:dyDescent="0.25">
      <c r="A31" s="43" t="s">
        <v>39</v>
      </c>
      <c r="B31" s="44">
        <v>0.23245099477638104</v>
      </c>
      <c r="C31" s="44">
        <v>0.25119868223655095</v>
      </c>
      <c r="D31" s="44">
        <v>0.26752951087031024</v>
      </c>
      <c r="E31" s="44">
        <v>0.29940176905806171</v>
      </c>
      <c r="F31" s="44">
        <v>0.31203431707154183</v>
      </c>
      <c r="G31" s="44">
        <v>0.41955263447303986</v>
      </c>
      <c r="H31" s="44">
        <v>0.3580032963604512</v>
      </c>
      <c r="I31" s="44">
        <v>0.31565149504663947</v>
      </c>
      <c r="J31" s="44">
        <v>0.34883545334912736</v>
      </c>
      <c r="K31" s="44">
        <v>0.30779318941284733</v>
      </c>
      <c r="L31" s="44">
        <v>0.29964723973081125</v>
      </c>
      <c r="M31" s="44">
        <v>0.30474697405982781</v>
      </c>
      <c r="N31" s="44">
        <v>0.26163497061851432</v>
      </c>
      <c r="O31" s="44">
        <v>0.37629024495971908</v>
      </c>
      <c r="P31" s="44">
        <v>0.427887566796959</v>
      </c>
      <c r="Q31" s="44">
        <v>0.38353811294568896</v>
      </c>
      <c r="R31" s="44">
        <v>0.34259411937781581</v>
      </c>
      <c r="S31" s="44">
        <v>0.31949284570530023</v>
      </c>
      <c r="T31" s="44">
        <v>0.27427423553950336</v>
      </c>
      <c r="U31" s="44">
        <v>0.25645666879442186</v>
      </c>
      <c r="V31" s="44">
        <v>0.20158146382025358</v>
      </c>
      <c r="W31" s="44">
        <v>0.16697130125419568</v>
      </c>
      <c r="X31" s="44">
        <v>0.18483931803424603</v>
      </c>
      <c r="Y31" s="44">
        <v>0.20567590326082344</v>
      </c>
      <c r="Z31" s="44">
        <v>0.19596840395919296</v>
      </c>
      <c r="AA31" s="44">
        <v>0.17229099664990233</v>
      </c>
      <c r="AB31" s="44">
        <v>0.15820692031277997</v>
      </c>
      <c r="AC31" s="44">
        <v>0.1873418536841088</v>
      </c>
      <c r="AD31" s="44">
        <v>0.22361588619326617</v>
      </c>
      <c r="AE31" s="44">
        <v>0.19307303928159145</v>
      </c>
      <c r="AF31" s="44">
        <v>0.15738002033103224</v>
      </c>
      <c r="AG31" s="44">
        <v>0.15397876903678637</v>
      </c>
      <c r="AH31" s="44">
        <v>0.14185855549373882</v>
      </c>
      <c r="AI31" s="44">
        <v>0.16124049292993137</v>
      </c>
      <c r="AJ31" s="15">
        <v>1.0131591945269672E-5</v>
      </c>
      <c r="AK31" s="15">
        <v>-0.30634629856049667</v>
      </c>
      <c r="AL31" s="6"/>
      <c r="AM31" s="16">
        <v>0.13662861128631751</v>
      </c>
      <c r="AN31" s="17">
        <v>1.9381937436192542E-2</v>
      </c>
    </row>
    <row r="32" spans="1:46" x14ac:dyDescent="0.25">
      <c r="A32" s="45" t="s">
        <v>40</v>
      </c>
      <c r="B32" s="42">
        <v>1545.8533528449464</v>
      </c>
      <c r="C32" s="42">
        <v>1636.4310230730002</v>
      </c>
      <c r="D32" s="42">
        <v>1707.4564657481867</v>
      </c>
      <c r="E32" s="42">
        <v>1762.9557530360016</v>
      </c>
      <c r="F32" s="42">
        <v>1814.1734518897417</v>
      </c>
      <c r="G32" s="42">
        <v>1855.5442917242906</v>
      </c>
      <c r="H32" s="42">
        <v>1719.7749698026582</v>
      </c>
      <c r="I32" s="42">
        <v>1426.8877649365813</v>
      </c>
      <c r="J32" s="42">
        <v>1491.8827066197821</v>
      </c>
      <c r="K32" s="42">
        <v>1486.0762385516082</v>
      </c>
      <c r="L32" s="42">
        <v>1492.2224155978661</v>
      </c>
      <c r="M32" s="42">
        <v>1603.7445766192591</v>
      </c>
      <c r="N32" s="42">
        <v>1692.1246573240251</v>
      </c>
      <c r="O32" s="42">
        <v>1700.3052738968463</v>
      </c>
      <c r="P32" s="42">
        <v>1420.9324544530457</v>
      </c>
      <c r="Q32" s="42">
        <v>1228.15555229443</v>
      </c>
      <c r="R32" s="42">
        <v>1268.0818552765479</v>
      </c>
      <c r="S32" s="42">
        <v>782.83904014983625</v>
      </c>
      <c r="T32" s="42">
        <v>630.21017276085081</v>
      </c>
      <c r="U32" s="42">
        <v>431.69157377010276</v>
      </c>
      <c r="V32" s="42">
        <v>425.40906981020265</v>
      </c>
      <c r="W32" s="42">
        <v>538.80608050973137</v>
      </c>
      <c r="X32" s="42">
        <v>442.58738467425377</v>
      </c>
      <c r="Y32" s="42">
        <v>611.44610004247147</v>
      </c>
      <c r="Z32" s="42">
        <v>807.73786175188786</v>
      </c>
      <c r="AA32" s="42">
        <v>878.01111362240601</v>
      </c>
      <c r="AB32" s="42">
        <v>886.27802152745403</v>
      </c>
      <c r="AC32" s="42">
        <v>843.96494252186972</v>
      </c>
      <c r="AD32" s="42">
        <v>801.36857977540183</v>
      </c>
      <c r="AE32" s="42">
        <v>755.3801381628183</v>
      </c>
      <c r="AF32" s="42">
        <v>736.31645298515366</v>
      </c>
      <c r="AG32" s="42">
        <v>679.91324914423012</v>
      </c>
      <c r="AH32" s="42">
        <v>729.19040020999159</v>
      </c>
      <c r="AI32" s="42">
        <v>691.24402524083212</v>
      </c>
      <c r="AJ32" s="9">
        <v>4.3434513694951285E-2</v>
      </c>
      <c r="AK32" s="9">
        <v>-0.55283984475714631</v>
      </c>
      <c r="AL32" s="6"/>
      <c r="AM32" s="11">
        <v>-5.2039049003157083E-2</v>
      </c>
      <c r="AN32" s="12">
        <v>-37.946374969159478</v>
      </c>
    </row>
    <row r="33" spans="1:40" outlineLevel="1" x14ac:dyDescent="0.25">
      <c r="A33" s="43" t="s">
        <v>41</v>
      </c>
      <c r="B33" s="44">
        <v>1476.2440052032955</v>
      </c>
      <c r="C33" s="44">
        <v>1566.4053883747692</v>
      </c>
      <c r="D33" s="44">
        <v>1636.804891871742</v>
      </c>
      <c r="E33" s="44">
        <v>1691.858702032943</v>
      </c>
      <c r="F33" s="44">
        <v>1742.7939278700369</v>
      </c>
      <c r="G33" s="44">
        <v>1783.8901811031583</v>
      </c>
      <c r="H33" s="44">
        <v>1648.4939639728798</v>
      </c>
      <c r="I33" s="44">
        <v>1358.2515075538263</v>
      </c>
      <c r="J33" s="44">
        <v>1415.0371160350153</v>
      </c>
      <c r="K33" s="44">
        <v>1412.6418846823149</v>
      </c>
      <c r="L33" s="44">
        <v>1420.3433841632723</v>
      </c>
      <c r="M33" s="44">
        <v>1528.2075427926054</v>
      </c>
      <c r="N33" s="44">
        <v>1610.1605965103295</v>
      </c>
      <c r="O33" s="44">
        <v>1631.9913947418349</v>
      </c>
      <c r="P33" s="44">
        <v>1340.5454230073749</v>
      </c>
      <c r="Q33" s="44">
        <v>1139.9008157076041</v>
      </c>
      <c r="R33" s="44">
        <v>1191.3427119488674</v>
      </c>
      <c r="S33" s="44">
        <v>709.15973069248855</v>
      </c>
      <c r="T33" s="44">
        <v>541.10970781237779</v>
      </c>
      <c r="U33" s="44">
        <v>342.34383782634109</v>
      </c>
      <c r="V33" s="44">
        <v>336.72052701883962</v>
      </c>
      <c r="W33" s="44">
        <v>450.18350022271824</v>
      </c>
      <c r="X33" s="44">
        <v>356.6509759445176</v>
      </c>
      <c r="Y33" s="44">
        <v>525.47088927375569</v>
      </c>
      <c r="Z33" s="44">
        <v>721.72063474715696</v>
      </c>
      <c r="AA33" s="44">
        <v>792.537952568744</v>
      </c>
      <c r="AB33" s="44">
        <v>803.18733060244085</v>
      </c>
      <c r="AC33" s="44">
        <v>756.02578439837566</v>
      </c>
      <c r="AD33" s="44">
        <v>713.96760321026545</v>
      </c>
      <c r="AE33" s="44">
        <v>664.63308625081095</v>
      </c>
      <c r="AF33" s="44">
        <v>643.7723715185648</v>
      </c>
      <c r="AG33" s="44">
        <v>589.55825493957559</v>
      </c>
      <c r="AH33" s="44">
        <v>634.1460278567971</v>
      </c>
      <c r="AI33" s="44">
        <v>593.98153771833097</v>
      </c>
      <c r="AJ33" s="15">
        <v>3.7322997801805945E-2</v>
      </c>
      <c r="AK33" s="15">
        <v>-0.59764000014582075</v>
      </c>
      <c r="AL33" s="6"/>
      <c r="AM33" s="16">
        <v>-6.333634269414061E-2</v>
      </c>
      <c r="AN33" s="17">
        <v>-40.164490138466135</v>
      </c>
    </row>
    <row r="34" spans="1:40" outlineLevel="1" x14ac:dyDescent="0.25">
      <c r="A34" s="43" t="s">
        <v>42</v>
      </c>
      <c r="B34" s="44">
        <v>0</v>
      </c>
      <c r="C34" s="4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2.4900959999999999</v>
      </c>
      <c r="N34" s="44">
        <v>3.809456</v>
      </c>
      <c r="O34" s="44">
        <v>5.298496000000001</v>
      </c>
      <c r="P34" s="44">
        <v>22.298192</v>
      </c>
      <c r="Q34" s="44">
        <v>30.391311999999999</v>
      </c>
      <c r="R34" s="44">
        <v>24.359216000000004</v>
      </c>
      <c r="S34" s="44">
        <v>24.078208</v>
      </c>
      <c r="T34" s="44">
        <v>31.763984000000008</v>
      </c>
      <c r="U34" s="44">
        <v>31.332112000000002</v>
      </c>
      <c r="V34" s="44">
        <v>31.929632000000002</v>
      </c>
      <c r="W34" s="44">
        <v>31.837680000000006</v>
      </c>
      <c r="X34" s="44">
        <v>28.954822400000001</v>
      </c>
      <c r="Y34" s="44">
        <v>29.267369599999999</v>
      </c>
      <c r="Z34" s="44">
        <v>27.261673600000002</v>
      </c>
      <c r="AA34" s="44">
        <v>26.894537600000003</v>
      </c>
      <c r="AB34" s="44">
        <v>26.463606400000003</v>
      </c>
      <c r="AC34" s="44">
        <v>30.662008703648002</v>
      </c>
      <c r="AD34" s="44">
        <v>30.254681222505177</v>
      </c>
      <c r="AE34" s="44">
        <v>32.89197525156942</v>
      </c>
      <c r="AF34" s="44">
        <v>32.416733959680002</v>
      </c>
      <c r="AG34" s="44">
        <v>29.52624403215404</v>
      </c>
      <c r="AH34" s="44">
        <v>34.956471282392101</v>
      </c>
      <c r="AI34" s="44">
        <v>35.614602377523568</v>
      </c>
      <c r="AJ34" s="15">
        <v>2.2378536062830274E-3</v>
      </c>
      <c r="AK34" s="15"/>
      <c r="AL34" s="6"/>
      <c r="AM34" s="16">
        <v>1.8827160493827447E-2</v>
      </c>
      <c r="AN34" s="17">
        <v>0.65813109513146628</v>
      </c>
    </row>
    <row r="35" spans="1:40" outlineLevel="1" x14ac:dyDescent="0.25">
      <c r="A35" s="43" t="s">
        <v>43</v>
      </c>
      <c r="B35" s="44">
        <v>1.1779349611935386</v>
      </c>
      <c r="C35" s="44">
        <v>1.2057842539705816</v>
      </c>
      <c r="D35" s="44">
        <v>1.2695622463787344</v>
      </c>
      <c r="E35" s="44">
        <v>1.3324574548748893</v>
      </c>
      <c r="F35" s="44">
        <v>1.3846005412257598</v>
      </c>
      <c r="G35" s="44">
        <v>1.4277152328069249</v>
      </c>
      <c r="H35" s="44">
        <v>1.4207752519495596</v>
      </c>
      <c r="I35" s="44">
        <v>1.3347369822182993</v>
      </c>
      <c r="J35" s="44">
        <v>1.2470279094229331</v>
      </c>
      <c r="K35" s="44">
        <v>1.7551463147289148</v>
      </c>
      <c r="L35" s="44">
        <v>1.9370612898135577</v>
      </c>
      <c r="M35" s="44">
        <v>2.4531643983209555</v>
      </c>
      <c r="N35" s="44">
        <v>5.1662822081664492</v>
      </c>
      <c r="O35" s="44">
        <v>6.7155622153360222</v>
      </c>
      <c r="P35" s="44">
        <v>4.0344038128801643</v>
      </c>
      <c r="Q35" s="44">
        <v>2.5988953145014158</v>
      </c>
      <c r="R35" s="44">
        <v>2.6893045184890765</v>
      </c>
      <c r="S35" s="44">
        <v>0.10223215731509611</v>
      </c>
      <c r="T35" s="44">
        <v>0.37857766303444418</v>
      </c>
      <c r="U35" s="44">
        <v>0.3845294244172312</v>
      </c>
      <c r="V35" s="44">
        <v>0.47333342247502797</v>
      </c>
      <c r="W35" s="44">
        <v>0.71233430442835366</v>
      </c>
      <c r="X35" s="44">
        <v>0.24030637516196035</v>
      </c>
      <c r="Y35" s="44">
        <v>0.15701558181070208</v>
      </c>
      <c r="Z35" s="44">
        <v>0.14752146077944381</v>
      </c>
      <c r="AA35" s="44">
        <v>0.15852450002021107</v>
      </c>
      <c r="AB35" s="44">
        <v>0.15024223644577753</v>
      </c>
      <c r="AC35" s="44">
        <v>0.159117169382678</v>
      </c>
      <c r="AD35" s="44">
        <v>0.18693369275639657</v>
      </c>
      <c r="AE35" s="44">
        <v>0.24937412962223801</v>
      </c>
      <c r="AF35" s="44">
        <v>0.14803042929423491</v>
      </c>
      <c r="AG35" s="44">
        <v>0.13416081552804118</v>
      </c>
      <c r="AH35" s="44">
        <v>6.2940208391392916E-2</v>
      </c>
      <c r="AI35" s="44">
        <v>6.5108439666666656E-2</v>
      </c>
      <c r="AJ35" s="15">
        <v>4.0911072083024115E-6</v>
      </c>
      <c r="AK35" s="15">
        <v>-0.94472662599240986</v>
      </c>
      <c r="AL35" s="6"/>
      <c r="AM35" s="16">
        <v>3.4449064130684492E-2</v>
      </c>
      <c r="AN35" s="17">
        <v>2.1682312752737409E-3</v>
      </c>
    </row>
    <row r="36" spans="1:40" outlineLevel="1" x14ac:dyDescent="0.25">
      <c r="A36" s="43" t="s">
        <v>44</v>
      </c>
      <c r="B36" s="44">
        <v>68.431412680457285</v>
      </c>
      <c r="C36" s="44">
        <v>68.81985044426041</v>
      </c>
      <c r="D36" s="44">
        <v>69.382011630065975</v>
      </c>
      <c r="E36" s="44">
        <v>69.764593548183669</v>
      </c>
      <c r="F36" s="44">
        <v>69.994923478478995</v>
      </c>
      <c r="G36" s="44">
        <v>70.226395388325329</v>
      </c>
      <c r="H36" s="44">
        <v>69.860230577828744</v>
      </c>
      <c r="I36" s="44">
        <v>67.30152040053656</v>
      </c>
      <c r="J36" s="44">
        <v>75.598562675343885</v>
      </c>
      <c r="K36" s="44">
        <v>71.679207554564357</v>
      </c>
      <c r="L36" s="44">
        <v>69.941970144780214</v>
      </c>
      <c r="M36" s="44">
        <v>70.59377342833281</v>
      </c>
      <c r="N36" s="44">
        <v>72.988322605529277</v>
      </c>
      <c r="O36" s="44">
        <v>56.299820939675442</v>
      </c>
      <c r="P36" s="44">
        <v>54.054435632790678</v>
      </c>
      <c r="Q36" s="44">
        <v>55.264529272324481</v>
      </c>
      <c r="R36" s="44">
        <v>49.690622809191481</v>
      </c>
      <c r="S36" s="44">
        <v>49.498869300032538</v>
      </c>
      <c r="T36" s="44">
        <v>56.957903285438583</v>
      </c>
      <c r="U36" s="44">
        <v>57.631094519344487</v>
      </c>
      <c r="V36" s="44">
        <v>56.285577368887949</v>
      </c>
      <c r="W36" s="44">
        <v>56.072565982584713</v>
      </c>
      <c r="X36" s="44">
        <v>56.74127995457421</v>
      </c>
      <c r="Y36" s="44">
        <v>56.550825586905034</v>
      </c>
      <c r="Z36" s="44">
        <v>58.608031943951488</v>
      </c>
      <c r="AA36" s="44">
        <v>58.420098953641713</v>
      </c>
      <c r="AB36" s="44">
        <v>56.476842288567326</v>
      </c>
      <c r="AC36" s="44">
        <v>57.118032250463457</v>
      </c>
      <c r="AD36" s="44">
        <v>56.959361649874879</v>
      </c>
      <c r="AE36" s="44">
        <v>57.605702530815783</v>
      </c>
      <c r="AF36" s="44">
        <v>59.979317077614752</v>
      </c>
      <c r="AG36" s="44">
        <v>60.694589356972401</v>
      </c>
      <c r="AH36" s="44">
        <v>60.024960862410992</v>
      </c>
      <c r="AI36" s="44">
        <v>61.582776705310927</v>
      </c>
      <c r="AJ36" s="15">
        <v>3.8695711796540122E-3</v>
      </c>
      <c r="AK36" s="15">
        <v>-0.10008029509965383</v>
      </c>
      <c r="AL36" s="6"/>
      <c r="AM36" s="16">
        <v>2.5952800643564842E-2</v>
      </c>
      <c r="AN36" s="17">
        <v>1.5578158428999345</v>
      </c>
    </row>
    <row r="37" spans="1:40" x14ac:dyDescent="0.25">
      <c r="A37" s="45" t="s">
        <v>45</v>
      </c>
      <c r="B37" s="42">
        <v>4100.0917723903613</v>
      </c>
      <c r="C37" s="42">
        <v>4037.2015191749615</v>
      </c>
      <c r="D37" s="42">
        <v>3990.3083518130134</v>
      </c>
      <c r="E37" s="42">
        <v>3999.5709833029678</v>
      </c>
      <c r="F37" s="42">
        <v>3989.5389000703226</v>
      </c>
      <c r="G37" s="42">
        <v>3992.2623355589676</v>
      </c>
      <c r="H37" s="42">
        <v>3989.5973408852497</v>
      </c>
      <c r="I37" s="42">
        <v>3897.4476612767767</v>
      </c>
      <c r="J37" s="42">
        <v>3846.161179070009</v>
      </c>
      <c r="K37" s="42">
        <v>3825.6438310669628</v>
      </c>
      <c r="L37" s="42">
        <v>3853.4005907622122</v>
      </c>
      <c r="M37" s="42">
        <v>4054.2713578472708</v>
      </c>
      <c r="N37" s="42">
        <v>3743.3845279853795</v>
      </c>
      <c r="O37" s="42">
        <v>3966.6029289566482</v>
      </c>
      <c r="P37" s="42">
        <v>3862.4108060594131</v>
      </c>
      <c r="Q37" s="42">
        <v>3867.9825490926305</v>
      </c>
      <c r="R37" s="42">
        <v>3836.3644184735776</v>
      </c>
      <c r="S37" s="42">
        <v>3792.5542255416026</v>
      </c>
      <c r="T37" s="42">
        <v>3758.1682289666096</v>
      </c>
      <c r="U37" s="42">
        <v>3753.1789785067213</v>
      </c>
      <c r="V37" s="42">
        <v>4055.6654013660363</v>
      </c>
      <c r="W37" s="42">
        <v>3846.5264825585023</v>
      </c>
      <c r="X37" s="42">
        <v>3688.2223627373087</v>
      </c>
      <c r="Y37" s="42">
        <v>3744.2376537640794</v>
      </c>
      <c r="Z37" s="42">
        <v>3764.0341094983219</v>
      </c>
      <c r="AA37" s="42">
        <v>3660.5366815730586</v>
      </c>
      <c r="AB37" s="42">
        <v>3604.1840008898312</v>
      </c>
      <c r="AC37" s="42">
        <v>3905.9991692199937</v>
      </c>
      <c r="AD37" s="42">
        <v>3725.1610515320444</v>
      </c>
      <c r="AE37" s="42">
        <v>3734.1354050596656</v>
      </c>
      <c r="AF37" s="42">
        <v>3730.5889576536783</v>
      </c>
      <c r="AG37" s="42">
        <v>3830.3822632208876</v>
      </c>
      <c r="AH37" s="42">
        <v>3943.7314534886809</v>
      </c>
      <c r="AI37" s="42">
        <v>3917.3211526100631</v>
      </c>
      <c r="AJ37" s="9">
        <v>0.19752579985677757</v>
      </c>
      <c r="AK37" s="9">
        <v>-4.457720215217098E-2</v>
      </c>
      <c r="AL37" s="48"/>
      <c r="AM37" s="11">
        <v>-6.6967797351553671E-3</v>
      </c>
      <c r="AN37" s="12">
        <v>-26.410300878617818</v>
      </c>
    </row>
    <row r="38" spans="1:40" outlineLevel="1" x14ac:dyDescent="0.25">
      <c r="A38" s="43" t="s">
        <v>46</v>
      </c>
      <c r="B38" s="44">
        <v>57.239525456519004</v>
      </c>
      <c r="C38" s="44">
        <v>54.425898336162916</v>
      </c>
      <c r="D38" s="44">
        <v>53.126474502926719</v>
      </c>
      <c r="E38" s="44">
        <v>60.185224762909122</v>
      </c>
      <c r="F38" s="44">
        <v>63.88919689145056</v>
      </c>
      <c r="G38" s="44">
        <v>71.85046705453037</v>
      </c>
      <c r="H38" s="44">
        <v>83.69946378687041</v>
      </c>
      <c r="I38" s="44">
        <v>67.354070025343916</v>
      </c>
      <c r="J38" s="44">
        <v>63.413263741518314</v>
      </c>
      <c r="K38" s="44">
        <v>63.307375344043038</v>
      </c>
      <c r="L38" s="44">
        <v>70.98928895161572</v>
      </c>
      <c r="M38" s="44">
        <v>85.102993011865649</v>
      </c>
      <c r="N38" s="44">
        <v>67.234318962329965</v>
      </c>
      <c r="O38" s="44">
        <v>86.704016736459636</v>
      </c>
      <c r="P38" s="44">
        <v>82.290096287554121</v>
      </c>
      <c r="Q38" s="44">
        <v>71.347826424361202</v>
      </c>
      <c r="R38" s="44">
        <v>79.922935832036359</v>
      </c>
      <c r="S38" s="44">
        <v>83.147756008182881</v>
      </c>
      <c r="T38" s="44">
        <v>80.310625009979276</v>
      </c>
      <c r="U38" s="44">
        <v>72.504032995683801</v>
      </c>
      <c r="V38" s="44">
        <v>107.44810711816272</v>
      </c>
      <c r="W38" s="44">
        <v>109.30289563550643</v>
      </c>
      <c r="X38" s="44">
        <v>71.985841049970958</v>
      </c>
      <c r="Y38" s="44">
        <v>80.903494970132527</v>
      </c>
      <c r="Z38" s="44">
        <v>79.838273040362196</v>
      </c>
      <c r="AA38" s="44">
        <v>76.655045966355644</v>
      </c>
      <c r="AB38" s="44">
        <v>73.400632259301474</v>
      </c>
      <c r="AC38" s="44">
        <v>123.73952287470313</v>
      </c>
      <c r="AD38" s="44">
        <v>86.752950502601877</v>
      </c>
      <c r="AE38" s="44">
        <v>75.806961671463398</v>
      </c>
      <c r="AF38" s="44">
        <v>80.950749410216005</v>
      </c>
      <c r="AG38" s="44">
        <v>74.816597155460997</v>
      </c>
      <c r="AH38" s="44">
        <v>73.873936738354757</v>
      </c>
      <c r="AI38" s="44"/>
      <c r="AJ38" s="15">
        <v>0</v>
      </c>
      <c r="AK38" s="15">
        <v>-1</v>
      </c>
      <c r="AL38" s="49"/>
      <c r="AM38" s="16">
        <v>-1</v>
      </c>
      <c r="AN38" s="17">
        <v>-73.873936738354757</v>
      </c>
    </row>
    <row r="39" spans="1:40" outlineLevel="1" x14ac:dyDescent="0.25">
      <c r="A39" s="43" t="s">
        <v>47</v>
      </c>
      <c r="B39" s="44">
        <v>5.3338383710359996E-2</v>
      </c>
      <c r="C39" s="44">
        <v>3.4279166909120001E-2</v>
      </c>
      <c r="D39" s="44">
        <v>2.2034648489000001E-2</v>
      </c>
      <c r="E39" s="44">
        <v>4.4425800314000001E-2</v>
      </c>
      <c r="F39" s="44">
        <v>5.100740036056E-2</v>
      </c>
      <c r="G39" s="44">
        <v>6.9655267159240003E-2</v>
      </c>
      <c r="H39" s="44">
        <v>7.7470917214320006E-2</v>
      </c>
      <c r="I39" s="44">
        <v>4.2369050299519997E-2</v>
      </c>
      <c r="J39" s="44">
        <v>2.2350016824799999E-2</v>
      </c>
      <c r="K39" s="44">
        <v>1.8236516795560001E-2</v>
      </c>
      <c r="L39" s="44">
        <v>4.5796966990599999E-2</v>
      </c>
      <c r="M39" s="44">
        <v>0.40279680000000001</v>
      </c>
      <c r="N39" s="44">
        <v>4.04838E-2</v>
      </c>
      <c r="O39" s="44">
        <v>0.20390400000011999</v>
      </c>
      <c r="P39" s="44">
        <v>0.44352000000000003</v>
      </c>
      <c r="Q39" s="44">
        <v>9.3420000000039999E-2</v>
      </c>
      <c r="R39" s="44">
        <v>1.7279999999920002E-2</v>
      </c>
      <c r="S39" s="44" t="s">
        <v>89</v>
      </c>
      <c r="T39" s="44">
        <v>1.6544303999720001E-2</v>
      </c>
      <c r="U39" s="44">
        <v>9.3429503997199993E-3</v>
      </c>
      <c r="V39" s="44">
        <v>1.6124127157600001E-2</v>
      </c>
      <c r="W39" s="44" t="s">
        <v>89</v>
      </c>
      <c r="X39" s="44">
        <v>2.6116363635599999E-3</v>
      </c>
      <c r="Y39" s="44" t="s">
        <v>89</v>
      </c>
      <c r="Z39" s="44" t="s">
        <v>89</v>
      </c>
      <c r="AA39" s="44" t="s">
        <v>89</v>
      </c>
      <c r="AB39" s="44" t="s">
        <v>89</v>
      </c>
      <c r="AC39" s="44" t="s">
        <v>89</v>
      </c>
      <c r="AD39" s="44">
        <v>2.160000000004E-2</v>
      </c>
      <c r="AE39" s="44">
        <v>1.2095999999999999E-2</v>
      </c>
      <c r="AF39" s="44">
        <v>4.3200000001199996E-3</v>
      </c>
      <c r="AG39" s="44">
        <v>1.7279999999920002E-2</v>
      </c>
      <c r="AH39" s="44">
        <v>1.7279999999920002E-2</v>
      </c>
      <c r="AI39" s="44">
        <v>1.728E-2</v>
      </c>
      <c r="AJ39" s="15">
        <v>8.7132141801825791E-7</v>
      </c>
      <c r="AK39" s="15">
        <v>-0.67603067813538409</v>
      </c>
      <c r="AL39" s="49"/>
      <c r="AM39" s="16">
        <v>4.6295432765345363E-12</v>
      </c>
      <c r="AN39" s="17">
        <v>7.9998507818146436E-14</v>
      </c>
    </row>
    <row r="40" spans="1:40" outlineLevel="1" x14ac:dyDescent="0.25">
      <c r="A40" s="43" t="s">
        <v>48</v>
      </c>
      <c r="B40" s="44">
        <v>1659.2878646988609</v>
      </c>
      <c r="C40" s="44">
        <v>1644.6709151603925</v>
      </c>
      <c r="D40" s="44">
        <v>1632.3159109152912</v>
      </c>
      <c r="E40" s="44">
        <v>1616.4499286622406</v>
      </c>
      <c r="F40" s="44">
        <v>1612.551163004003</v>
      </c>
      <c r="G40" s="44">
        <v>1611.5749149405647</v>
      </c>
      <c r="H40" s="44">
        <v>1607.990103495712</v>
      </c>
      <c r="I40" s="44">
        <v>1593.957882132484</v>
      </c>
      <c r="J40" s="44">
        <v>1583.5785350734416</v>
      </c>
      <c r="K40" s="44">
        <v>1570.4382903051851</v>
      </c>
      <c r="L40" s="44">
        <v>1566.4482613138753</v>
      </c>
      <c r="M40" s="44">
        <v>1580.1633824585929</v>
      </c>
      <c r="N40" s="44">
        <v>1547.1731947601199</v>
      </c>
      <c r="O40" s="44">
        <v>1570.1296965909114</v>
      </c>
      <c r="P40" s="44">
        <v>1552.9481296644733</v>
      </c>
      <c r="Q40" s="44">
        <v>1545.0601814178885</v>
      </c>
      <c r="R40" s="44">
        <v>1534.380873122298</v>
      </c>
      <c r="S40" s="44">
        <v>1516.2605213447252</v>
      </c>
      <c r="T40" s="44">
        <v>1495.2344739713051</v>
      </c>
      <c r="U40" s="44">
        <v>1481.504694280753</v>
      </c>
      <c r="V40" s="44">
        <v>1500.1185177555249</v>
      </c>
      <c r="W40" s="44">
        <v>1454.9642104679069</v>
      </c>
      <c r="X40" s="44">
        <v>1425.5055188657352</v>
      </c>
      <c r="Y40" s="44">
        <v>1419.2922971130415</v>
      </c>
      <c r="Z40" s="44">
        <v>1408.4523542973634</v>
      </c>
      <c r="AA40" s="44">
        <v>1374.9965111187657</v>
      </c>
      <c r="AB40" s="44">
        <v>1351.3954658996488</v>
      </c>
      <c r="AC40" s="44">
        <v>1359.4828204653445</v>
      </c>
      <c r="AD40" s="44">
        <v>1327.3574149465655</v>
      </c>
      <c r="AE40" s="44">
        <v>1306.2096182399796</v>
      </c>
      <c r="AF40" s="44">
        <v>1295.2756370989568</v>
      </c>
      <c r="AG40" s="44">
        <v>1286.8552779229617</v>
      </c>
      <c r="AH40" s="44">
        <v>1278.869121607396</v>
      </c>
      <c r="AI40" s="44">
        <v>1279.1218221769052</v>
      </c>
      <c r="AJ40" s="15">
        <v>6.4498046291509195E-2</v>
      </c>
      <c r="AK40" s="15">
        <v>-0.22911397751405291</v>
      </c>
      <c r="AL40" s="49"/>
      <c r="AM40" s="16">
        <v>1.9759689653902916E-4</v>
      </c>
      <c r="AN40" s="17">
        <v>0.25270056950921571</v>
      </c>
    </row>
    <row r="41" spans="1:40" outlineLevel="1" x14ac:dyDescent="0.25">
      <c r="A41" s="43" t="s">
        <v>49</v>
      </c>
      <c r="B41" s="44">
        <v>2383.5110438512711</v>
      </c>
      <c r="C41" s="44">
        <v>2338.0704265114969</v>
      </c>
      <c r="D41" s="44">
        <v>2304.8439317463067</v>
      </c>
      <c r="E41" s="44">
        <v>2322.8914040775039</v>
      </c>
      <c r="F41" s="44">
        <v>2313.0475327745085</v>
      </c>
      <c r="G41" s="44">
        <v>2308.7672982967133</v>
      </c>
      <c r="H41" s="44">
        <v>2297.8303026854533</v>
      </c>
      <c r="I41" s="44">
        <v>2236.0933400686495</v>
      </c>
      <c r="J41" s="44">
        <v>2199.1470302382245</v>
      </c>
      <c r="K41" s="44">
        <v>2191.8799289009389</v>
      </c>
      <c r="L41" s="44">
        <v>2215.917243529731</v>
      </c>
      <c r="M41" s="44">
        <v>2388.6021855768122</v>
      </c>
      <c r="N41" s="44">
        <v>2128.9365304629296</v>
      </c>
      <c r="O41" s="44">
        <v>2309.5653116292769</v>
      </c>
      <c r="P41" s="44">
        <v>2226.7290601073855</v>
      </c>
      <c r="Q41" s="44">
        <v>2251.481121250381</v>
      </c>
      <c r="R41" s="44">
        <v>2222.0433295192433</v>
      </c>
      <c r="S41" s="44">
        <v>2193.1459481886945</v>
      </c>
      <c r="T41" s="44">
        <v>2182.6065856813257</v>
      </c>
      <c r="U41" s="44">
        <v>2199.160908279885</v>
      </c>
      <c r="V41" s="44">
        <v>2448.0826523651913</v>
      </c>
      <c r="W41" s="44">
        <v>2282.2593764550888</v>
      </c>
      <c r="X41" s="44">
        <v>2190.7283911852387</v>
      </c>
      <c r="Y41" s="44">
        <v>2244.0418616809056</v>
      </c>
      <c r="Z41" s="44">
        <v>2275.7434821605962</v>
      </c>
      <c r="AA41" s="44">
        <v>2208.885124487937</v>
      </c>
      <c r="AB41" s="44">
        <v>2179.3879027308808</v>
      </c>
      <c r="AC41" s="44">
        <v>2422.776825879946</v>
      </c>
      <c r="AD41" s="44">
        <v>2311.0290860828768</v>
      </c>
      <c r="AE41" s="44">
        <v>2352.1067291482227</v>
      </c>
      <c r="AF41" s="44">
        <v>2354.3582511445056</v>
      </c>
      <c r="AG41" s="44">
        <v>2468.693108142465</v>
      </c>
      <c r="AH41" s="44">
        <v>2590.9711151429306</v>
      </c>
      <c r="AI41" s="44">
        <v>2638.1820504331581</v>
      </c>
      <c r="AJ41" s="15">
        <v>0.13302688224385037</v>
      </c>
      <c r="AK41" s="15">
        <v>0.10684700087245673</v>
      </c>
      <c r="AL41" s="49"/>
      <c r="AM41" s="16">
        <v>1.8221328294361617E-2</v>
      </c>
      <c r="AN41" s="17">
        <v>47.210935290227553</v>
      </c>
    </row>
    <row r="42" spans="1:40" outlineLevel="1" x14ac:dyDescent="0.25">
      <c r="A42" s="43" t="s">
        <v>50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15"/>
      <c r="AK42" s="15"/>
      <c r="AL42" s="49"/>
      <c r="AM42" s="16"/>
      <c r="AN42" s="17"/>
    </row>
    <row r="43" spans="1:40" outlineLevel="1" x14ac:dyDescent="0.25">
      <c r="A43" s="43" t="s">
        <v>51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15"/>
      <c r="AK43" s="15"/>
      <c r="AL43" s="49"/>
      <c r="AM43" s="16"/>
      <c r="AN43" s="17"/>
    </row>
    <row r="44" spans="1:40" outlineLevel="1" x14ac:dyDescent="0.25">
      <c r="A44" s="43" t="s">
        <v>52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15"/>
      <c r="AK44" s="15"/>
      <c r="AL44" s="49"/>
      <c r="AM44" s="16"/>
      <c r="AN44" s="17"/>
    </row>
    <row r="45" spans="1:40" outlineLevel="1" x14ac:dyDescent="0.25">
      <c r="A45" s="43" t="s">
        <v>53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3"/>
      <c r="AK45" s="43"/>
      <c r="AL45" s="49"/>
      <c r="AM45" s="16"/>
      <c r="AN45" s="17"/>
    </row>
    <row r="46" spans="1:40" x14ac:dyDescent="0.25"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28"/>
      <c r="U46" s="50"/>
      <c r="V46" s="50"/>
      <c r="W46" s="50"/>
      <c r="X46" s="50"/>
      <c r="Y46" s="50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4"/>
      <c r="AK46" s="6"/>
      <c r="AL46" s="6"/>
      <c r="AM46" s="25"/>
      <c r="AN46" s="19"/>
    </row>
    <row r="47" spans="1:40" x14ac:dyDescent="0.25">
      <c r="A47" s="52" t="s">
        <v>54</v>
      </c>
      <c r="B47" s="53">
        <v>16534.260198205116</v>
      </c>
      <c r="C47" s="53">
        <v>16781.37366330059</v>
      </c>
      <c r="D47" s="53">
        <v>17002.611999330486</v>
      </c>
      <c r="E47" s="53">
        <v>17055.501555656971</v>
      </c>
      <c r="F47" s="53">
        <v>16996.615857374745</v>
      </c>
      <c r="G47" s="53">
        <v>17049.169016229935</v>
      </c>
      <c r="H47" s="53">
        <v>17326.61202044502</v>
      </c>
      <c r="I47" s="53">
        <v>17316.531556437225</v>
      </c>
      <c r="J47" s="53">
        <v>17585.967136635638</v>
      </c>
      <c r="K47" s="53">
        <v>17067.156616107415</v>
      </c>
      <c r="L47" s="53">
        <v>16423.612309687767</v>
      </c>
      <c r="M47" s="53">
        <v>16458.684119717098</v>
      </c>
      <c r="N47" s="53">
        <v>16369.92675962282</v>
      </c>
      <c r="O47" s="53">
        <v>17071.078815687521</v>
      </c>
      <c r="P47" s="53">
        <v>15994.736274872836</v>
      </c>
      <c r="Q47" s="53">
        <v>15401.996037087902</v>
      </c>
      <c r="R47" s="53">
        <v>15217.341162048726</v>
      </c>
      <c r="S47" s="53">
        <v>14678.409221304781</v>
      </c>
      <c r="T47" s="53">
        <v>14350.308148772123</v>
      </c>
      <c r="U47" s="53">
        <v>13937.337290850493</v>
      </c>
      <c r="V47" s="53">
        <v>13722.419268922889</v>
      </c>
      <c r="W47" s="53">
        <v>13875.646057047748</v>
      </c>
      <c r="X47" s="53">
        <v>14135.330092298802</v>
      </c>
      <c r="Y47" s="53">
        <v>14349.705153878022</v>
      </c>
      <c r="Z47" s="53">
        <v>14919.120271777101</v>
      </c>
      <c r="AA47" s="53">
        <v>15361.46511647334</v>
      </c>
      <c r="AB47" s="53">
        <v>15811.133500885009</v>
      </c>
      <c r="AC47" s="53">
        <v>16163.796729963748</v>
      </c>
      <c r="AD47" s="53">
        <v>16025.534781323959</v>
      </c>
      <c r="AE47" s="53">
        <v>16155.455772592504</v>
      </c>
      <c r="AF47" s="53">
        <v>16313.631608106711</v>
      </c>
      <c r="AG47" s="53">
        <v>16282.976799606446</v>
      </c>
      <c r="AH47" s="53">
        <v>16300.853111444167</v>
      </c>
      <c r="AI47" s="53">
        <v>15914.625638393656</v>
      </c>
      <c r="AJ47" s="9">
        <v>1</v>
      </c>
      <c r="AK47" s="9">
        <v>-3.7475795855609256E-2</v>
      </c>
      <c r="AL47" s="6"/>
      <c r="AM47" s="11">
        <v>-2.3693696913283387E-2</v>
      </c>
      <c r="AN47" s="12">
        <v>-386.22747305051053</v>
      </c>
    </row>
    <row r="48" spans="1:40" x14ac:dyDescent="0.25">
      <c r="A48" s="52" t="s">
        <v>55</v>
      </c>
      <c r="B48" s="53">
        <v>20634.351970595479</v>
      </c>
      <c r="C48" s="53">
        <v>20818.57518247555</v>
      </c>
      <c r="D48" s="53">
        <v>20992.920351143497</v>
      </c>
      <c r="E48" s="53">
        <v>21055.072538959939</v>
      </c>
      <c r="F48" s="53">
        <v>20986.154757445067</v>
      </c>
      <c r="G48" s="53">
        <v>21041.431351788902</v>
      </c>
      <c r="H48" s="53">
        <v>21316.209361330271</v>
      </c>
      <c r="I48" s="53">
        <v>21213.979217714001</v>
      </c>
      <c r="J48" s="53">
        <v>21432.128315705646</v>
      </c>
      <c r="K48" s="53">
        <v>20892.800447174377</v>
      </c>
      <c r="L48" s="53">
        <v>20277.012900449979</v>
      </c>
      <c r="M48" s="53">
        <v>20512.95547756437</v>
      </c>
      <c r="N48" s="53">
        <v>20113.311287608201</v>
      </c>
      <c r="O48" s="53">
        <v>21037.681744644167</v>
      </c>
      <c r="P48" s="53">
        <v>19857.147080932249</v>
      </c>
      <c r="Q48" s="53">
        <v>19269.978586180532</v>
      </c>
      <c r="R48" s="53">
        <v>19053.705580522303</v>
      </c>
      <c r="S48" s="53">
        <v>18470.963446846385</v>
      </c>
      <c r="T48" s="53">
        <v>18108.476377738734</v>
      </c>
      <c r="U48" s="53">
        <v>17690.516269357213</v>
      </c>
      <c r="V48" s="53">
        <v>17778.084670288925</v>
      </c>
      <c r="W48" s="53">
        <v>17722.17253960625</v>
      </c>
      <c r="X48" s="53">
        <v>17823.552455036111</v>
      </c>
      <c r="Y48" s="53">
        <v>18093.942807642103</v>
      </c>
      <c r="Z48" s="53">
        <v>18683.154381275424</v>
      </c>
      <c r="AA48" s="53">
        <v>19022.0017980464</v>
      </c>
      <c r="AB48" s="53">
        <v>19415.31750177484</v>
      </c>
      <c r="AC48" s="53">
        <v>20069.79589918374</v>
      </c>
      <c r="AD48" s="53">
        <v>19750.695832856003</v>
      </c>
      <c r="AE48" s="53">
        <v>19889.591177652168</v>
      </c>
      <c r="AF48" s="53">
        <v>20044.220565760388</v>
      </c>
      <c r="AG48" s="53">
        <v>20113.359062827334</v>
      </c>
      <c r="AH48" s="53">
        <v>20244.584564932848</v>
      </c>
      <c r="AI48" s="53">
        <v>19831.94679100372</v>
      </c>
      <c r="AJ48" s="9">
        <v>1</v>
      </c>
      <c r="AK48" s="9">
        <v>-3.888686113017787E-2</v>
      </c>
      <c r="AL48" s="6"/>
      <c r="AM48" s="11">
        <v>-2.0382624923995132E-2</v>
      </c>
      <c r="AN48" s="12">
        <v>-412.63777392912743</v>
      </c>
    </row>
    <row r="49" spans="26:40" x14ac:dyDescent="0.25"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K49" s="6"/>
      <c r="AL49" s="6"/>
      <c r="AM49" s="6"/>
      <c r="AN49" s="33">
        <v>-619.63455981146035</v>
      </c>
    </row>
    <row r="50" spans="26:40" x14ac:dyDescent="0.25"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9"/>
      <c r="AL50" s="59"/>
    </row>
    <row r="51" spans="26:40" x14ac:dyDescent="0.25"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9"/>
    </row>
    <row r="52" spans="26:40" x14ac:dyDescent="0.25"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60"/>
      <c r="AK52" s="60"/>
      <c r="AN52" s="46"/>
    </row>
    <row r="53" spans="26:40" x14ac:dyDescent="0.25"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9"/>
      <c r="AN53" s="46"/>
    </row>
    <row r="54" spans="26:40" x14ac:dyDescent="0.25"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9"/>
      <c r="AN54" s="46"/>
    </row>
    <row r="55" spans="26:40" x14ac:dyDescent="0.25"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9"/>
      <c r="AN55" s="46"/>
    </row>
    <row r="56" spans="26:40" x14ac:dyDescent="0.25"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9"/>
      <c r="AN56" s="46"/>
    </row>
    <row r="57" spans="26:40" x14ac:dyDescent="0.25"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9"/>
      <c r="AN57" s="46"/>
    </row>
    <row r="58" spans="26:40" x14ac:dyDescent="0.25"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9"/>
      <c r="AM58" s="58"/>
      <c r="AN58" s="46"/>
    </row>
    <row r="59" spans="26:40" x14ac:dyDescent="0.25"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9"/>
      <c r="AN59" s="46"/>
    </row>
    <row r="60" spans="26:40" x14ac:dyDescent="0.25"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9"/>
      <c r="AK60" s="59"/>
      <c r="AN60" s="46"/>
    </row>
    <row r="61" spans="26:40" x14ac:dyDescent="0.25"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N61" s="46"/>
    </row>
    <row r="62" spans="26:40" x14ac:dyDescent="0.25">
      <c r="AA62" s="46"/>
      <c r="AB62" s="46"/>
      <c r="AC62" s="46"/>
      <c r="AD62" s="46"/>
      <c r="AE62" s="46"/>
      <c r="AF62" s="46"/>
      <c r="AG62" s="46"/>
      <c r="AH62" s="46"/>
      <c r="AI62" s="46"/>
      <c r="AN62" s="46"/>
    </row>
    <row r="63" spans="26:40" x14ac:dyDescent="0.25">
      <c r="AN63" s="46"/>
    </row>
    <row r="64" spans="26:40" x14ac:dyDescent="0.25">
      <c r="AN64" s="46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AF823-A9BF-492D-AA47-A9AF9A4FB544}">
  <sheetPr>
    <tabColor rgb="FFFF0000"/>
    <outlinePr summaryBelow="0"/>
  </sheetPr>
  <dimension ref="A1:AT64"/>
  <sheetViews>
    <sheetView zoomScale="75" zoomScaleNormal="75" workbookViewId="0">
      <pane ySplit="1" topLeftCell="A57" activePane="bottomLeft" state="frozen"/>
      <selection activeCell="A85" sqref="A85"/>
      <selection pane="bottomLeft" activeCell="AC102" sqref="AC102"/>
    </sheetView>
  </sheetViews>
  <sheetFormatPr defaultColWidth="9.28515625" defaultRowHeight="15" outlineLevelRow="1" x14ac:dyDescent="0.25"/>
  <cols>
    <col min="1" max="1" width="41" style="40" customWidth="1"/>
    <col min="2" max="30" width="8.7109375" style="40" bestFit="1" customWidth="1"/>
    <col min="31" max="32" width="8.7109375" style="40" customWidth="1"/>
    <col min="33" max="33" width="8.7109375" style="40" bestFit="1" customWidth="1"/>
    <col min="34" max="34" width="8.7109375" style="40" customWidth="1"/>
    <col min="35" max="35" width="8.7109375" style="40" bestFit="1" customWidth="1"/>
    <col min="36" max="36" width="11.28515625" style="40" bestFit="1" customWidth="1"/>
    <col min="37" max="37" width="13" style="40" customWidth="1"/>
    <col min="38" max="38" width="9.7109375" style="40" customWidth="1"/>
    <col min="39" max="39" width="10.28515625" style="40" bestFit="1" customWidth="1"/>
    <col min="40" max="40" width="8.5703125" style="40" bestFit="1" customWidth="1"/>
    <col min="41" max="41" width="13.5703125" style="40" customWidth="1"/>
    <col min="42" max="16384" width="9.28515625" style="40"/>
  </cols>
  <sheetData>
    <row r="1" spans="1:40" ht="30" x14ac:dyDescent="0.25">
      <c r="A1" s="1" t="s">
        <v>0</v>
      </c>
      <c r="B1" s="36">
        <v>1990</v>
      </c>
      <c r="C1" s="36">
        <v>1991</v>
      </c>
      <c r="D1" s="36">
        <v>1992</v>
      </c>
      <c r="E1" s="36">
        <v>1993</v>
      </c>
      <c r="F1" s="36">
        <v>1994</v>
      </c>
      <c r="G1" s="36">
        <v>1995</v>
      </c>
      <c r="H1" s="36">
        <v>1996</v>
      </c>
      <c r="I1" s="36">
        <v>1997</v>
      </c>
      <c r="J1" s="36">
        <v>1998</v>
      </c>
      <c r="K1" s="36">
        <v>1999</v>
      </c>
      <c r="L1" s="36">
        <v>2000</v>
      </c>
      <c r="M1" s="36">
        <v>2001</v>
      </c>
      <c r="N1" s="36">
        <v>2002</v>
      </c>
      <c r="O1" s="36">
        <v>2003</v>
      </c>
      <c r="P1" s="36">
        <v>2004</v>
      </c>
      <c r="Q1" s="36">
        <v>2005</v>
      </c>
      <c r="R1" s="36">
        <v>2006</v>
      </c>
      <c r="S1" s="36">
        <v>2007</v>
      </c>
      <c r="T1" s="36">
        <v>2008</v>
      </c>
      <c r="U1" s="36">
        <v>2009</v>
      </c>
      <c r="V1" s="36">
        <v>2010</v>
      </c>
      <c r="W1" s="36">
        <v>2011</v>
      </c>
      <c r="X1" s="36">
        <v>2012</v>
      </c>
      <c r="Y1" s="36">
        <v>2013</v>
      </c>
      <c r="Z1" s="36">
        <v>2014</v>
      </c>
      <c r="AA1" s="36">
        <v>2015</v>
      </c>
      <c r="AB1" s="36">
        <v>2016</v>
      </c>
      <c r="AC1" s="36">
        <v>2017</v>
      </c>
      <c r="AD1" s="36">
        <v>2018</v>
      </c>
      <c r="AE1" s="36">
        <v>2019</v>
      </c>
      <c r="AF1" s="36">
        <v>2020</v>
      </c>
      <c r="AG1" s="36">
        <v>2021</v>
      </c>
      <c r="AH1" s="36">
        <v>2022</v>
      </c>
      <c r="AI1" s="36">
        <v>2023</v>
      </c>
      <c r="AJ1" s="1" t="s">
        <v>1</v>
      </c>
      <c r="AK1" s="37" t="s">
        <v>3</v>
      </c>
      <c r="AL1" s="38"/>
      <c r="AM1" s="37" t="s">
        <v>4</v>
      </c>
      <c r="AN1" s="39" t="s">
        <v>58</v>
      </c>
    </row>
    <row r="2" spans="1:40" x14ac:dyDescent="0.25">
      <c r="A2" s="41" t="s">
        <v>9</v>
      </c>
      <c r="B2" s="42">
        <v>63.578521228892015</v>
      </c>
      <c r="C2" s="42">
        <v>65.055585602839429</v>
      </c>
      <c r="D2" s="42">
        <v>66.925193694283593</v>
      </c>
      <c r="E2" s="42">
        <v>64.025038816511838</v>
      </c>
      <c r="F2" s="42">
        <v>65.269650252142355</v>
      </c>
      <c r="G2" s="42">
        <v>66.140442407773847</v>
      </c>
      <c r="H2" s="42">
        <v>69.21245682160459</v>
      </c>
      <c r="I2" s="42">
        <v>69.096633233480986</v>
      </c>
      <c r="J2" s="42">
        <v>66.852625302468041</v>
      </c>
      <c r="K2" s="42">
        <v>68.486466946697192</v>
      </c>
      <c r="L2" s="42">
        <v>68.443638220582585</v>
      </c>
      <c r="M2" s="42">
        <v>74.500875983827925</v>
      </c>
      <c r="N2" s="42">
        <v>83.880509893563541</v>
      </c>
      <c r="O2" s="42">
        <v>92.943104066463022</v>
      </c>
      <c r="P2" s="42">
        <v>81.396275308679762</v>
      </c>
      <c r="Q2" s="42">
        <v>89.168434790301262</v>
      </c>
      <c r="R2" s="42">
        <v>96.689458591628082</v>
      </c>
      <c r="S2" s="42">
        <v>102.36103126576909</v>
      </c>
      <c r="T2" s="42">
        <v>128.12047848377867</v>
      </c>
      <c r="U2" s="42">
        <v>123.12346870899715</v>
      </c>
      <c r="V2" s="42">
        <v>128.05183312366159</v>
      </c>
      <c r="W2" s="42">
        <v>116.89260926371303</v>
      </c>
      <c r="X2" s="42">
        <v>119.37313712491625</v>
      </c>
      <c r="Y2" s="42">
        <v>110.53684397350212</v>
      </c>
      <c r="Z2" s="42">
        <v>110.47881522365346</v>
      </c>
      <c r="AA2" s="42">
        <v>108.59366180600792</v>
      </c>
      <c r="AB2" s="42">
        <v>124.05858375006797</v>
      </c>
      <c r="AC2" s="42">
        <v>124.83147444708936</v>
      </c>
      <c r="AD2" s="42">
        <v>126.1859820346935</v>
      </c>
      <c r="AE2" s="42">
        <v>123.76630516925854</v>
      </c>
      <c r="AF2" s="42">
        <v>110.10655367366816</v>
      </c>
      <c r="AG2" s="42">
        <v>95.502307894893292</v>
      </c>
      <c r="AH2" s="42">
        <v>102.55222155444586</v>
      </c>
      <c r="AI2" s="42">
        <v>91.49083968563157</v>
      </c>
      <c r="AJ2" s="9">
        <v>1.8944485967537835E-2</v>
      </c>
      <c r="AK2" s="9">
        <v>0.43902119642341331</v>
      </c>
      <c r="AL2" s="6"/>
      <c r="AM2" s="11">
        <v>-0.10786096781864166</v>
      </c>
      <c r="AN2" s="12">
        <v>-11.061381868814294</v>
      </c>
    </row>
    <row r="3" spans="1:40" outlineLevel="1" x14ac:dyDescent="0.25">
      <c r="A3" s="43" t="s">
        <v>10</v>
      </c>
      <c r="B3" s="44">
        <v>63.091325142867213</v>
      </c>
      <c r="C3" s="44">
        <v>64.614076479220429</v>
      </c>
      <c r="D3" s="44">
        <v>66.562407066070591</v>
      </c>
      <c r="E3" s="44">
        <v>63.655956763000631</v>
      </c>
      <c r="F3" s="44">
        <v>64.858381936935743</v>
      </c>
      <c r="G3" s="44">
        <v>65.752688545104647</v>
      </c>
      <c r="H3" s="44">
        <v>68.815338873005601</v>
      </c>
      <c r="I3" s="44">
        <v>68.73420109115699</v>
      </c>
      <c r="J3" s="44">
        <v>66.368208740853632</v>
      </c>
      <c r="K3" s="44">
        <v>67.998694465543991</v>
      </c>
      <c r="L3" s="44">
        <v>67.865980664190985</v>
      </c>
      <c r="M3" s="44">
        <v>73.771309895954019</v>
      </c>
      <c r="N3" s="44">
        <v>83.072875761163743</v>
      </c>
      <c r="O3" s="44">
        <v>92.097328029058218</v>
      </c>
      <c r="P3" s="44">
        <v>80.584342160627642</v>
      </c>
      <c r="Q3" s="44">
        <v>88.389426893933461</v>
      </c>
      <c r="R3" s="44">
        <v>95.882578602554233</v>
      </c>
      <c r="S3" s="44">
        <v>101.58486500481966</v>
      </c>
      <c r="T3" s="44">
        <v>127.31153907138631</v>
      </c>
      <c r="U3" s="44">
        <v>122.31263039143627</v>
      </c>
      <c r="V3" s="44">
        <v>127.3880333723956</v>
      </c>
      <c r="W3" s="44">
        <v>116.3887144601446</v>
      </c>
      <c r="X3" s="44">
        <v>118.82068328872943</v>
      </c>
      <c r="Y3" s="44">
        <v>109.93935426334653</v>
      </c>
      <c r="Z3" s="44">
        <v>109.96777069717695</v>
      </c>
      <c r="AA3" s="44">
        <v>108.1417488450051</v>
      </c>
      <c r="AB3" s="44">
        <v>123.54651159974405</v>
      </c>
      <c r="AC3" s="44">
        <v>124.30633488280471</v>
      </c>
      <c r="AD3" s="44">
        <v>125.72464223441855</v>
      </c>
      <c r="AE3" s="44">
        <v>123.37476898080878</v>
      </c>
      <c r="AF3" s="44">
        <v>109.6750606760684</v>
      </c>
      <c r="AG3" s="44">
        <v>95.089447528179079</v>
      </c>
      <c r="AH3" s="44">
        <v>102.18751898697332</v>
      </c>
      <c r="AI3" s="44">
        <v>91.245334237213285</v>
      </c>
      <c r="AJ3" s="15">
        <v>1.8893650555615777E-2</v>
      </c>
      <c r="AK3" s="15">
        <v>0.44624215818248703</v>
      </c>
      <c r="AL3" s="25"/>
      <c r="AM3" s="16">
        <v>-0.10707946389377475</v>
      </c>
      <c r="AN3" s="17">
        <v>-10.942184749760031</v>
      </c>
    </row>
    <row r="4" spans="1:40" outlineLevel="1" x14ac:dyDescent="0.25">
      <c r="A4" s="43" t="s">
        <v>11</v>
      </c>
      <c r="B4" s="44">
        <v>0.16526298570480003</v>
      </c>
      <c r="C4" s="44">
        <v>0.184581745479</v>
      </c>
      <c r="D4" s="44">
        <v>0.13990986645300002</v>
      </c>
      <c r="E4" s="44">
        <v>0.14620529175120003</v>
      </c>
      <c r="F4" s="44">
        <v>0.15434093706660004</v>
      </c>
      <c r="G4" s="44">
        <v>0.15559056916920003</v>
      </c>
      <c r="H4" s="44">
        <v>0.16495465509900004</v>
      </c>
      <c r="I4" s="44">
        <v>0.19837008158400002</v>
      </c>
      <c r="J4" s="44">
        <v>0.20582060941440003</v>
      </c>
      <c r="K4" s="44">
        <v>0.20053982369520004</v>
      </c>
      <c r="L4" s="44">
        <v>0.28048854071160001</v>
      </c>
      <c r="M4" s="44">
        <v>0.30736866756600001</v>
      </c>
      <c r="N4" s="44">
        <v>0.30616141843979999</v>
      </c>
      <c r="O4" s="44">
        <v>0.27929760126480002</v>
      </c>
      <c r="P4" s="44">
        <v>0.2893207313826</v>
      </c>
      <c r="Q4" s="44">
        <v>0.36746546872786306</v>
      </c>
      <c r="R4" s="44">
        <v>0.34733869644267656</v>
      </c>
      <c r="S4" s="44">
        <v>0.34292153867212311</v>
      </c>
      <c r="T4" s="44">
        <v>0.33579301133884043</v>
      </c>
      <c r="U4" s="44">
        <v>0.27171999236483307</v>
      </c>
      <c r="V4" s="44">
        <v>0.19089346883870184</v>
      </c>
      <c r="W4" s="44">
        <v>0.15566635815721791</v>
      </c>
      <c r="X4" s="44">
        <v>0.16827517082731078</v>
      </c>
      <c r="Y4" s="44">
        <v>0.14869163119235321</v>
      </c>
      <c r="Z4" s="44">
        <v>0.1430539308878421</v>
      </c>
      <c r="AA4" s="44">
        <v>0.17001879608158277</v>
      </c>
      <c r="AB4" s="44">
        <v>0.15441036474920714</v>
      </c>
      <c r="AC4" s="44">
        <v>0.16205135741413323</v>
      </c>
      <c r="AD4" s="44">
        <v>0.17091681248367624</v>
      </c>
      <c r="AE4" s="44">
        <v>0.14965164009425699</v>
      </c>
      <c r="AF4" s="44">
        <v>0.18142638241967363</v>
      </c>
      <c r="AG4" s="44">
        <v>0.15078448225856511</v>
      </c>
      <c r="AH4" s="44">
        <v>0.15103826082617461</v>
      </c>
      <c r="AI4" s="44">
        <v>0.14458944392529097</v>
      </c>
      <c r="AJ4" s="15">
        <v>2.9939310874277115E-5</v>
      </c>
      <c r="AK4" s="15">
        <v>-0.1250948098955264</v>
      </c>
      <c r="AL4" s="10"/>
      <c r="AM4" s="16">
        <v>-4.2696578109472479E-2</v>
      </c>
      <c r="AN4" s="17">
        <v>-6.4488169008836416E-3</v>
      </c>
    </row>
    <row r="5" spans="1:40" outlineLevel="1" x14ac:dyDescent="0.25">
      <c r="A5" s="43" t="s">
        <v>12</v>
      </c>
      <c r="B5" s="44">
        <v>0.32193310032</v>
      </c>
      <c r="C5" s="44">
        <v>0.25692737814</v>
      </c>
      <c r="D5" s="44">
        <v>0.22287676176000001</v>
      </c>
      <c r="E5" s="44">
        <v>0.22287676176000001</v>
      </c>
      <c r="F5" s="44">
        <v>0.25692737814</v>
      </c>
      <c r="G5" s="44">
        <v>0.23216329350000001</v>
      </c>
      <c r="H5" s="44">
        <v>0.23216329350000001</v>
      </c>
      <c r="I5" s="44">
        <v>0.16406206074000002</v>
      </c>
      <c r="J5" s="44">
        <v>0.27859595220000005</v>
      </c>
      <c r="K5" s="44">
        <v>0.26930942046000006</v>
      </c>
      <c r="L5" s="44">
        <v>0.29716901568000004</v>
      </c>
      <c r="M5" s="44">
        <v>0.39622535423999999</v>
      </c>
      <c r="N5" s="44">
        <v>0.50147271395999993</v>
      </c>
      <c r="O5" s="44">
        <v>0.56647843613999982</v>
      </c>
      <c r="P5" s="44">
        <v>0.52261241666951819</v>
      </c>
      <c r="Q5" s="44">
        <v>0.4115424276399422</v>
      </c>
      <c r="R5" s="44">
        <v>0.45954129263117538</v>
      </c>
      <c r="S5" s="44">
        <v>0.43324472227729932</v>
      </c>
      <c r="T5" s="44">
        <v>0.47314640105353112</v>
      </c>
      <c r="U5" s="44">
        <v>0.53911832519604308</v>
      </c>
      <c r="V5" s="44">
        <v>0.47290628242729005</v>
      </c>
      <c r="W5" s="44">
        <v>0.34822844541121084</v>
      </c>
      <c r="X5" s="44">
        <v>0.38417866535951639</v>
      </c>
      <c r="Y5" s="44">
        <v>0.44879807896324103</v>
      </c>
      <c r="Z5" s="44">
        <v>0.36799059558867048</v>
      </c>
      <c r="AA5" s="44">
        <v>0.28172590662684643</v>
      </c>
      <c r="AB5" s="44">
        <v>0.35702076562735607</v>
      </c>
      <c r="AC5" s="44">
        <v>0.36083501733887791</v>
      </c>
      <c r="AD5" s="44">
        <v>0.29033702996479333</v>
      </c>
      <c r="AE5" s="44">
        <v>0.24176750607196895</v>
      </c>
      <c r="AF5" s="44">
        <v>0.24993209274846348</v>
      </c>
      <c r="AG5" s="44">
        <v>0.26189365085543342</v>
      </c>
      <c r="AH5" s="44">
        <v>0.21358968743938558</v>
      </c>
      <c r="AI5" s="44">
        <v>0.10084138528600221</v>
      </c>
      <c r="AJ5" s="15">
        <v>2.0880650074498853E-5</v>
      </c>
      <c r="AK5" s="15">
        <v>-0.68676291693595237</v>
      </c>
      <c r="AL5" s="10"/>
      <c r="AM5" s="16">
        <v>-0.52787334213118364</v>
      </c>
      <c r="AN5" s="17">
        <v>-0.11274830215338337</v>
      </c>
    </row>
    <row r="6" spans="1:40" outlineLevel="1" x14ac:dyDescent="0.25">
      <c r="A6" s="43" t="s">
        <v>13</v>
      </c>
      <c r="B6" s="61">
        <v>0</v>
      </c>
      <c r="C6" s="61">
        <v>0</v>
      </c>
      <c r="D6" s="61">
        <v>0</v>
      </c>
      <c r="E6" s="61">
        <v>0</v>
      </c>
      <c r="F6" s="61">
        <v>0</v>
      </c>
      <c r="G6" s="61">
        <v>0</v>
      </c>
      <c r="H6" s="61">
        <v>0</v>
      </c>
      <c r="I6" s="61">
        <v>0</v>
      </c>
      <c r="J6" s="61">
        <v>0</v>
      </c>
      <c r="K6" s="61">
        <v>1.7923236997998516E-2</v>
      </c>
      <c r="L6" s="61">
        <v>0</v>
      </c>
      <c r="M6" s="61">
        <v>2.5972066067909007E-2</v>
      </c>
      <c r="N6" s="61">
        <v>0</v>
      </c>
      <c r="O6" s="61">
        <v>0</v>
      </c>
      <c r="P6" s="61">
        <v>0</v>
      </c>
      <c r="Q6" s="61">
        <v>0</v>
      </c>
      <c r="R6" s="61">
        <v>0</v>
      </c>
      <c r="S6" s="61">
        <v>0</v>
      </c>
      <c r="T6" s="61">
        <v>0</v>
      </c>
      <c r="U6" s="61">
        <v>0</v>
      </c>
      <c r="V6" s="61">
        <v>0</v>
      </c>
      <c r="W6" s="61">
        <v>0</v>
      </c>
      <c r="X6" s="61">
        <v>0</v>
      </c>
      <c r="Y6" s="61">
        <v>0</v>
      </c>
      <c r="Z6" s="61">
        <v>0</v>
      </c>
      <c r="AA6" s="61">
        <v>1.6825829439400141E-4</v>
      </c>
      <c r="AB6" s="61">
        <v>6.4101994735515173E-4</v>
      </c>
      <c r="AC6" s="61">
        <v>2.2531895316614393E-3</v>
      </c>
      <c r="AD6" s="61">
        <v>8.5957826476968207E-5</v>
      </c>
      <c r="AE6" s="61">
        <v>1.1704228353979631E-4</v>
      </c>
      <c r="AF6" s="61">
        <v>1.3452243162083397E-4</v>
      </c>
      <c r="AG6" s="61">
        <v>1.8223360023406998E-4</v>
      </c>
      <c r="AH6" s="61">
        <v>7.4619206994896821E-5</v>
      </c>
      <c r="AI6" s="61">
        <v>7.4619206994896821E-5</v>
      </c>
      <c r="AJ6" s="15">
        <v>1.5450973285204532E-8</v>
      </c>
      <c r="AK6" s="15"/>
      <c r="AL6" s="6"/>
      <c r="AM6" s="16">
        <v>0</v>
      </c>
      <c r="AN6" s="17">
        <v>0</v>
      </c>
    </row>
    <row r="7" spans="1:40" x14ac:dyDescent="0.25">
      <c r="A7" s="45" t="s">
        <v>14</v>
      </c>
      <c r="B7" s="42">
        <v>25.995607785193879</v>
      </c>
      <c r="C7" s="42">
        <v>25.768521385089397</v>
      </c>
      <c r="D7" s="42">
        <v>22.147403769275869</v>
      </c>
      <c r="E7" s="42">
        <v>21.903561719481115</v>
      </c>
      <c r="F7" s="42">
        <v>20.595442839642363</v>
      </c>
      <c r="G7" s="42">
        <v>19.41737308913164</v>
      </c>
      <c r="H7" s="42">
        <v>20.084374002459619</v>
      </c>
      <c r="I7" s="42">
        <v>18.718272410164317</v>
      </c>
      <c r="J7" s="42">
        <v>20.101909587280257</v>
      </c>
      <c r="K7" s="42">
        <v>17.921790345278787</v>
      </c>
      <c r="L7" s="42">
        <v>17.90922830177702</v>
      </c>
      <c r="M7" s="42">
        <v>18.204116528263029</v>
      </c>
      <c r="N7" s="42">
        <v>18.250832308471271</v>
      </c>
      <c r="O7" s="42">
        <v>18.269225282366214</v>
      </c>
      <c r="P7" s="42">
        <v>18.312847277060083</v>
      </c>
      <c r="Q7" s="42">
        <v>19.41379055034426</v>
      </c>
      <c r="R7" s="42">
        <v>18.964611812501509</v>
      </c>
      <c r="S7" s="42">
        <v>18.887729791266246</v>
      </c>
      <c r="T7" s="42">
        <v>20.464383805747865</v>
      </c>
      <c r="U7" s="42">
        <v>20.854560166714599</v>
      </c>
      <c r="V7" s="42">
        <v>20.851789278248798</v>
      </c>
      <c r="W7" s="42">
        <v>18.211482832010773</v>
      </c>
      <c r="X7" s="42">
        <v>17.28527973090787</v>
      </c>
      <c r="Y7" s="42">
        <v>17.11913700019926</v>
      </c>
      <c r="Z7" s="42">
        <v>15.23826038267242</v>
      </c>
      <c r="AA7" s="42">
        <v>16.528732919104357</v>
      </c>
      <c r="AB7" s="42">
        <v>17.198356335755534</v>
      </c>
      <c r="AC7" s="42">
        <v>15.422721696327711</v>
      </c>
      <c r="AD7" s="42">
        <v>16.564561540086203</v>
      </c>
      <c r="AE7" s="42">
        <v>15.583530540354653</v>
      </c>
      <c r="AF7" s="42">
        <v>17.062267584626529</v>
      </c>
      <c r="AG7" s="42">
        <v>15.916514049174886</v>
      </c>
      <c r="AH7" s="42">
        <v>12.992879157453258</v>
      </c>
      <c r="AI7" s="42">
        <v>11.964950900886107</v>
      </c>
      <c r="AJ7" s="9">
        <v>2.4775140901861681E-3</v>
      </c>
      <c r="AK7" s="9">
        <v>-0.539731827016528</v>
      </c>
      <c r="AL7" s="6"/>
      <c r="AM7" s="11">
        <v>-7.9114740013377885E-2</v>
      </c>
      <c r="AN7" s="12">
        <v>-1.0279282565671508</v>
      </c>
    </row>
    <row r="8" spans="1:40" x14ac:dyDescent="0.25">
      <c r="A8" s="45" t="s">
        <v>15</v>
      </c>
      <c r="B8" s="42">
        <v>11.317484070855873</v>
      </c>
      <c r="C8" s="42">
        <v>11.390931803037669</v>
      </c>
      <c r="D8" s="42">
        <v>9.7803914042992517</v>
      </c>
      <c r="E8" s="42">
        <v>10.26554226240038</v>
      </c>
      <c r="F8" s="42">
        <v>10.267864702514693</v>
      </c>
      <c r="G8" s="42">
        <v>10.434627880832329</v>
      </c>
      <c r="H8" s="42">
        <v>10.986891186088737</v>
      </c>
      <c r="I8" s="42">
        <v>11.300287527251507</v>
      </c>
      <c r="J8" s="42">
        <v>11.887904123908259</v>
      </c>
      <c r="K8" s="42">
        <v>12.066520301023935</v>
      </c>
      <c r="L8" s="42">
        <v>14.037808615533988</v>
      </c>
      <c r="M8" s="42">
        <v>14.574490044572077</v>
      </c>
      <c r="N8" s="42">
        <v>13.907807562713275</v>
      </c>
      <c r="O8" s="42">
        <v>14.362170961813113</v>
      </c>
      <c r="P8" s="42">
        <v>15.509427409145546</v>
      </c>
      <c r="Q8" s="42">
        <v>17.556779006581415</v>
      </c>
      <c r="R8" s="42">
        <v>16.438278119607308</v>
      </c>
      <c r="S8" s="42">
        <v>15.910032583056024</v>
      </c>
      <c r="T8" s="42">
        <v>14.720295154656862</v>
      </c>
      <c r="U8" s="42">
        <v>12.204564435559263</v>
      </c>
      <c r="V8" s="42">
        <v>12.735004452258536</v>
      </c>
      <c r="W8" s="42">
        <v>10.840591306645479</v>
      </c>
      <c r="X8" s="42">
        <v>9.9836009511541963</v>
      </c>
      <c r="Y8" s="42">
        <v>10.266537130396316</v>
      </c>
      <c r="Z8" s="42">
        <v>11.818185831862808</v>
      </c>
      <c r="AA8" s="42">
        <v>11.720297537224633</v>
      </c>
      <c r="AB8" s="42">
        <v>11.319064010874516</v>
      </c>
      <c r="AC8" s="42">
        <v>12.089215975830067</v>
      </c>
      <c r="AD8" s="42">
        <v>12.545058136641019</v>
      </c>
      <c r="AE8" s="42">
        <v>11.733202859010269</v>
      </c>
      <c r="AF8" s="42">
        <v>11.385276243955587</v>
      </c>
      <c r="AG8" s="42">
        <v>11.049180661199747</v>
      </c>
      <c r="AH8" s="42">
        <v>10.517464865732538</v>
      </c>
      <c r="AI8" s="42">
        <v>9.4397727694964537</v>
      </c>
      <c r="AJ8" s="9">
        <v>1.9546398675861802E-3</v>
      </c>
      <c r="AK8" s="9">
        <v>-0.16591243156195748</v>
      </c>
      <c r="AL8" s="6"/>
      <c r="AM8" s="11">
        <v>-0.10246690718667058</v>
      </c>
      <c r="AN8" s="12">
        <v>-1.0776920962360848</v>
      </c>
    </row>
    <row r="9" spans="1:40" x14ac:dyDescent="0.25">
      <c r="A9" s="45" t="s">
        <v>16</v>
      </c>
      <c r="B9" s="42">
        <v>1.9745954392903129</v>
      </c>
      <c r="C9" s="42">
        <v>1.9658783940160185</v>
      </c>
      <c r="D9" s="42">
        <v>1.9133159205865644</v>
      </c>
      <c r="E9" s="42">
        <v>1.8322188490549718</v>
      </c>
      <c r="F9" s="42">
        <v>1.9879780001696166</v>
      </c>
      <c r="G9" s="42">
        <v>1.9278055976313375</v>
      </c>
      <c r="H9" s="42">
        <v>1.6613653885772099</v>
      </c>
      <c r="I9" s="42">
        <v>1.6426712495316487</v>
      </c>
      <c r="J9" s="42">
        <v>1.5496063451501634</v>
      </c>
      <c r="K9" s="42">
        <v>1.567960979279126</v>
      </c>
      <c r="L9" s="42">
        <v>1.5086549966978646</v>
      </c>
      <c r="M9" s="42">
        <v>1.4466578035127624</v>
      </c>
      <c r="N9" s="42">
        <v>1.3696684815183258</v>
      </c>
      <c r="O9" s="42">
        <v>1.7408422387401383</v>
      </c>
      <c r="P9" s="42">
        <v>1.6092003354263673</v>
      </c>
      <c r="Q9" s="42">
        <v>1.6258383693656859</v>
      </c>
      <c r="R9" s="42">
        <v>1.5699792494557006</v>
      </c>
      <c r="S9" s="42">
        <v>1.6823533309665115</v>
      </c>
      <c r="T9" s="42">
        <v>1.9294486883433426</v>
      </c>
      <c r="U9" s="42">
        <v>1.2293136133447875</v>
      </c>
      <c r="V9" s="42">
        <v>1.2158225362544772</v>
      </c>
      <c r="W9" s="42">
        <v>1.2270852522620339</v>
      </c>
      <c r="X9" s="42">
        <v>1.2916548491165243</v>
      </c>
      <c r="Y9" s="42">
        <v>1.4316809192577702</v>
      </c>
      <c r="Z9" s="42">
        <v>1.447709075587595</v>
      </c>
      <c r="AA9" s="42">
        <v>1.2246889384322639</v>
      </c>
      <c r="AB9" s="42">
        <v>1.2360253234358314</v>
      </c>
      <c r="AC9" s="42">
        <v>1.0534510578905445</v>
      </c>
      <c r="AD9" s="42">
        <v>1.1270302455975694</v>
      </c>
      <c r="AE9" s="42">
        <v>1.01525754725145</v>
      </c>
      <c r="AF9" s="42">
        <v>0.92023854661752513</v>
      </c>
      <c r="AG9" s="42">
        <v>1.0499217543498873</v>
      </c>
      <c r="AH9" s="42">
        <v>1.0805798583441983</v>
      </c>
      <c r="AI9" s="42">
        <v>0.99324967596003999</v>
      </c>
      <c r="AJ9" s="9">
        <v>2.0566654118752816E-4</v>
      </c>
      <c r="AK9" s="9">
        <v>-0.49698573378807015</v>
      </c>
      <c r="AL9" s="10"/>
      <c r="AM9" s="11">
        <v>-8.0817888386312084E-2</v>
      </c>
      <c r="AN9" s="12">
        <v>-8.733018238415835E-2</v>
      </c>
    </row>
    <row r="10" spans="1:40" x14ac:dyDescent="0.25">
      <c r="A10" s="45" t="s">
        <v>17</v>
      </c>
      <c r="B10" s="42">
        <v>2.3755173607470157</v>
      </c>
      <c r="C10" s="42">
        <v>2.2591090485394312</v>
      </c>
      <c r="D10" s="42">
        <v>1.9223672971119026</v>
      </c>
      <c r="E10" s="42">
        <v>1.8112612383232454</v>
      </c>
      <c r="F10" s="42">
        <v>1.7678773413051476</v>
      </c>
      <c r="G10" s="42">
        <v>1.5834665106942196</v>
      </c>
      <c r="H10" s="42">
        <v>1.5151363322769571</v>
      </c>
      <c r="I10" s="42">
        <v>1.3612359716933895</v>
      </c>
      <c r="J10" s="42">
        <v>1.1813670688532234</v>
      </c>
      <c r="K10" s="42">
        <v>1.1786419280165823</v>
      </c>
      <c r="L10" s="42">
        <v>1.1611973692338513</v>
      </c>
      <c r="M10" s="42">
        <v>1.1311088474544657</v>
      </c>
      <c r="N10" s="42">
        <v>1.0623231076420687</v>
      </c>
      <c r="O10" s="42">
        <v>0.98459836275513424</v>
      </c>
      <c r="P10" s="42">
        <v>0.90045416870760897</v>
      </c>
      <c r="Q10" s="42">
        <v>0.91124811198225053</v>
      </c>
      <c r="R10" s="42">
        <v>0.84953088666421661</v>
      </c>
      <c r="S10" s="42">
        <v>0.79048544242926189</v>
      </c>
      <c r="T10" s="42">
        <v>0.81386523196071692</v>
      </c>
      <c r="U10" s="42">
        <v>0.90820305354054798</v>
      </c>
      <c r="V10" s="42">
        <v>0.83596298827458693</v>
      </c>
      <c r="W10" s="42">
        <v>0.85142860458254876</v>
      </c>
      <c r="X10" s="42">
        <v>0.92216870195924594</v>
      </c>
      <c r="Y10" s="42">
        <v>1.2551497873967068</v>
      </c>
      <c r="Z10" s="42">
        <v>1.2795040038946477</v>
      </c>
      <c r="AA10" s="42">
        <v>1.1125716752209016</v>
      </c>
      <c r="AB10" s="42">
        <v>1.4115571848891375</v>
      </c>
      <c r="AC10" s="42">
        <v>1.3341246405362945</v>
      </c>
      <c r="AD10" s="42">
        <v>1.2841312745190299</v>
      </c>
      <c r="AE10" s="42">
        <v>1.1659466072610436</v>
      </c>
      <c r="AF10" s="42">
        <v>1.168520464868027</v>
      </c>
      <c r="AG10" s="42">
        <v>1.2345868060678145</v>
      </c>
      <c r="AH10" s="42">
        <v>1.2607503871637404</v>
      </c>
      <c r="AI10" s="42">
        <v>1.1891626262112363</v>
      </c>
      <c r="AJ10" s="9">
        <v>2.4623311757534551E-4</v>
      </c>
      <c r="AK10" s="9">
        <v>-0.49940899365295022</v>
      </c>
      <c r="AL10" s="6"/>
      <c r="AM10" s="11">
        <v>-5.6781867117687193E-2</v>
      </c>
      <c r="AN10" s="12">
        <v>-7.1587760952504187E-2</v>
      </c>
    </row>
    <row r="11" spans="1:40" x14ac:dyDescent="0.25">
      <c r="A11" s="45" t="s">
        <v>18</v>
      </c>
      <c r="B11" s="42">
        <v>58.612656562215165</v>
      </c>
      <c r="C11" s="42">
        <v>59.038874819994405</v>
      </c>
      <c r="D11" s="42">
        <v>71.091841978626803</v>
      </c>
      <c r="E11" s="42">
        <v>86.797192924255341</v>
      </c>
      <c r="F11" s="42">
        <v>114.63827587593025</v>
      </c>
      <c r="G11" s="42">
        <v>152.0941672212509</v>
      </c>
      <c r="H11" s="42">
        <v>225.54992077285138</v>
      </c>
      <c r="I11" s="42">
        <v>280.26107232338904</v>
      </c>
      <c r="J11" s="42">
        <v>343.77188308957847</v>
      </c>
      <c r="K11" s="42">
        <v>152.90198460762028</v>
      </c>
      <c r="L11" s="42">
        <v>165.88984516260817</v>
      </c>
      <c r="M11" s="42">
        <v>172.24309823083223</v>
      </c>
      <c r="N11" s="42">
        <v>168.52751192280766</v>
      </c>
      <c r="O11" s="42">
        <v>163.42591272227114</v>
      </c>
      <c r="P11" s="42">
        <v>161.66474665814738</v>
      </c>
      <c r="Q11" s="42">
        <v>157.68793945674099</v>
      </c>
      <c r="R11" s="42">
        <v>153.58835548103175</v>
      </c>
      <c r="S11" s="42">
        <v>144.48772896087104</v>
      </c>
      <c r="T11" s="42">
        <v>107.28770240619863</v>
      </c>
      <c r="U11" s="42">
        <v>98.041819426033356</v>
      </c>
      <c r="V11" s="42">
        <v>92.092097296117672</v>
      </c>
      <c r="W11" s="42">
        <v>92.27005707800862</v>
      </c>
      <c r="X11" s="42">
        <v>91.251479155204137</v>
      </c>
      <c r="Y11" s="42">
        <v>95.754458115375542</v>
      </c>
      <c r="Z11" s="42">
        <v>100.16678980441066</v>
      </c>
      <c r="AA11" s="42">
        <v>107.13122237137425</v>
      </c>
      <c r="AB11" s="42">
        <v>114.58074388235626</v>
      </c>
      <c r="AC11" s="42">
        <v>115.74965380504277</v>
      </c>
      <c r="AD11" s="42">
        <v>120.05830936282233</v>
      </c>
      <c r="AE11" s="42">
        <v>123.04729272296166</v>
      </c>
      <c r="AF11" s="42">
        <v>107.99689544484065</v>
      </c>
      <c r="AG11" s="42">
        <v>116.69099459126437</v>
      </c>
      <c r="AH11" s="42">
        <v>125.30881528987356</v>
      </c>
      <c r="AI11" s="42">
        <v>130.87825227215464</v>
      </c>
      <c r="AJ11" s="9">
        <v>2.7100212678615277E-2</v>
      </c>
      <c r="AK11" s="9">
        <v>1.2329349998533545</v>
      </c>
      <c r="AL11" s="6"/>
      <c r="AM11" s="11">
        <v>4.444569178471159E-2</v>
      </c>
      <c r="AN11" s="12">
        <v>5.5694369822810756</v>
      </c>
    </row>
    <row r="12" spans="1:40" outlineLevel="1" x14ac:dyDescent="0.25">
      <c r="A12" s="43" t="s">
        <v>19</v>
      </c>
      <c r="B12" s="44">
        <v>0.34585244114233493</v>
      </c>
      <c r="C12" s="44">
        <v>0.31365861641057624</v>
      </c>
      <c r="D12" s="44">
        <v>0.3109246633190525</v>
      </c>
      <c r="E12" s="44">
        <v>0.26742585683225156</v>
      </c>
      <c r="F12" s="44">
        <v>0.27791164845000504</v>
      </c>
      <c r="G12" s="44">
        <v>0.32680165584263626</v>
      </c>
      <c r="H12" s="44">
        <v>0.3496596710655156</v>
      </c>
      <c r="I12" s="44">
        <v>0.36736176128571463</v>
      </c>
      <c r="J12" s="44">
        <v>0.40605893741780946</v>
      </c>
      <c r="K12" s="44">
        <v>0.4599256356097815</v>
      </c>
      <c r="L12" s="44">
        <v>0.49765655085320221</v>
      </c>
      <c r="M12" s="44">
        <v>0.49445045802524334</v>
      </c>
      <c r="N12" s="44">
        <v>0.49001383070828847</v>
      </c>
      <c r="O12" s="44">
        <v>0.50862185041569907</v>
      </c>
      <c r="P12" s="44">
        <v>0.48545433039806474</v>
      </c>
      <c r="Q12" s="44">
        <v>0.57313691784784238</v>
      </c>
      <c r="R12" s="44">
        <v>0.65762381109769241</v>
      </c>
      <c r="S12" s="44">
        <v>0.60748993186115585</v>
      </c>
      <c r="T12" s="44">
        <v>0.57542859422866588</v>
      </c>
      <c r="U12" s="44">
        <v>0.46879948892575041</v>
      </c>
      <c r="V12" s="44">
        <v>0.35377666320053497</v>
      </c>
      <c r="W12" s="44">
        <v>0.17623128750263867</v>
      </c>
      <c r="X12" s="44">
        <v>0.1072071177290051</v>
      </c>
      <c r="Y12" s="44">
        <v>0.10996135355876489</v>
      </c>
      <c r="Z12" s="44">
        <v>0.10507758818658988</v>
      </c>
      <c r="AA12" s="44">
        <v>0.11185182580412033</v>
      </c>
      <c r="AB12" s="44">
        <v>0.12047772440360655</v>
      </c>
      <c r="AC12" s="44">
        <v>0.12553742569936116</v>
      </c>
      <c r="AD12" s="44">
        <v>0.12044921412507073</v>
      </c>
      <c r="AE12" s="44">
        <v>0.12863602388984469</v>
      </c>
      <c r="AF12" s="44">
        <v>9.9980466467182574E-2</v>
      </c>
      <c r="AG12" s="44">
        <v>0.14101971807059957</v>
      </c>
      <c r="AH12" s="44">
        <v>0.15412009125561732</v>
      </c>
      <c r="AI12" s="44">
        <v>0.20606767391367756</v>
      </c>
      <c r="AJ12" s="15">
        <v>4.266925705605823E-5</v>
      </c>
      <c r="AK12" s="15">
        <v>-0.4041745860371973</v>
      </c>
      <c r="AL12" s="6"/>
      <c r="AM12" s="16">
        <v>0.33705912210953787</v>
      </c>
      <c r="AN12" s="17">
        <v>5.1947582658060237E-2</v>
      </c>
    </row>
    <row r="13" spans="1:40" outlineLevel="1" x14ac:dyDescent="0.25">
      <c r="A13" s="43" t="s">
        <v>20</v>
      </c>
      <c r="B13" s="44">
        <v>43.862171258376748</v>
      </c>
      <c r="C13" s="44">
        <v>44.73864114139667</v>
      </c>
      <c r="D13" s="44">
        <v>58.107971219705462</v>
      </c>
      <c r="E13" s="44">
        <v>72.693544328262462</v>
      </c>
      <c r="F13" s="44">
        <v>101.20182375365928</v>
      </c>
      <c r="G13" s="44">
        <v>139.54714691157443</v>
      </c>
      <c r="H13" s="44">
        <v>210.9785311232641</v>
      </c>
      <c r="I13" s="44">
        <v>266.14047970746503</v>
      </c>
      <c r="J13" s="44">
        <v>329.18004223216542</v>
      </c>
      <c r="K13" s="44">
        <v>138.66070047465308</v>
      </c>
      <c r="L13" s="44">
        <v>151.55716267811323</v>
      </c>
      <c r="M13" s="44">
        <v>156.72487060903663</v>
      </c>
      <c r="N13" s="44">
        <v>154.68940997704908</v>
      </c>
      <c r="O13" s="44">
        <v>148.20757468367418</v>
      </c>
      <c r="P13" s="44">
        <v>145.36013534869952</v>
      </c>
      <c r="Q13" s="44">
        <v>142.91182613893454</v>
      </c>
      <c r="R13" s="44">
        <v>138.435449746632</v>
      </c>
      <c r="S13" s="44">
        <v>128.74266258653435</v>
      </c>
      <c r="T13" s="44">
        <v>90.69937703024334</v>
      </c>
      <c r="U13" s="44">
        <v>83.369773860208113</v>
      </c>
      <c r="V13" s="44">
        <v>77.621926568280557</v>
      </c>
      <c r="W13" s="44">
        <v>78.034647469418658</v>
      </c>
      <c r="X13" s="44">
        <v>77.561230105347136</v>
      </c>
      <c r="Y13" s="44">
        <v>82.136631859303492</v>
      </c>
      <c r="Z13" s="44">
        <v>87.235158415612318</v>
      </c>
      <c r="AA13" s="44">
        <v>94.005720774964672</v>
      </c>
      <c r="AB13" s="44">
        <v>100.91665055984772</v>
      </c>
      <c r="AC13" s="44">
        <v>101.93377645264522</v>
      </c>
      <c r="AD13" s="44">
        <v>105.93756518411135</v>
      </c>
      <c r="AE13" s="44">
        <v>108.23592337948044</v>
      </c>
      <c r="AF13" s="44">
        <v>95.337634783740569</v>
      </c>
      <c r="AG13" s="44">
        <v>103.00085637003301</v>
      </c>
      <c r="AH13" s="44">
        <v>110.7260944185402</v>
      </c>
      <c r="AI13" s="44">
        <v>115.79069770535915</v>
      </c>
      <c r="AJ13" s="15">
        <v>2.3976118870347313E-2</v>
      </c>
      <c r="AK13" s="15">
        <v>1.6398761024226673</v>
      </c>
      <c r="AL13" s="6"/>
      <c r="AM13" s="16">
        <v>4.5739925294167365E-2</v>
      </c>
      <c r="AN13" s="17">
        <v>5.0646032868189508</v>
      </c>
    </row>
    <row r="14" spans="1:40" outlineLevel="1" x14ac:dyDescent="0.25">
      <c r="A14" s="43" t="s">
        <v>21</v>
      </c>
      <c r="B14" s="44">
        <v>13.771582624800002</v>
      </c>
      <c r="C14" s="44">
        <v>13.3749356598</v>
      </c>
      <c r="D14" s="44">
        <v>11.9946042216</v>
      </c>
      <c r="E14" s="44">
        <v>13.168679238000003</v>
      </c>
      <c r="F14" s="44">
        <v>12.407117065200001</v>
      </c>
      <c r="G14" s="44">
        <v>11.518627863600001</v>
      </c>
      <c r="H14" s="44">
        <v>13.422533295600001</v>
      </c>
      <c r="I14" s="44">
        <v>12.9465569376</v>
      </c>
      <c r="J14" s="44">
        <v>13.327338024000001</v>
      </c>
      <c r="K14" s="44">
        <v>12.8196299088</v>
      </c>
      <c r="L14" s="44">
        <v>12.733954164360004</v>
      </c>
      <c r="M14" s="44">
        <v>13.898509653600001</v>
      </c>
      <c r="N14" s="44">
        <v>12.1532630076</v>
      </c>
      <c r="O14" s="44">
        <v>13.422533295600001</v>
      </c>
      <c r="P14" s="44">
        <v>14.152363711200001</v>
      </c>
      <c r="Q14" s="44">
        <v>12.635038062347212</v>
      </c>
      <c r="R14" s="44">
        <v>12.635038062347212</v>
      </c>
      <c r="S14" s="44">
        <v>13.664168854853996</v>
      </c>
      <c r="T14" s="44">
        <v>14.481195957641022</v>
      </c>
      <c r="U14" s="44">
        <v>12.706843122502102</v>
      </c>
      <c r="V14" s="44">
        <v>12.609746603850411</v>
      </c>
      <c r="W14" s="44">
        <v>12.746286229275089</v>
      </c>
      <c r="X14" s="44">
        <v>12.20479827046527</v>
      </c>
      <c r="Y14" s="44">
        <v>12.15433441270542</v>
      </c>
      <c r="Z14" s="44">
        <v>11.149945519737754</v>
      </c>
      <c r="AA14" s="44">
        <v>11.363253601477641</v>
      </c>
      <c r="AB14" s="44">
        <v>11.572817659462116</v>
      </c>
      <c r="AC14" s="44">
        <v>11.946497255851353</v>
      </c>
      <c r="AD14" s="44">
        <v>12.071782767537076</v>
      </c>
      <c r="AE14" s="44">
        <v>12.632453238224008</v>
      </c>
      <c r="AF14" s="44">
        <v>10.064402817060449</v>
      </c>
      <c r="AG14" s="44">
        <v>10.884297683942595</v>
      </c>
      <c r="AH14" s="44">
        <v>12.169122668384976</v>
      </c>
      <c r="AI14" s="44">
        <v>12.759103290359498</v>
      </c>
      <c r="AJ14" s="15">
        <v>2.6419546926569749E-3</v>
      </c>
      <c r="AK14" s="15">
        <v>-7.3519461199558989E-2</v>
      </c>
      <c r="AL14" s="6"/>
      <c r="AM14" s="16">
        <v>4.8481771287200076E-2</v>
      </c>
      <c r="AN14" s="17">
        <v>0.58998062197452228</v>
      </c>
    </row>
    <row r="15" spans="1:40" outlineLevel="1" x14ac:dyDescent="0.25">
      <c r="A15" s="43" t="s">
        <v>22</v>
      </c>
      <c r="B15" s="44">
        <v>0.59777304955199995</v>
      </c>
      <c r="C15" s="44">
        <v>0.57591807915600002</v>
      </c>
      <c r="D15" s="44">
        <v>0.64258139732399999</v>
      </c>
      <c r="E15" s="44">
        <v>0.64258139732399999</v>
      </c>
      <c r="F15" s="44">
        <v>0.73000127890800004</v>
      </c>
      <c r="G15" s="44">
        <v>0.64148299034399991</v>
      </c>
      <c r="H15" s="44">
        <v>0.73439490682800002</v>
      </c>
      <c r="I15" s="44">
        <v>0.75624987722400017</v>
      </c>
      <c r="J15" s="44">
        <v>0.82511000935200007</v>
      </c>
      <c r="K15" s="44">
        <v>0.91582511187600002</v>
      </c>
      <c r="L15" s="44">
        <v>1.0723613155598786</v>
      </c>
      <c r="M15" s="44">
        <v>1.0759127264717572</v>
      </c>
      <c r="N15" s="44">
        <v>1.1450290485716355</v>
      </c>
      <c r="O15" s="44">
        <v>1.2360003410675138</v>
      </c>
      <c r="P15" s="44">
        <v>1.6107357734231744</v>
      </c>
      <c r="Q15" s="44">
        <v>1.4967943979027016</v>
      </c>
      <c r="R15" s="44">
        <v>1.7897499992125974</v>
      </c>
      <c r="S15" s="44">
        <v>1.4133757615528735</v>
      </c>
      <c r="T15" s="44">
        <v>1.4649385713883438</v>
      </c>
      <c r="U15" s="44">
        <v>1.4276354583528423</v>
      </c>
      <c r="V15" s="44">
        <v>1.4319033288574345</v>
      </c>
      <c r="W15" s="44">
        <v>1.2430848274257107</v>
      </c>
      <c r="X15" s="44">
        <v>1.3136924672819408</v>
      </c>
      <c r="Y15" s="44">
        <v>1.284986631660255</v>
      </c>
      <c r="Z15" s="44">
        <v>1.6085998519396629</v>
      </c>
      <c r="AA15" s="44">
        <v>1.5865773007756887</v>
      </c>
      <c r="AB15" s="44">
        <v>1.906591250740868</v>
      </c>
      <c r="AC15" s="44">
        <v>1.6835168526762208</v>
      </c>
      <c r="AD15" s="44">
        <v>1.8620488986256891</v>
      </c>
      <c r="AE15" s="44">
        <v>1.9831602038916345</v>
      </c>
      <c r="AF15" s="44">
        <v>2.4252697637505678</v>
      </c>
      <c r="AG15" s="44">
        <v>2.5934569014561788</v>
      </c>
      <c r="AH15" s="44">
        <v>2.187929707387283</v>
      </c>
      <c r="AI15" s="44">
        <v>2.0523035750164831</v>
      </c>
      <c r="AJ15" s="15">
        <v>4.2495878725805911E-4</v>
      </c>
      <c r="AK15" s="15">
        <v>2.4332487497631061</v>
      </c>
      <c r="AL15" s="6"/>
      <c r="AM15" s="16">
        <v>-6.198834081043577E-2</v>
      </c>
      <c r="AN15" s="17">
        <v>-0.1356261323707999</v>
      </c>
    </row>
    <row r="16" spans="1:40" outlineLevel="1" x14ac:dyDescent="0.25">
      <c r="A16" s="43" t="s">
        <v>23</v>
      </c>
      <c r="B16" s="44">
        <v>3.5277188344083069E-2</v>
      </c>
      <c r="C16" s="44">
        <v>3.5721323231160416E-2</v>
      </c>
      <c r="D16" s="44">
        <v>3.5760476678288862E-2</v>
      </c>
      <c r="E16" s="44">
        <v>2.4962103836631069E-2</v>
      </c>
      <c r="F16" s="44">
        <v>2.1422129712965088E-2</v>
      </c>
      <c r="G16" s="44">
        <v>6.0107799889826688E-2</v>
      </c>
      <c r="H16" s="44">
        <v>6.480177609374517E-2</v>
      </c>
      <c r="I16" s="44">
        <v>5.0424039814296051E-2</v>
      </c>
      <c r="J16" s="44">
        <v>3.3333886643239677E-2</v>
      </c>
      <c r="K16" s="44">
        <v>4.5903476681428884E-2</v>
      </c>
      <c r="L16" s="44">
        <v>2.8710453721842909E-2</v>
      </c>
      <c r="M16" s="44">
        <v>4.9354783698580901E-2</v>
      </c>
      <c r="N16" s="44">
        <v>4.9796058878667095E-2</v>
      </c>
      <c r="O16" s="44">
        <v>5.1182551513747371E-2</v>
      </c>
      <c r="P16" s="44">
        <v>5.6057494426636323E-2</v>
      </c>
      <c r="Q16" s="44">
        <v>7.1143939708699658E-2</v>
      </c>
      <c r="R16" s="44">
        <v>7.0493861742263006E-2</v>
      </c>
      <c r="S16" s="44">
        <v>6.0031826068673889E-2</v>
      </c>
      <c r="T16" s="44">
        <v>6.6762252697256885E-2</v>
      </c>
      <c r="U16" s="44">
        <v>6.8767496044549278E-2</v>
      </c>
      <c r="V16" s="44">
        <v>7.474413192873651E-2</v>
      </c>
      <c r="W16" s="44">
        <v>6.980726438651931E-2</v>
      </c>
      <c r="X16" s="44">
        <v>6.4551194380777083E-2</v>
      </c>
      <c r="Y16" s="44">
        <v>6.8543858147605025E-2</v>
      </c>
      <c r="Z16" s="44">
        <v>6.8008428934330414E-2</v>
      </c>
      <c r="AA16" s="44">
        <v>6.3818868352123914E-2</v>
      </c>
      <c r="AB16" s="44">
        <v>6.4206687901939008E-2</v>
      </c>
      <c r="AC16" s="44">
        <v>6.0325818170606588E-2</v>
      </c>
      <c r="AD16" s="44">
        <v>6.6463298423139389E-2</v>
      </c>
      <c r="AE16" s="44">
        <v>6.711987747575357E-2</v>
      </c>
      <c r="AF16" s="44">
        <v>6.960761382187336E-2</v>
      </c>
      <c r="AG16" s="44">
        <v>7.1363917762003487E-2</v>
      </c>
      <c r="AH16" s="44">
        <v>7.154840430548795E-2</v>
      </c>
      <c r="AI16" s="44">
        <v>7.0080027505839471E-2</v>
      </c>
      <c r="AJ16" s="15">
        <v>1.4511071296873699E-5</v>
      </c>
      <c r="AK16" s="15">
        <v>0.98655365677955942</v>
      </c>
      <c r="AL16" s="6"/>
      <c r="AM16" s="16">
        <v>-2.0522844833533924E-2</v>
      </c>
      <c r="AN16" s="17">
        <v>-1.4683767996484798E-3</v>
      </c>
    </row>
    <row r="17" spans="1:46" x14ac:dyDescent="0.25">
      <c r="A17" s="45" t="s">
        <v>24</v>
      </c>
      <c r="B17" s="42">
        <v>912.97110999999995</v>
      </c>
      <c r="C17" s="42">
        <v>722.54131500000005</v>
      </c>
      <c r="D17" s="42">
        <v>722.77027500000008</v>
      </c>
      <c r="E17" s="42">
        <v>722.92609500000003</v>
      </c>
      <c r="F17" s="42">
        <v>723.01990500000011</v>
      </c>
      <c r="G17" s="42">
        <v>723.142335</v>
      </c>
      <c r="H17" s="42">
        <v>723.33949500000006</v>
      </c>
      <c r="I17" s="42">
        <v>723.64318500000002</v>
      </c>
      <c r="J17" s="42">
        <v>723.9516450000001</v>
      </c>
      <c r="K17" s="42">
        <v>724.25772000000006</v>
      </c>
      <c r="L17" s="42">
        <v>724.63852500000007</v>
      </c>
      <c r="M17" s="42">
        <v>530.11023999999998</v>
      </c>
      <c r="N17" s="42">
        <v>280.90423999999996</v>
      </c>
      <c r="O17" s="42">
        <v>31.640204999999998</v>
      </c>
      <c r="P17" s="42">
        <v>32.15934</v>
      </c>
      <c r="Q17" s="42">
        <v>32.863709999999998</v>
      </c>
      <c r="R17" s="42">
        <v>33.651554999999995</v>
      </c>
      <c r="S17" s="42">
        <v>34.787610000000001</v>
      </c>
      <c r="T17" s="42">
        <v>35.656545000000001</v>
      </c>
      <c r="U17" s="42">
        <v>36.040529999999997</v>
      </c>
      <c r="V17" s="42">
        <v>36.210660000000004</v>
      </c>
      <c r="W17" s="42">
        <v>36.370454999999993</v>
      </c>
      <c r="X17" s="42">
        <v>36.519914999999997</v>
      </c>
      <c r="Y17" s="42">
        <v>36.686865000000004</v>
      </c>
      <c r="Z17" s="42">
        <v>36.930929999999996</v>
      </c>
      <c r="AA17" s="42">
        <v>37.268009999999997</v>
      </c>
      <c r="AB17" s="42">
        <v>37.679819999999999</v>
      </c>
      <c r="AC17" s="42">
        <v>38.100375000000007</v>
      </c>
      <c r="AD17" s="42">
        <v>38.613150000000005</v>
      </c>
      <c r="AE17" s="42">
        <v>39.125924999999995</v>
      </c>
      <c r="AF17" s="42">
        <v>39.570329999999998</v>
      </c>
      <c r="AG17" s="42">
        <v>39.841425000000001</v>
      </c>
      <c r="AH17" s="42">
        <v>40.546590000000002</v>
      </c>
      <c r="AI17" s="42">
        <v>40.775384374999994</v>
      </c>
      <c r="AJ17" s="9">
        <v>8.4431261071316131E-3</v>
      </c>
      <c r="AK17" s="9">
        <v>-0.95533770572981214</v>
      </c>
      <c r="AL17" s="6"/>
      <c r="AM17" s="11">
        <v>5.6427525717943862E-3</v>
      </c>
      <c r="AN17" s="12">
        <v>0.22879437499999256</v>
      </c>
    </row>
    <row r="18" spans="1:46" outlineLevel="1" x14ac:dyDescent="0.25">
      <c r="A18" s="43" t="s">
        <v>25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15"/>
      <c r="AK18" s="15"/>
      <c r="AL18" s="6"/>
      <c r="AM18" s="16"/>
      <c r="AN18" s="17"/>
    </row>
    <row r="19" spans="1:46" outlineLevel="1" x14ac:dyDescent="0.25">
      <c r="A19" s="43" t="s">
        <v>26</v>
      </c>
      <c r="B19" s="44">
        <v>885.09999999999991</v>
      </c>
      <c r="C19" s="44">
        <v>694.51200000000006</v>
      </c>
      <c r="D19" s="44">
        <v>694.51200000000006</v>
      </c>
      <c r="E19" s="44">
        <v>694.51200000000006</v>
      </c>
      <c r="F19" s="44">
        <v>694.51200000000006</v>
      </c>
      <c r="G19" s="44">
        <v>694.51200000000006</v>
      </c>
      <c r="H19" s="44">
        <v>694.51200000000006</v>
      </c>
      <c r="I19" s="44">
        <v>694.51200000000006</v>
      </c>
      <c r="J19" s="44">
        <v>694.51200000000006</v>
      </c>
      <c r="K19" s="44">
        <v>694.51200000000006</v>
      </c>
      <c r="L19" s="44">
        <v>694.51200000000006</v>
      </c>
      <c r="M19" s="44">
        <v>499.52499999999998</v>
      </c>
      <c r="N19" s="44">
        <v>249.76249999999999</v>
      </c>
      <c r="O19" s="44" t="s">
        <v>27</v>
      </c>
      <c r="P19" s="44" t="s">
        <v>27</v>
      </c>
      <c r="Q19" s="44" t="s">
        <v>27</v>
      </c>
      <c r="R19" s="44" t="s">
        <v>27</v>
      </c>
      <c r="S19" s="44" t="s">
        <v>27</v>
      </c>
      <c r="T19" s="44" t="s">
        <v>27</v>
      </c>
      <c r="U19" s="44" t="s">
        <v>27</v>
      </c>
      <c r="V19" s="44" t="s">
        <v>27</v>
      </c>
      <c r="W19" s="44" t="s">
        <v>27</v>
      </c>
      <c r="X19" s="44" t="s">
        <v>27</v>
      </c>
      <c r="Y19" s="44" t="s">
        <v>27</v>
      </c>
      <c r="Z19" s="44" t="s">
        <v>27</v>
      </c>
      <c r="AA19" s="44" t="s">
        <v>27</v>
      </c>
      <c r="AB19" s="44" t="s">
        <v>27</v>
      </c>
      <c r="AC19" s="44" t="s">
        <v>27</v>
      </c>
      <c r="AD19" s="44" t="s">
        <v>27</v>
      </c>
      <c r="AE19" s="44" t="s">
        <v>27</v>
      </c>
      <c r="AF19" s="44" t="s">
        <v>27</v>
      </c>
      <c r="AG19" s="44" t="s">
        <v>27</v>
      </c>
      <c r="AH19" s="44" t="s">
        <v>27</v>
      </c>
      <c r="AI19" s="44" t="s">
        <v>27</v>
      </c>
      <c r="AJ19" s="15"/>
      <c r="AK19" s="15"/>
      <c r="AL19" s="6"/>
      <c r="AM19" s="16"/>
      <c r="AN19" s="17"/>
    </row>
    <row r="20" spans="1:46" outlineLevel="1" x14ac:dyDescent="0.25">
      <c r="A20" s="43" t="s">
        <v>28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15"/>
      <c r="AK20" s="15"/>
      <c r="AL20" s="6"/>
      <c r="AM20" s="16"/>
      <c r="AN20" s="17"/>
    </row>
    <row r="21" spans="1:46" outlineLevel="1" x14ac:dyDescent="0.25">
      <c r="A21" s="43" t="s">
        <v>29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15"/>
      <c r="AK21" s="15"/>
      <c r="AL21" s="6"/>
      <c r="AM21" s="16"/>
      <c r="AN21" s="17"/>
    </row>
    <row r="22" spans="1:46" outlineLevel="1" x14ac:dyDescent="0.25">
      <c r="A22" s="43" t="s">
        <v>30</v>
      </c>
      <c r="B22" s="44">
        <v>27.871110000000002</v>
      </c>
      <c r="C22" s="44">
        <v>28.029314999999997</v>
      </c>
      <c r="D22" s="44">
        <v>28.258274999999998</v>
      </c>
      <c r="E22" s="44">
        <v>28.414095</v>
      </c>
      <c r="F22" s="44">
        <v>28.507904999999997</v>
      </c>
      <c r="G22" s="44">
        <v>28.630334999999999</v>
      </c>
      <c r="H22" s="44">
        <v>28.827494999999999</v>
      </c>
      <c r="I22" s="44">
        <v>29.131184999999999</v>
      </c>
      <c r="J22" s="44">
        <v>29.439644999999995</v>
      </c>
      <c r="K22" s="44">
        <v>29.745719999999995</v>
      </c>
      <c r="L22" s="44">
        <v>30.126525000000001</v>
      </c>
      <c r="M22" s="44">
        <v>30.585239999999999</v>
      </c>
      <c r="N22" s="44">
        <v>31.141739999999999</v>
      </c>
      <c r="O22" s="44">
        <v>31.640204999999998</v>
      </c>
      <c r="P22" s="44">
        <v>32.15934</v>
      </c>
      <c r="Q22" s="44">
        <v>32.863709999999998</v>
      </c>
      <c r="R22" s="44">
        <v>33.651554999999995</v>
      </c>
      <c r="S22" s="44">
        <v>34.787610000000001</v>
      </c>
      <c r="T22" s="44">
        <v>35.656545000000001</v>
      </c>
      <c r="U22" s="44">
        <v>36.040529999999997</v>
      </c>
      <c r="V22" s="44">
        <v>36.210660000000004</v>
      </c>
      <c r="W22" s="44">
        <v>36.370454999999993</v>
      </c>
      <c r="X22" s="44">
        <v>36.519914999999997</v>
      </c>
      <c r="Y22" s="44">
        <v>36.686865000000004</v>
      </c>
      <c r="Z22" s="44">
        <v>36.930929999999996</v>
      </c>
      <c r="AA22" s="44">
        <v>37.268009999999997</v>
      </c>
      <c r="AB22" s="44">
        <v>37.679819999999999</v>
      </c>
      <c r="AC22" s="44">
        <v>38.100375000000007</v>
      </c>
      <c r="AD22" s="44">
        <v>38.613150000000005</v>
      </c>
      <c r="AE22" s="44">
        <v>39.125924999999995</v>
      </c>
      <c r="AF22" s="44">
        <v>39.570329999999998</v>
      </c>
      <c r="AG22" s="44">
        <v>39.841425000000001</v>
      </c>
      <c r="AH22" s="44">
        <v>40.546590000000002</v>
      </c>
      <c r="AI22" s="44">
        <v>40.775384374999994</v>
      </c>
      <c r="AJ22" s="15">
        <v>8.4431261071316131E-3</v>
      </c>
      <c r="AK22" s="15">
        <v>0.46299822199402868</v>
      </c>
      <c r="AL22" s="6"/>
      <c r="AM22" s="16">
        <v>5.6427525717943862E-3</v>
      </c>
      <c r="AN22" s="17">
        <v>0.22879437499999256</v>
      </c>
    </row>
    <row r="23" spans="1:46" x14ac:dyDescent="0.25">
      <c r="A23" s="45" t="s">
        <v>31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9"/>
      <c r="AK23" s="9"/>
      <c r="AL23" s="6"/>
      <c r="AM23" s="11"/>
      <c r="AN23" s="12"/>
      <c r="AT23" s="10"/>
    </row>
    <row r="24" spans="1:46" x14ac:dyDescent="0.25">
      <c r="A24" s="45" t="s">
        <v>32</v>
      </c>
      <c r="B24" s="42">
        <v>5020.539729374118</v>
      </c>
      <c r="C24" s="42">
        <v>4988.6155842270609</v>
      </c>
      <c r="D24" s="42">
        <v>4915.2982049564507</v>
      </c>
      <c r="E24" s="42">
        <v>5059.2958062867274</v>
      </c>
      <c r="F24" s="42">
        <v>5252.4280972939541</v>
      </c>
      <c r="G24" s="42">
        <v>5480.4783085722756</v>
      </c>
      <c r="H24" s="42">
        <v>5487.6499003848694</v>
      </c>
      <c r="I24" s="42">
        <v>5326.215988910174</v>
      </c>
      <c r="J24" s="42">
        <v>5657.8576908373643</v>
      </c>
      <c r="K24" s="42">
        <v>5647.3840554063581</v>
      </c>
      <c r="L24" s="42">
        <v>5373.7324277739808</v>
      </c>
      <c r="M24" s="42">
        <v>5133.7603064646682</v>
      </c>
      <c r="N24" s="42">
        <v>5080.8991487545272</v>
      </c>
      <c r="O24" s="42">
        <v>5256.2885022227019</v>
      </c>
      <c r="P24" s="42">
        <v>5137.6008503963976</v>
      </c>
      <c r="Q24" s="42">
        <v>5015.9074574431934</v>
      </c>
      <c r="R24" s="42">
        <v>4892.7383728449995</v>
      </c>
      <c r="S24" s="42">
        <v>4752.0204421944918</v>
      </c>
      <c r="T24" s="42">
        <v>4608.9054740255069</v>
      </c>
      <c r="U24" s="42">
        <v>4481.3034543347212</v>
      </c>
      <c r="V24" s="42">
        <v>4749.689247091007</v>
      </c>
      <c r="W24" s="42">
        <v>4383.5646545146792</v>
      </c>
      <c r="X24" s="42">
        <v>4515.8769516410703</v>
      </c>
      <c r="Y24" s="42">
        <v>4860.2375563931473</v>
      </c>
      <c r="Z24" s="42">
        <v>4726.0577920746055</v>
      </c>
      <c r="AA24" s="42">
        <v>4753.5742847263818</v>
      </c>
      <c r="AB24" s="42">
        <v>4840.9575494233577</v>
      </c>
      <c r="AC24" s="42">
        <v>5096.8991700359993</v>
      </c>
      <c r="AD24" s="42">
        <v>5322.443324171124</v>
      </c>
      <c r="AE24" s="42">
        <v>5095.5282868753302</v>
      </c>
      <c r="AF24" s="42">
        <v>5138.0063655445529</v>
      </c>
      <c r="AG24" s="42">
        <v>5301.9983216454175</v>
      </c>
      <c r="AH24" s="42">
        <v>4874.3022510194296</v>
      </c>
      <c r="AI24" s="42">
        <v>4424.2654864855804</v>
      </c>
      <c r="AJ24" s="9">
        <v>0.91610740171784721</v>
      </c>
      <c r="AK24" s="9">
        <v>-0.11876696033294247</v>
      </c>
      <c r="AL24" s="6"/>
      <c r="AM24" s="11">
        <v>-9.2328448536347307E-2</v>
      </c>
      <c r="AN24" s="12">
        <v>-450.03676453384924</v>
      </c>
      <c r="AQ24" s="46"/>
      <c r="AR24" s="46"/>
      <c r="AS24" s="46"/>
    </row>
    <row r="25" spans="1:46" outlineLevel="1" x14ac:dyDescent="0.25">
      <c r="A25" s="43" t="s">
        <v>33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15"/>
      <c r="AK25" s="15"/>
      <c r="AL25" s="6"/>
      <c r="AM25" s="16"/>
      <c r="AN25" s="17"/>
    </row>
    <row r="26" spans="1:46" outlineLevel="1" x14ac:dyDescent="0.25">
      <c r="A26" s="43" t="s">
        <v>34</v>
      </c>
      <c r="B26" s="44">
        <v>526.97105171833653</v>
      </c>
      <c r="C26" s="44">
        <v>535.54499941917675</v>
      </c>
      <c r="D26" s="44">
        <v>542.58094593364706</v>
      </c>
      <c r="E26" s="44">
        <v>546.50999066754196</v>
      </c>
      <c r="F26" s="44">
        <v>547.62619861613314</v>
      </c>
      <c r="G26" s="44">
        <v>554.34704668871404</v>
      </c>
      <c r="H26" s="44">
        <v>575.99235626639722</v>
      </c>
      <c r="I26" s="44">
        <v>595.6162089638276</v>
      </c>
      <c r="J26" s="44">
        <v>604.71222883810071</v>
      </c>
      <c r="K26" s="44">
        <v>582.64645511353308</v>
      </c>
      <c r="L26" s="44">
        <v>555.72560576624107</v>
      </c>
      <c r="M26" s="44">
        <v>558.90630074631736</v>
      </c>
      <c r="N26" s="44">
        <v>560.05668474382753</v>
      </c>
      <c r="O26" s="44">
        <v>556.25334960767441</v>
      </c>
      <c r="P26" s="44">
        <v>552.69834754157876</v>
      </c>
      <c r="Q26" s="44">
        <v>563.44960409048144</v>
      </c>
      <c r="R26" s="44">
        <v>557.54930571842522</v>
      </c>
      <c r="S26" s="44">
        <v>547.56568952011446</v>
      </c>
      <c r="T26" s="44">
        <v>542.13527374287878</v>
      </c>
      <c r="U26" s="44">
        <v>530.94025045600961</v>
      </c>
      <c r="V26" s="44">
        <v>515.49483736541492</v>
      </c>
      <c r="W26" s="44">
        <v>514.87898091218381</v>
      </c>
      <c r="X26" s="44">
        <v>548.98154619851323</v>
      </c>
      <c r="Y26" s="44">
        <v>536.54599801240249</v>
      </c>
      <c r="Z26" s="44">
        <v>530.95474677445577</v>
      </c>
      <c r="AA26" s="44">
        <v>549.05751319656702</v>
      </c>
      <c r="AB26" s="44">
        <v>568.03284640015443</v>
      </c>
      <c r="AC26" s="44">
        <v>577.55094440752521</v>
      </c>
      <c r="AD26" s="44">
        <v>575.07380697951351</v>
      </c>
      <c r="AE26" s="44">
        <v>576.51104772528686</v>
      </c>
      <c r="AF26" s="44">
        <v>575.9089501262107</v>
      </c>
      <c r="AG26" s="44">
        <v>573.65034866830229</v>
      </c>
      <c r="AH26" s="44">
        <v>569.24625939317411</v>
      </c>
      <c r="AI26" s="44">
        <v>552.09893768167683</v>
      </c>
      <c r="AJ26" s="15">
        <v>0.11431997578710244</v>
      </c>
      <c r="AK26" s="15">
        <v>4.7683617309534944E-2</v>
      </c>
      <c r="AL26" s="6"/>
      <c r="AM26" s="16">
        <v>-3.0122853560384587E-2</v>
      </c>
      <c r="AN26" s="17">
        <v>-17.147321711497284</v>
      </c>
    </row>
    <row r="27" spans="1:46" outlineLevel="1" x14ac:dyDescent="0.25">
      <c r="A27" s="43" t="s">
        <v>35</v>
      </c>
      <c r="B27" s="44">
        <v>4431.3516090150315</v>
      </c>
      <c r="C27" s="44">
        <v>4388.4340323446149</v>
      </c>
      <c r="D27" s="44">
        <v>4307.1482509613297</v>
      </c>
      <c r="E27" s="44">
        <v>4446.8345238016027</v>
      </c>
      <c r="F27" s="44">
        <v>4629.9334903746703</v>
      </c>
      <c r="G27" s="44">
        <v>4840.0164682515879</v>
      </c>
      <c r="H27" s="44">
        <v>4842.290704737612</v>
      </c>
      <c r="I27" s="44">
        <v>4658.9786747483258</v>
      </c>
      <c r="J27" s="44">
        <v>4982.0268218053989</v>
      </c>
      <c r="K27" s="44">
        <v>4989.8806603450785</v>
      </c>
      <c r="L27" s="44">
        <v>4740.507022259555</v>
      </c>
      <c r="M27" s="44">
        <v>4496.4521201677835</v>
      </c>
      <c r="N27" s="44">
        <v>4442.2610582686348</v>
      </c>
      <c r="O27" s="44">
        <v>4620.8476110833799</v>
      </c>
      <c r="P27" s="44">
        <v>4508.8325222025505</v>
      </c>
      <c r="Q27" s="44">
        <v>4371.033478147715</v>
      </c>
      <c r="R27" s="44">
        <v>4257.1994799162521</v>
      </c>
      <c r="S27" s="44">
        <v>4130.4199938244737</v>
      </c>
      <c r="T27" s="44">
        <v>3986.8582001904979</v>
      </c>
      <c r="U27" s="44">
        <v>3882.5166006571185</v>
      </c>
      <c r="V27" s="44">
        <v>4170.1325251034259</v>
      </c>
      <c r="W27" s="44">
        <v>3807.3784610637558</v>
      </c>
      <c r="X27" s="44">
        <v>3908.4068256680189</v>
      </c>
      <c r="Y27" s="44">
        <v>4272.8482414986183</v>
      </c>
      <c r="Z27" s="44">
        <v>4149.515112439447</v>
      </c>
      <c r="AA27" s="44">
        <v>4160.6432242541505</v>
      </c>
      <c r="AB27" s="44">
        <v>4226.9176013319629</v>
      </c>
      <c r="AC27" s="44">
        <v>4471.6068297231641</v>
      </c>
      <c r="AD27" s="44">
        <v>4696.537578608828</v>
      </c>
      <c r="AE27" s="44">
        <v>4466.5309109157242</v>
      </c>
      <c r="AF27" s="44">
        <v>4508.6625982744881</v>
      </c>
      <c r="AG27" s="44">
        <v>4675.1844139302484</v>
      </c>
      <c r="AH27" s="44">
        <v>4230.0127312353925</v>
      </c>
      <c r="AI27" s="44">
        <v>3803.667466203523</v>
      </c>
      <c r="AJ27" s="15">
        <v>0.78760371187181777</v>
      </c>
      <c r="AK27" s="15">
        <v>-0.14164620598703193</v>
      </c>
      <c r="AL27" s="6"/>
      <c r="AM27" s="16">
        <v>-0.10079053944297554</v>
      </c>
      <c r="AN27" s="17">
        <v>-426.34526503186953</v>
      </c>
    </row>
    <row r="28" spans="1:46" outlineLevel="1" x14ac:dyDescent="0.25">
      <c r="A28" s="43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15"/>
      <c r="AK28" s="15"/>
      <c r="AL28" s="6"/>
      <c r="AM28" s="16"/>
      <c r="AN28" s="17"/>
    </row>
    <row r="29" spans="1:46" outlineLevel="1" x14ac:dyDescent="0.25">
      <c r="A29" s="43" t="s">
        <v>37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15"/>
      <c r="AK29" s="15"/>
      <c r="AL29" s="6"/>
      <c r="AM29" s="16"/>
      <c r="AN29" s="17"/>
    </row>
    <row r="30" spans="1:46" outlineLevel="1" x14ac:dyDescent="0.25">
      <c r="A30" s="43" t="s">
        <v>38</v>
      </c>
      <c r="B30" s="44">
        <v>61.58850217528321</v>
      </c>
      <c r="C30" s="44">
        <v>63.957290720486391</v>
      </c>
      <c r="D30" s="44">
        <v>64.845586424937622</v>
      </c>
      <c r="E30" s="44">
        <v>65.141684993088006</v>
      </c>
      <c r="F30" s="44">
        <v>74.024642037600003</v>
      </c>
      <c r="G30" s="44">
        <v>84.980289059164804</v>
      </c>
      <c r="H30" s="44">
        <v>68.398769242742404</v>
      </c>
      <c r="I30" s="44">
        <v>70.767557787945606</v>
      </c>
      <c r="J30" s="44">
        <v>70.175360651644809</v>
      </c>
      <c r="K30" s="44">
        <v>74.024642037600003</v>
      </c>
      <c r="L30" s="44">
        <v>76.689529150953632</v>
      </c>
      <c r="M30" s="44">
        <v>77.577824855404785</v>
      </c>
      <c r="N30" s="44">
        <v>77.873923423555212</v>
      </c>
      <c r="O30" s="44">
        <v>78.170021991705596</v>
      </c>
      <c r="P30" s="44">
        <v>74.912937742051213</v>
      </c>
      <c r="Q30" s="44">
        <v>80.387256838358979</v>
      </c>
      <c r="R30" s="44">
        <v>77.063184744658571</v>
      </c>
      <c r="S30" s="44">
        <v>73.170824114067273</v>
      </c>
      <c r="T30" s="44">
        <v>79.170340169497692</v>
      </c>
      <c r="U30" s="44">
        <v>67.153123453934725</v>
      </c>
      <c r="V30" s="44">
        <v>63.516791888366548</v>
      </c>
      <c r="W30" s="44">
        <v>60.85570850983801</v>
      </c>
      <c r="X30" s="44">
        <v>57.988759169649313</v>
      </c>
      <c r="Y30" s="44">
        <v>50.28715244983956</v>
      </c>
      <c r="Z30" s="44">
        <v>45.058018298975924</v>
      </c>
      <c r="AA30" s="44">
        <v>43.407658356151771</v>
      </c>
      <c r="AB30" s="44">
        <v>45.579297263864298</v>
      </c>
      <c r="AC30" s="44">
        <v>47.234808239736005</v>
      </c>
      <c r="AD30" s="44">
        <v>50.227262972157924</v>
      </c>
      <c r="AE30" s="44">
        <v>51.964242975037379</v>
      </c>
      <c r="AF30" s="44">
        <v>53.009248721531009</v>
      </c>
      <c r="AG30" s="44">
        <v>52.747187885695823</v>
      </c>
      <c r="AH30" s="44">
        <v>74.659663276518074</v>
      </c>
      <c r="AI30" s="44">
        <v>68.06307514500935</v>
      </c>
      <c r="AJ30" s="15">
        <v>1.4093432483761577E-2</v>
      </c>
      <c r="AK30" s="15">
        <v>0.10512632619801761</v>
      </c>
      <c r="AL30" s="6"/>
      <c r="AM30" s="16">
        <v>-8.835544981065406E-2</v>
      </c>
      <c r="AN30" s="17">
        <v>-6.5965881315087245</v>
      </c>
    </row>
    <row r="31" spans="1:46" outlineLevel="1" x14ac:dyDescent="0.25">
      <c r="A31" s="43" t="s">
        <v>39</v>
      </c>
      <c r="B31" s="44">
        <v>0.62856646546674466</v>
      </c>
      <c r="C31" s="44">
        <v>0.67926174278251006</v>
      </c>
      <c r="D31" s="44">
        <v>0.72342163653706348</v>
      </c>
      <c r="E31" s="44">
        <v>0.80960682449373833</v>
      </c>
      <c r="F31" s="44">
        <v>0.84376626555059786</v>
      </c>
      <c r="G31" s="44">
        <v>1.1345045728097507</v>
      </c>
      <c r="H31" s="44">
        <v>0.96807013811754661</v>
      </c>
      <c r="I31" s="44">
        <v>0.8535474100750966</v>
      </c>
      <c r="J31" s="44">
        <v>0.94327954221957921</v>
      </c>
      <c r="K31" s="44">
        <v>0.83229791014698518</v>
      </c>
      <c r="L31" s="44">
        <v>0.81027059723127537</v>
      </c>
      <c r="M31" s="44">
        <v>0.82406069516177938</v>
      </c>
      <c r="N31" s="44">
        <v>0.70748231850924803</v>
      </c>
      <c r="O31" s="44">
        <v>1.0175195399420975</v>
      </c>
      <c r="P31" s="44">
        <v>1.1570429102162665</v>
      </c>
      <c r="Q31" s="44">
        <v>1.0371183666388528</v>
      </c>
      <c r="R31" s="44">
        <v>0.92640246566450191</v>
      </c>
      <c r="S31" s="44">
        <v>0.86393473583576075</v>
      </c>
      <c r="T31" s="44">
        <v>0.74165992263233038</v>
      </c>
      <c r="U31" s="44">
        <v>0.69347976765838559</v>
      </c>
      <c r="V31" s="44">
        <v>0.54509273379966516</v>
      </c>
      <c r="W31" s="44">
        <v>0.45150402890165164</v>
      </c>
      <c r="X31" s="44">
        <v>0.49982060488852248</v>
      </c>
      <c r="Y31" s="44">
        <v>0.55616443228692047</v>
      </c>
      <c r="Z31" s="44">
        <v>0.52991456172638918</v>
      </c>
      <c r="AA31" s="44">
        <v>0.46588891951249106</v>
      </c>
      <c r="AB31" s="44">
        <v>0.42780442737639485</v>
      </c>
      <c r="AC31" s="44">
        <v>0.50658766557437584</v>
      </c>
      <c r="AD31" s="44">
        <v>0.60467561062464836</v>
      </c>
      <c r="AE31" s="44">
        <v>0.52208525928185456</v>
      </c>
      <c r="AF31" s="44">
        <v>0.42556842232370967</v>
      </c>
      <c r="AG31" s="44">
        <v>0.41637116117090189</v>
      </c>
      <c r="AH31" s="44">
        <v>0.38359711434531413</v>
      </c>
      <c r="AI31" s="44">
        <v>0.43600745537175312</v>
      </c>
      <c r="AJ31" s="15">
        <v>9.028157516548906E-5</v>
      </c>
      <c r="AK31" s="15">
        <v>-0.30634629856049678</v>
      </c>
      <c r="AL31" s="6"/>
      <c r="AM31" s="16">
        <v>0.13662861128631745</v>
      </c>
      <c r="AN31" s="17">
        <v>5.2410341026438989E-2</v>
      </c>
    </row>
    <row r="32" spans="1:46" x14ac:dyDescent="0.25">
      <c r="A32" s="45" t="s">
        <v>40</v>
      </c>
      <c r="B32" s="42">
        <v>67.798219542501926</v>
      </c>
      <c r="C32" s="42">
        <v>67.593379996960834</v>
      </c>
      <c r="D32" s="42">
        <v>68.744773992710961</v>
      </c>
      <c r="E32" s="42">
        <v>68.533637276454499</v>
      </c>
      <c r="F32" s="42">
        <v>66.968568190431156</v>
      </c>
      <c r="G32" s="42">
        <v>66.056218248249593</v>
      </c>
      <c r="H32" s="42">
        <v>66.502794530335024</v>
      </c>
      <c r="I32" s="42">
        <v>67.663801775746379</v>
      </c>
      <c r="J32" s="42">
        <v>70.068946229378355</v>
      </c>
      <c r="K32" s="42">
        <v>72.795580492591327</v>
      </c>
      <c r="L32" s="42">
        <v>74.414641337540729</v>
      </c>
      <c r="M32" s="42">
        <v>77.925850290297277</v>
      </c>
      <c r="N32" s="42">
        <v>80.595206487177251</v>
      </c>
      <c r="O32" s="42">
        <v>82.404242416794659</v>
      </c>
      <c r="P32" s="42">
        <v>92.235364201452057</v>
      </c>
      <c r="Q32" s="42">
        <v>97.734522290194505</v>
      </c>
      <c r="R32" s="42">
        <v>95.057624932041676</v>
      </c>
      <c r="S32" s="42">
        <v>96.595258205507889</v>
      </c>
      <c r="T32" s="42">
        <v>102.13518254178297</v>
      </c>
      <c r="U32" s="42">
        <v>102.80267555534151</v>
      </c>
      <c r="V32" s="42">
        <v>102.44985300071239</v>
      </c>
      <c r="W32" s="42">
        <v>101.0997821367055</v>
      </c>
      <c r="X32" s="42">
        <v>99.374715322831207</v>
      </c>
      <c r="Y32" s="42">
        <v>99.057901599478782</v>
      </c>
      <c r="Z32" s="42">
        <v>100.38326080726493</v>
      </c>
      <c r="AA32" s="42">
        <v>100.57320470298062</v>
      </c>
      <c r="AB32" s="42">
        <v>104.96304147421472</v>
      </c>
      <c r="AC32" s="42">
        <v>107.96976670852055</v>
      </c>
      <c r="AD32" s="42">
        <v>109.19468899077181</v>
      </c>
      <c r="AE32" s="42">
        <v>111.62172032440911</v>
      </c>
      <c r="AF32" s="42">
        <v>112.22062825464245</v>
      </c>
      <c r="AG32" s="42">
        <v>111.11299776192504</v>
      </c>
      <c r="AH32" s="42">
        <v>116.23647966927263</v>
      </c>
      <c r="AI32" s="42">
        <v>118.42080372725493</v>
      </c>
      <c r="AJ32" s="9">
        <v>2.4520719912333011E-2</v>
      </c>
      <c r="AK32" s="9">
        <v>0.74666539219393946</v>
      </c>
      <c r="AL32" s="6"/>
      <c r="AM32" s="11">
        <v>1.8792069961146112E-2</v>
      </c>
      <c r="AN32" s="12">
        <v>2.1843240579823089</v>
      </c>
    </row>
    <row r="33" spans="1:40" outlineLevel="1" x14ac:dyDescent="0.25">
      <c r="A33" s="43" t="s">
        <v>41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15"/>
      <c r="AK33" s="15"/>
      <c r="AL33" s="6"/>
      <c r="AM33" s="16"/>
      <c r="AN33" s="17"/>
    </row>
    <row r="34" spans="1:40" outlineLevel="1" x14ac:dyDescent="0.25">
      <c r="A34" s="43" t="s">
        <v>42</v>
      </c>
      <c r="B34" s="44">
        <v>0</v>
      </c>
      <c r="C34" s="4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1.4140188</v>
      </c>
      <c r="N34" s="44">
        <v>2.1632267999999999</v>
      </c>
      <c r="O34" s="44">
        <v>3.0087888</v>
      </c>
      <c r="P34" s="44">
        <v>12.662187600000001</v>
      </c>
      <c r="Q34" s="44">
        <v>17.257923600000002</v>
      </c>
      <c r="R34" s="44">
        <v>13.8325548</v>
      </c>
      <c r="S34" s="44">
        <v>13.672982399999999</v>
      </c>
      <c r="T34" s="44">
        <v>18.037405200000002</v>
      </c>
      <c r="U34" s="44">
        <v>17.792163600000002</v>
      </c>
      <c r="V34" s="44">
        <v>18.0966804</v>
      </c>
      <c r="W34" s="44">
        <v>18.012664800000003</v>
      </c>
      <c r="X34" s="44">
        <v>16.354676399999999</v>
      </c>
      <c r="Y34" s="44">
        <v>16.4720184</v>
      </c>
      <c r="Z34" s="44">
        <v>15.226158</v>
      </c>
      <c r="AA34" s="44">
        <v>14.702157600000001</v>
      </c>
      <c r="AB34" s="44">
        <v>14.526876000000001</v>
      </c>
      <c r="AC34" s="44">
        <v>16.201625216714401</v>
      </c>
      <c r="AD34" s="44">
        <v>15.538424320934903</v>
      </c>
      <c r="AE34" s="44">
        <v>16.478704005747908</v>
      </c>
      <c r="AF34" s="44">
        <v>15.727573403999999</v>
      </c>
      <c r="AG34" s="44">
        <v>13.733106722282827</v>
      </c>
      <c r="AH34" s="44">
        <v>16.751362103336781</v>
      </c>
      <c r="AI34" s="44">
        <v>17.066742686146519</v>
      </c>
      <c r="AJ34" s="15">
        <v>3.5339129954455812E-3</v>
      </c>
      <c r="AK34" s="15"/>
      <c r="AL34" s="6"/>
      <c r="AM34" s="16">
        <v>1.8827160493827273E-2</v>
      </c>
      <c r="AN34" s="17">
        <v>0.31538058280973758</v>
      </c>
    </row>
    <row r="35" spans="1:40" outlineLevel="1" x14ac:dyDescent="0.25">
      <c r="A35" s="43" t="s">
        <v>43</v>
      </c>
      <c r="B35" s="44">
        <v>0.97643700007333989</v>
      </c>
      <c r="C35" s="44">
        <v>0.98177963592510054</v>
      </c>
      <c r="D35" s="44">
        <v>0.99475230092524047</v>
      </c>
      <c r="E35" s="44">
        <v>1.0076081615616135</v>
      </c>
      <c r="F35" s="44">
        <v>1.0182450115025707</v>
      </c>
      <c r="G35" s="44">
        <v>1.0269113483924286</v>
      </c>
      <c r="H35" s="44">
        <v>1.0256696727635803</v>
      </c>
      <c r="I35" s="44">
        <v>0.88423624135352163</v>
      </c>
      <c r="J35" s="44">
        <v>0.72484375337834939</v>
      </c>
      <c r="K35" s="44">
        <v>0.85378609401990124</v>
      </c>
      <c r="L35" s="44">
        <v>0.91825786682641908</v>
      </c>
      <c r="M35" s="44">
        <v>1.060163530497269</v>
      </c>
      <c r="N35" s="44">
        <v>1.6074647848772401</v>
      </c>
      <c r="O35" s="44">
        <v>2.2063108340803508</v>
      </c>
      <c r="P35" s="44">
        <v>1.7938985650234573</v>
      </c>
      <c r="Q35" s="44">
        <v>1.4775684660302153</v>
      </c>
      <c r="R35" s="44">
        <v>1.4645470725166585</v>
      </c>
      <c r="S35" s="44">
        <v>0.76173506670073499</v>
      </c>
      <c r="T35" s="44">
        <v>0.63489791575794352</v>
      </c>
      <c r="U35" s="44">
        <v>0.64882156049147333</v>
      </c>
      <c r="V35" s="44">
        <v>0.58325932499809019</v>
      </c>
      <c r="W35" s="44">
        <v>0.47734416141975594</v>
      </c>
      <c r="X35" s="44">
        <v>0.45066366232404359</v>
      </c>
      <c r="Y35" s="44">
        <v>0.41541770187162763</v>
      </c>
      <c r="Z35" s="44">
        <v>0.37933161297921164</v>
      </c>
      <c r="AA35" s="44">
        <v>0.38626725713061355</v>
      </c>
      <c r="AB35" s="44">
        <v>0.23065730193952486</v>
      </c>
      <c r="AC35" s="44">
        <v>0.25252966220500439</v>
      </c>
      <c r="AD35" s="44">
        <v>0.22165605146543649</v>
      </c>
      <c r="AE35" s="44">
        <v>0.30064353023262724</v>
      </c>
      <c r="AF35" s="44">
        <v>0.28499779941385706</v>
      </c>
      <c r="AG35" s="44">
        <v>0.31493405881363179</v>
      </c>
      <c r="AH35" s="44">
        <v>0.32955428365011136</v>
      </c>
      <c r="AI35" s="44">
        <v>0.33168005505124998</v>
      </c>
      <c r="AJ35" s="15">
        <v>6.8679095855072724E-5</v>
      </c>
      <c r="AK35" s="15">
        <v>-0.66031597017898991</v>
      </c>
      <c r="AL35" s="6"/>
      <c r="AM35" s="16">
        <v>6.4504438467428869E-3</v>
      </c>
      <c r="AN35" s="17">
        <v>2.1257714011386208E-3</v>
      </c>
    </row>
    <row r="36" spans="1:40" outlineLevel="1" x14ac:dyDescent="0.25">
      <c r="A36" s="43" t="s">
        <v>44</v>
      </c>
      <c r="B36" s="44">
        <v>66.821782542428579</v>
      </c>
      <c r="C36" s="44">
        <v>66.611600361035741</v>
      </c>
      <c r="D36" s="44">
        <v>67.750021691785719</v>
      </c>
      <c r="E36" s="44">
        <v>67.526029114892879</v>
      </c>
      <c r="F36" s="44">
        <v>65.950323178928585</v>
      </c>
      <c r="G36" s="44">
        <v>65.029306899857161</v>
      </c>
      <c r="H36" s="44">
        <v>65.47712485757144</v>
      </c>
      <c r="I36" s="44">
        <v>66.779565534392859</v>
      </c>
      <c r="J36" s="44">
        <v>69.344102476000003</v>
      </c>
      <c r="K36" s="44">
        <v>71.941794398571432</v>
      </c>
      <c r="L36" s="44">
        <v>73.496383470714306</v>
      </c>
      <c r="M36" s="44">
        <v>75.451667959800005</v>
      </c>
      <c r="N36" s="44">
        <v>76.82451490230001</v>
      </c>
      <c r="O36" s="44">
        <v>77.189142782714313</v>
      </c>
      <c r="P36" s="44">
        <v>77.779278036428593</v>
      </c>
      <c r="Q36" s="44">
        <v>78.999030224164287</v>
      </c>
      <c r="R36" s="44">
        <v>79.760523059525013</v>
      </c>
      <c r="S36" s="44">
        <v>82.160540738807157</v>
      </c>
      <c r="T36" s="44">
        <v>83.462879426025026</v>
      </c>
      <c r="U36" s="44">
        <v>84.361690394850029</v>
      </c>
      <c r="V36" s="44">
        <v>83.769913275714302</v>
      </c>
      <c r="W36" s="44">
        <v>82.609773175285738</v>
      </c>
      <c r="X36" s="44">
        <v>82.569375260507158</v>
      </c>
      <c r="Y36" s="44">
        <v>82.170465497607154</v>
      </c>
      <c r="Z36" s="44">
        <v>84.77777119428572</v>
      </c>
      <c r="AA36" s="44">
        <v>85.484779845849999</v>
      </c>
      <c r="AB36" s="44">
        <v>90.205508172275188</v>
      </c>
      <c r="AC36" s="44">
        <v>91.515611829601141</v>
      </c>
      <c r="AD36" s="44">
        <v>93.43460861837147</v>
      </c>
      <c r="AE36" s="44">
        <v>94.842372788428577</v>
      </c>
      <c r="AF36" s="44">
        <v>96.208057051228593</v>
      </c>
      <c r="AG36" s="44">
        <v>97.064956980828583</v>
      </c>
      <c r="AH36" s="44">
        <v>99.15556328228574</v>
      </c>
      <c r="AI36" s="44">
        <v>101.02238098605717</v>
      </c>
      <c r="AJ36" s="15">
        <v>2.0918127821032358E-2</v>
      </c>
      <c r="AK36" s="15">
        <v>0.51181810993911869</v>
      </c>
      <c r="AL36" s="6"/>
      <c r="AM36" s="16">
        <v>1.8827160493827187E-2</v>
      </c>
      <c r="AN36" s="17">
        <v>1.8668177037714315</v>
      </c>
    </row>
    <row r="37" spans="1:40" x14ac:dyDescent="0.25">
      <c r="A37" s="45" t="s">
        <v>45</v>
      </c>
      <c r="B37" s="42">
        <v>194.76931744904746</v>
      </c>
      <c r="C37" s="42">
        <v>202.1760055724485</v>
      </c>
      <c r="D37" s="42">
        <v>187.89181120263953</v>
      </c>
      <c r="E37" s="42">
        <v>200.97731346245388</v>
      </c>
      <c r="F37" s="42">
        <v>209.11580718663987</v>
      </c>
      <c r="G37" s="42">
        <v>235.43025317324276</v>
      </c>
      <c r="H37" s="42">
        <v>238.84502941896099</v>
      </c>
      <c r="I37" s="42">
        <v>239.71981072327679</v>
      </c>
      <c r="J37" s="42">
        <v>234.45243513372677</v>
      </c>
      <c r="K37" s="42">
        <v>233.90017803393974</v>
      </c>
      <c r="L37" s="42">
        <v>254.23704906861175</v>
      </c>
      <c r="M37" s="42">
        <v>316.31652197301008</v>
      </c>
      <c r="N37" s="42">
        <v>282.33304967076492</v>
      </c>
      <c r="O37" s="42">
        <v>336.38810308526689</v>
      </c>
      <c r="P37" s="42">
        <v>310.44081819734805</v>
      </c>
      <c r="Q37" s="42">
        <v>323.95207487840247</v>
      </c>
      <c r="R37" s="42">
        <v>331.72141017551814</v>
      </c>
      <c r="S37" s="42">
        <v>336.1678107922292</v>
      </c>
      <c r="T37" s="42">
        <v>360.53100109444961</v>
      </c>
      <c r="U37" s="42">
        <v>381.59728068912807</v>
      </c>
      <c r="V37" s="42">
        <v>482.71062452622851</v>
      </c>
      <c r="W37" s="42">
        <v>436.11431382479259</v>
      </c>
      <c r="X37" s="42">
        <v>417.77458758253147</v>
      </c>
      <c r="Y37" s="42">
        <v>435.64568300509717</v>
      </c>
      <c r="Z37" s="42">
        <v>438.89725992449934</v>
      </c>
      <c r="AA37" s="42">
        <v>423.22937666570374</v>
      </c>
      <c r="AB37" s="42">
        <v>415.08684703990144</v>
      </c>
      <c r="AC37" s="42">
        <v>469.75033137211136</v>
      </c>
      <c r="AD37" s="42">
        <v>446.49845244197371</v>
      </c>
      <c r="AE37" s="42">
        <v>436.36718517958275</v>
      </c>
      <c r="AF37" s="42">
        <v>423.173119387371</v>
      </c>
      <c r="AG37" s="42">
        <v>405.56847900227433</v>
      </c>
      <c r="AH37" s="42">
        <v>395.93979393739664</v>
      </c>
      <c r="AI37" s="42">
        <v>231.06780303432657</v>
      </c>
      <c r="AJ37" s="9">
        <v>4.5661190739219502E-2</v>
      </c>
      <c r="AK37" s="9">
        <v>0.1863665492116075</v>
      </c>
      <c r="AL37" s="48"/>
      <c r="AM37" s="11">
        <v>-0.4164067199801052</v>
      </c>
      <c r="AN37" s="12">
        <v>-164.87199090307007</v>
      </c>
    </row>
    <row r="38" spans="1:40" outlineLevel="1" x14ac:dyDescent="0.25">
      <c r="A38" s="43" t="s">
        <v>46</v>
      </c>
      <c r="B38" s="44">
        <v>144.42988432551294</v>
      </c>
      <c r="C38" s="44">
        <v>149.86869193902507</v>
      </c>
      <c r="D38" s="44">
        <v>154.07421418670395</v>
      </c>
      <c r="E38" s="44">
        <v>158.46591390118536</v>
      </c>
      <c r="F38" s="44">
        <v>162.76087052481105</v>
      </c>
      <c r="G38" s="44">
        <v>171.48498297672865</v>
      </c>
      <c r="H38" s="44">
        <v>176.4753210133693</v>
      </c>
      <c r="I38" s="44">
        <v>177.64376636776061</v>
      </c>
      <c r="J38" s="44">
        <v>181.17620065533555</v>
      </c>
      <c r="K38" s="44">
        <v>184.64040100732214</v>
      </c>
      <c r="L38" s="44">
        <v>189.39705144153805</v>
      </c>
      <c r="M38" s="44">
        <v>195.12160069191717</v>
      </c>
      <c r="N38" s="44">
        <v>198.30744388694291</v>
      </c>
      <c r="O38" s="44">
        <v>201.88486491751266</v>
      </c>
      <c r="P38" s="44">
        <v>204.11348794835402</v>
      </c>
      <c r="Q38" s="44">
        <v>206.43846099274469</v>
      </c>
      <c r="R38" s="44">
        <v>209.63587406026343</v>
      </c>
      <c r="S38" s="44">
        <v>212.13376838502634</v>
      </c>
      <c r="T38" s="44">
        <v>214.31197313515415</v>
      </c>
      <c r="U38" s="44">
        <v>216.25404315438365</v>
      </c>
      <c r="V38" s="44">
        <v>221.04442982250779</v>
      </c>
      <c r="W38" s="44">
        <v>223.00221860343552</v>
      </c>
      <c r="X38" s="44">
        <v>222.6736746067547</v>
      </c>
      <c r="Y38" s="44">
        <v>223.27437656254742</v>
      </c>
      <c r="Z38" s="44">
        <v>223.97788158805983</v>
      </c>
      <c r="AA38" s="44">
        <v>226.21416500004875</v>
      </c>
      <c r="AB38" s="44">
        <v>227.56451565715375</v>
      </c>
      <c r="AC38" s="44">
        <v>232.71627729255755</v>
      </c>
      <c r="AD38" s="44">
        <v>232.65751140880934</v>
      </c>
      <c r="AE38" s="44">
        <v>233.78753912758245</v>
      </c>
      <c r="AF38" s="44">
        <v>232.44045924703303</v>
      </c>
      <c r="AG38" s="44">
        <v>230.98431570706987</v>
      </c>
      <c r="AH38" s="44">
        <v>229.69949361550979</v>
      </c>
      <c r="AI38" s="44"/>
      <c r="AJ38" s="15">
        <v>0</v>
      </c>
      <c r="AK38" s="15">
        <v>-1</v>
      </c>
      <c r="AL38" s="49"/>
      <c r="AM38" s="16">
        <v>-1</v>
      </c>
      <c r="AN38" s="17">
        <v>-229.69949361550979</v>
      </c>
    </row>
    <row r="39" spans="1:40" outlineLevel="1" x14ac:dyDescent="0.25">
      <c r="A39" s="43" t="s">
        <v>47</v>
      </c>
      <c r="B39" s="44">
        <v>1.3087658964800001E-2</v>
      </c>
      <c r="C39" s="44">
        <v>8.4110918804000002E-3</v>
      </c>
      <c r="D39" s="44">
        <v>5.4066498595000002E-3</v>
      </c>
      <c r="E39" s="44">
        <v>1.0900775076849998E-2</v>
      </c>
      <c r="F39" s="44">
        <v>1.2515704718650001E-2</v>
      </c>
      <c r="G39" s="44">
        <v>1.7091338701099999E-2</v>
      </c>
      <c r="H39" s="44">
        <v>1.9009067648750003E-2</v>
      </c>
      <c r="I39" s="44">
        <v>1.0396109564450001E-2</v>
      </c>
      <c r="J39" s="44">
        <v>5.4840319053000002E-3</v>
      </c>
      <c r="K39" s="44">
        <v>4.4747008805E-3</v>
      </c>
      <c r="L39" s="44">
        <v>1.123721875355E-2</v>
      </c>
      <c r="M39" s="44">
        <v>9.8834399999999989E-2</v>
      </c>
      <c r="N39" s="44">
        <v>9.9335249999999986E-3</v>
      </c>
      <c r="O39" s="44">
        <v>5.0032E-2</v>
      </c>
      <c r="P39" s="44">
        <v>0.10882666666754999</v>
      </c>
      <c r="Q39" s="44">
        <v>2.2922500000000002E-2</v>
      </c>
      <c r="R39" s="44">
        <v>4.2399999999999998E-3</v>
      </c>
      <c r="S39" s="44" t="s">
        <v>89</v>
      </c>
      <c r="T39" s="44">
        <v>4.0594819999999997E-3</v>
      </c>
      <c r="U39" s="44">
        <v>2.2924832000000002E-3</v>
      </c>
      <c r="V39" s="44">
        <v>3.9563830530500001E-3</v>
      </c>
      <c r="W39" s="44" t="s">
        <v>89</v>
      </c>
      <c r="X39" s="44">
        <v>6.408181823E-4</v>
      </c>
      <c r="Y39" s="44" t="s">
        <v>89</v>
      </c>
      <c r="Z39" s="44" t="s">
        <v>89</v>
      </c>
      <c r="AA39" s="44" t="s">
        <v>89</v>
      </c>
      <c r="AB39" s="44" t="s">
        <v>89</v>
      </c>
      <c r="AC39" s="44" t="s">
        <v>89</v>
      </c>
      <c r="AD39" s="44">
        <v>5.3E-3</v>
      </c>
      <c r="AE39" s="44">
        <v>2.9679999999999997E-3</v>
      </c>
      <c r="AF39" s="44">
        <v>1.06E-3</v>
      </c>
      <c r="AG39" s="44">
        <v>4.2399999999999998E-3</v>
      </c>
      <c r="AH39" s="44">
        <v>4.2399999999999998E-3</v>
      </c>
      <c r="AI39" s="44"/>
      <c r="AJ39" s="15">
        <v>0</v>
      </c>
      <c r="AK39" s="15">
        <v>-1</v>
      </c>
      <c r="AL39" s="49"/>
      <c r="AM39" s="16">
        <v>-1</v>
      </c>
      <c r="AN39" s="17">
        <v>-4.2399999999999998E-3</v>
      </c>
    </row>
    <row r="40" spans="1:40" outlineLevel="1" x14ac:dyDescent="0.25">
      <c r="A40" s="43" t="s">
        <v>48</v>
      </c>
      <c r="B40" s="44">
        <v>8.0634937372914504</v>
      </c>
      <c r="C40" s="44">
        <v>16.410989338129799</v>
      </c>
      <c r="D40" s="44">
        <v>1.3150304372524999</v>
      </c>
      <c r="E40" s="44">
        <v>2.6271812119953002</v>
      </c>
      <c r="F40" s="44">
        <v>3.0232511299341001</v>
      </c>
      <c r="G40" s="44">
        <v>12.1550410604828</v>
      </c>
      <c r="H40" s="44">
        <v>5.5839754624078006</v>
      </c>
      <c r="I40" s="44">
        <v>14.709074667232501</v>
      </c>
      <c r="J40" s="44">
        <v>10.243534239329749</v>
      </c>
      <c r="K40" s="44">
        <v>5.2392793164435494</v>
      </c>
      <c r="L40" s="44">
        <v>5.8241570847453499</v>
      </c>
      <c r="M40" s="44">
        <v>11.111398256245749</v>
      </c>
      <c r="N40" s="44">
        <v>22.01828281715305</v>
      </c>
      <c r="O40" s="44">
        <v>21.316356337622452</v>
      </c>
      <c r="P40" s="44">
        <v>10.64257232632</v>
      </c>
      <c r="Q40" s="44">
        <v>10.376763130209049</v>
      </c>
      <c r="R40" s="44">
        <v>9.1220953554021005</v>
      </c>
      <c r="S40" s="44">
        <v>10.782437648960101</v>
      </c>
      <c r="T40" s="44">
        <v>14.26590720039175</v>
      </c>
      <c r="U40" s="44">
        <v>26.664183880996198</v>
      </c>
      <c r="V40" s="44">
        <v>67.701469678324756</v>
      </c>
      <c r="W40" s="44">
        <v>64.504083492239047</v>
      </c>
      <c r="X40" s="44">
        <v>67.169897061097799</v>
      </c>
      <c r="Y40" s="44">
        <v>68.000258821883904</v>
      </c>
      <c r="Z40" s="44">
        <v>67.596372535177096</v>
      </c>
      <c r="AA40" s="44">
        <v>65.195230858661859</v>
      </c>
      <c r="AB40" s="44">
        <v>64.442721414573143</v>
      </c>
      <c r="AC40" s="44">
        <v>67.737675844449441</v>
      </c>
      <c r="AD40" s="44">
        <v>61.032888842535598</v>
      </c>
      <c r="AE40" s="44">
        <v>57.05426811989345</v>
      </c>
      <c r="AF40" s="44">
        <v>53.684849587519153</v>
      </c>
      <c r="AG40" s="44">
        <v>49.747437975621196</v>
      </c>
      <c r="AH40" s="44">
        <v>45.394793553243844</v>
      </c>
      <c r="AI40" s="44">
        <v>119.36755309846562</v>
      </c>
      <c r="AJ40" s="15">
        <v>2.3588161303863049E-2</v>
      </c>
      <c r="AK40" s="15">
        <v>13.803453315331961</v>
      </c>
      <c r="AL40" s="49"/>
      <c r="AM40" s="16">
        <v>1.629542812183046</v>
      </c>
      <c r="AN40" s="17">
        <v>73.972759545221777</v>
      </c>
    </row>
    <row r="41" spans="1:40" outlineLevel="1" x14ac:dyDescent="0.25">
      <c r="A41" s="43" t="s">
        <v>49</v>
      </c>
      <c r="B41" s="44">
        <v>39.565536355732746</v>
      </c>
      <c r="C41" s="44">
        <v>33.117825182526204</v>
      </c>
      <c r="D41" s="44">
        <v>28.948733062849399</v>
      </c>
      <c r="E41" s="44">
        <v>36.320733678026151</v>
      </c>
      <c r="F41" s="44">
        <v>38.406521478871355</v>
      </c>
      <c r="G41" s="44">
        <v>44.526886275907302</v>
      </c>
      <c r="H41" s="44">
        <v>47.015257012401101</v>
      </c>
      <c r="I41" s="44">
        <v>35.153370932896898</v>
      </c>
      <c r="J41" s="44">
        <v>28.334706098629148</v>
      </c>
      <c r="K41" s="44">
        <v>26.83434730479695</v>
      </c>
      <c r="L41" s="44">
        <v>35.924753125971101</v>
      </c>
      <c r="M41" s="44">
        <v>77.655997197900007</v>
      </c>
      <c r="N41" s="44">
        <v>22.738139225913148</v>
      </c>
      <c r="O41" s="44">
        <v>64.874439312128942</v>
      </c>
      <c r="P41" s="44">
        <v>39.561759729642098</v>
      </c>
      <c r="Q41" s="44">
        <v>42.158967432857899</v>
      </c>
      <c r="R41" s="44">
        <v>35.664301095713149</v>
      </c>
      <c r="S41" s="44">
        <v>28.8820877163825</v>
      </c>
      <c r="T41" s="44">
        <v>25.19634690413595</v>
      </c>
      <c r="U41" s="44">
        <v>25.2114457298029</v>
      </c>
      <c r="V41" s="44">
        <v>80.515038909079408</v>
      </c>
      <c r="W41" s="44">
        <v>40.467945252753204</v>
      </c>
      <c r="X41" s="44">
        <v>20.52611598272625</v>
      </c>
      <c r="Y41" s="44">
        <v>36.925930087234903</v>
      </c>
      <c r="Z41" s="44">
        <v>41.322551863730098</v>
      </c>
      <c r="AA41" s="44">
        <v>27.242541395529997</v>
      </c>
      <c r="AB41" s="44">
        <v>20.544586818613752</v>
      </c>
      <c r="AC41" s="44">
        <v>66.979871861332356</v>
      </c>
      <c r="AD41" s="44">
        <v>28.35147292971995</v>
      </c>
      <c r="AE41" s="44">
        <v>22.18003841064305</v>
      </c>
      <c r="AF41" s="44">
        <v>20.7142767209635</v>
      </c>
      <c r="AG41" s="44">
        <v>15.4867214879727</v>
      </c>
      <c r="AH41" s="44">
        <v>13.483382532614801</v>
      </c>
      <c r="AI41" s="44">
        <v>12.886101394285333</v>
      </c>
      <c r="AJ41" s="15">
        <v>2.546415926073332E-3</v>
      </c>
      <c r="AK41" s="15">
        <v>-0.67430995302510954</v>
      </c>
      <c r="AL41" s="49"/>
      <c r="AM41" s="16">
        <v>-4.4297574209194987E-2</v>
      </c>
      <c r="AN41" s="17">
        <v>-0.59728113832946761</v>
      </c>
    </row>
    <row r="42" spans="1:40" outlineLevel="1" x14ac:dyDescent="0.25">
      <c r="A42" s="43" t="s">
        <v>50</v>
      </c>
      <c r="B42" s="44">
        <v>2.6301315620227501</v>
      </c>
      <c r="C42" s="44">
        <v>2.6357204018387996</v>
      </c>
      <c r="D42" s="44">
        <v>3.34687543740315</v>
      </c>
      <c r="E42" s="44">
        <v>3.2838486580737003</v>
      </c>
      <c r="F42" s="44">
        <v>4.5767293006853995</v>
      </c>
      <c r="G42" s="44">
        <v>4.8764953309456995</v>
      </c>
      <c r="H42" s="44">
        <v>5.3478735298015998</v>
      </c>
      <c r="I42" s="44">
        <v>5.7657721696320001</v>
      </c>
      <c r="J42" s="44">
        <v>6.2212424894787501</v>
      </c>
      <c r="K42" s="44">
        <v>6.6765709425930995</v>
      </c>
      <c r="L42" s="44">
        <v>10.82185876903265</v>
      </c>
      <c r="M42" s="44">
        <v>18.317813331708599</v>
      </c>
      <c r="N42" s="44">
        <v>23.4954854538523</v>
      </c>
      <c r="O42" s="44">
        <v>30.745759089431751</v>
      </c>
      <c r="P42" s="44">
        <v>36.744633431125798</v>
      </c>
      <c r="Q42" s="44">
        <v>43.932536060687347</v>
      </c>
      <c r="R42" s="44">
        <v>44.057236806997352</v>
      </c>
      <c r="S42" s="44">
        <v>51.1318541847182</v>
      </c>
      <c r="T42" s="44">
        <v>61.299813420387053</v>
      </c>
      <c r="U42" s="44">
        <v>68.012414488364655</v>
      </c>
      <c r="V42" s="44">
        <v>68.060012590405648</v>
      </c>
      <c r="W42" s="44">
        <v>62.821533143032354</v>
      </c>
      <c r="X42" s="44">
        <v>62.15290958996075</v>
      </c>
      <c r="Y42" s="44">
        <v>62.260951819144047</v>
      </c>
      <c r="Z42" s="44">
        <v>60.883472032770904</v>
      </c>
      <c r="AA42" s="44">
        <v>61.494294649559649</v>
      </c>
      <c r="AB42" s="44">
        <v>61.48571553051255</v>
      </c>
      <c r="AC42" s="44">
        <v>63.301035897581706</v>
      </c>
      <c r="AD42" s="44">
        <v>87.469645927576394</v>
      </c>
      <c r="AE42" s="44">
        <v>88.394575330986555</v>
      </c>
      <c r="AF42" s="44">
        <v>83.137564308045654</v>
      </c>
      <c r="AG42" s="44">
        <v>77.903740974468448</v>
      </c>
      <c r="AH42" s="44">
        <v>77.668748045550956</v>
      </c>
      <c r="AI42" s="44">
        <v>69.125012351098405</v>
      </c>
      <c r="AJ42" s="15">
        <v>1.3659758444777854E-2</v>
      </c>
      <c r="AK42" s="15">
        <v>25.281959940413234</v>
      </c>
      <c r="AL42" s="49"/>
      <c r="AM42" s="16">
        <v>-0.11000223267976257</v>
      </c>
      <c r="AN42" s="17">
        <v>-8.5437356944525504</v>
      </c>
    </row>
    <row r="43" spans="1:40" outlineLevel="1" x14ac:dyDescent="0.25">
      <c r="A43" s="43" t="s">
        <v>51</v>
      </c>
      <c r="B43" s="44">
        <v>6.7183809522799995E-2</v>
      </c>
      <c r="C43" s="44">
        <v>0.13436761904825001</v>
      </c>
      <c r="D43" s="44">
        <v>0.20155142857105002</v>
      </c>
      <c r="E43" s="44">
        <v>0.26873523809650002</v>
      </c>
      <c r="F43" s="44">
        <v>0.33591904761929997</v>
      </c>
      <c r="G43" s="44">
        <v>2.3697561904772</v>
      </c>
      <c r="H43" s="44">
        <v>4.4035933333324504</v>
      </c>
      <c r="I43" s="44">
        <v>6.4374304761903494</v>
      </c>
      <c r="J43" s="44">
        <v>8.4712676190482501</v>
      </c>
      <c r="K43" s="44">
        <v>10.5051047619035</v>
      </c>
      <c r="L43" s="44">
        <v>12.257991428571051</v>
      </c>
      <c r="M43" s="44">
        <v>14.010878095238599</v>
      </c>
      <c r="N43" s="44">
        <v>15.7637647619035</v>
      </c>
      <c r="O43" s="44">
        <v>17.516651428571048</v>
      </c>
      <c r="P43" s="44">
        <v>19.269538095238598</v>
      </c>
      <c r="Q43" s="44">
        <v>21.022424761903498</v>
      </c>
      <c r="R43" s="44">
        <v>33.237662857142098</v>
      </c>
      <c r="S43" s="44">
        <v>33.237662857142098</v>
      </c>
      <c r="T43" s="44">
        <v>45.452900952380702</v>
      </c>
      <c r="U43" s="44">
        <v>45.452900952380702</v>
      </c>
      <c r="V43" s="44">
        <v>45.385717142857899</v>
      </c>
      <c r="W43" s="44">
        <v>45.318533333332446</v>
      </c>
      <c r="X43" s="44">
        <v>45.251349523809651</v>
      </c>
      <c r="Y43" s="44">
        <v>45.184165714286848</v>
      </c>
      <c r="Z43" s="44">
        <v>45.116981904761396</v>
      </c>
      <c r="AA43" s="44">
        <v>43.083144761903505</v>
      </c>
      <c r="AB43" s="44">
        <v>41.04930761904825</v>
      </c>
      <c r="AC43" s="44">
        <v>39.015470476190352</v>
      </c>
      <c r="AD43" s="44">
        <v>36.981633333332454</v>
      </c>
      <c r="AE43" s="44">
        <v>34.947796190477199</v>
      </c>
      <c r="AF43" s="44">
        <v>33.194909523809649</v>
      </c>
      <c r="AG43" s="44">
        <v>31.442022857142099</v>
      </c>
      <c r="AH43" s="44">
        <v>29.6891361904772</v>
      </c>
      <c r="AI43" s="44">
        <v>29.6891361904772</v>
      </c>
      <c r="AJ43" s="15">
        <v>5.8668550645052664E-3</v>
      </c>
      <c r="AK43" s="15">
        <v>440.90909091574622</v>
      </c>
      <c r="AL43" s="49"/>
      <c r="AM43" s="16">
        <v>0</v>
      </c>
      <c r="AN43" s="17">
        <v>0</v>
      </c>
    </row>
    <row r="44" spans="1:40" outlineLevel="1" x14ac:dyDescent="0.25">
      <c r="A44" s="43" t="s">
        <v>52</v>
      </c>
      <c r="B44" s="44"/>
      <c r="C44" s="44" t="s">
        <v>90</v>
      </c>
      <c r="D44" s="44" t="s">
        <v>90</v>
      </c>
      <c r="E44" s="44" t="s">
        <v>90</v>
      </c>
      <c r="F44" s="44" t="s">
        <v>90</v>
      </c>
      <c r="G44" s="44" t="s">
        <v>90</v>
      </c>
      <c r="H44" s="44" t="s">
        <v>90</v>
      </c>
      <c r="I44" s="44" t="s">
        <v>90</v>
      </c>
      <c r="J44" s="44" t="s">
        <v>90</v>
      </c>
      <c r="K44" s="44" t="s">
        <v>90</v>
      </c>
      <c r="L44" s="44" t="s">
        <v>90</v>
      </c>
      <c r="M44" s="44" t="s">
        <v>90</v>
      </c>
      <c r="N44" s="44" t="s">
        <v>90</v>
      </c>
      <c r="O44" s="44" t="s">
        <v>90</v>
      </c>
      <c r="P44" s="44" t="s">
        <v>90</v>
      </c>
      <c r="Q44" s="44" t="s">
        <v>90</v>
      </c>
      <c r="R44" s="44" t="s">
        <v>90</v>
      </c>
      <c r="S44" s="44" t="s">
        <v>90</v>
      </c>
      <c r="T44" s="44" t="s">
        <v>90</v>
      </c>
      <c r="U44" s="44" t="s">
        <v>90</v>
      </c>
      <c r="V44" s="44" t="s">
        <v>90</v>
      </c>
      <c r="W44" s="44" t="s">
        <v>90</v>
      </c>
      <c r="X44" s="44" t="s">
        <v>90</v>
      </c>
      <c r="Y44" s="44" t="s">
        <v>90</v>
      </c>
      <c r="Z44" s="44" t="s">
        <v>90</v>
      </c>
      <c r="AA44" s="44" t="s">
        <v>90</v>
      </c>
      <c r="AB44" s="44" t="s">
        <v>90</v>
      </c>
      <c r="AC44" s="44" t="s">
        <v>90</v>
      </c>
      <c r="AD44" s="44" t="s">
        <v>90</v>
      </c>
      <c r="AE44" s="44" t="s">
        <v>90</v>
      </c>
      <c r="AF44" s="44" t="s">
        <v>90</v>
      </c>
      <c r="AG44" s="44" t="s">
        <v>90</v>
      </c>
      <c r="AH44" s="44" t="s">
        <v>90</v>
      </c>
      <c r="AI44" s="44" t="s">
        <v>90</v>
      </c>
      <c r="AJ44" s="15"/>
      <c r="AK44" s="15"/>
      <c r="AL44" s="49"/>
      <c r="AM44" s="16"/>
      <c r="AN44" s="17"/>
    </row>
    <row r="45" spans="1:40" outlineLevel="1" x14ac:dyDescent="0.25">
      <c r="A45" s="43" t="s">
        <v>53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3"/>
      <c r="AK45" s="43"/>
      <c r="AL45" s="49"/>
      <c r="AM45" s="16"/>
      <c r="AN45" s="17"/>
    </row>
    <row r="46" spans="1:40" x14ac:dyDescent="0.25"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28"/>
      <c r="U46" s="50"/>
      <c r="V46" s="50"/>
      <c r="W46" s="50"/>
      <c r="X46" s="50"/>
      <c r="Y46" s="50"/>
      <c r="Z46" s="28"/>
      <c r="AA46" s="28"/>
      <c r="AB46" s="28"/>
      <c r="AC46" s="28"/>
      <c r="AD46" s="28"/>
      <c r="AE46" s="28"/>
      <c r="AF46" s="51"/>
      <c r="AG46" s="51"/>
      <c r="AH46" s="51"/>
      <c r="AI46" s="51"/>
      <c r="AJ46" s="24"/>
      <c r="AK46" s="6"/>
      <c r="AL46" s="6"/>
      <c r="AM46" s="25"/>
      <c r="AN46" s="19"/>
    </row>
    <row r="47" spans="1:40" x14ac:dyDescent="0.25">
      <c r="A47" s="52" t="s">
        <v>54</v>
      </c>
      <c r="B47" s="53">
        <v>6165.1634413638139</v>
      </c>
      <c r="C47" s="53">
        <v>5944.229180277538</v>
      </c>
      <c r="D47" s="53">
        <v>5880.5937680133457</v>
      </c>
      <c r="E47" s="53">
        <v>6037.3903543732085</v>
      </c>
      <c r="F47" s="53">
        <v>6256.9436594960898</v>
      </c>
      <c r="G47" s="53">
        <v>6521.2747445278401</v>
      </c>
      <c r="H47" s="53">
        <v>6606.5023344190631</v>
      </c>
      <c r="I47" s="53">
        <v>6499.9031484014322</v>
      </c>
      <c r="J47" s="53">
        <v>6897.2235775839808</v>
      </c>
      <c r="K47" s="53">
        <v>6698.5607210068656</v>
      </c>
      <c r="L47" s="53">
        <v>6441.7359667779556</v>
      </c>
      <c r="M47" s="53">
        <v>6023.8967441934283</v>
      </c>
      <c r="N47" s="53">
        <v>5729.3972485184204</v>
      </c>
      <c r="O47" s="53">
        <v>5662.0588032739051</v>
      </c>
      <c r="P47" s="53">
        <v>5541.3885057550169</v>
      </c>
      <c r="Q47" s="53">
        <v>5432.8697200187044</v>
      </c>
      <c r="R47" s="53">
        <v>5309.5477669179299</v>
      </c>
      <c r="S47" s="53">
        <v>5167.5226717743581</v>
      </c>
      <c r="T47" s="53">
        <v>5020.0333753379764</v>
      </c>
      <c r="U47" s="53">
        <v>4876.5085892942525</v>
      </c>
      <c r="V47" s="53">
        <v>5144.1322697665346</v>
      </c>
      <c r="W47" s="53">
        <v>4761.3281459886075</v>
      </c>
      <c r="X47" s="53">
        <v>4891.8789024771604</v>
      </c>
      <c r="Y47" s="53">
        <v>5232.3461299187538</v>
      </c>
      <c r="Z47" s="53">
        <v>5103.8012472039527</v>
      </c>
      <c r="AA47" s="53">
        <v>5137.7266746767264</v>
      </c>
      <c r="AB47" s="53">
        <v>5253.4047413849521</v>
      </c>
      <c r="AC47" s="53">
        <v>5513.449953367236</v>
      </c>
      <c r="AD47" s="53">
        <v>5748.0162357562558</v>
      </c>
      <c r="AE47" s="53">
        <v>5522.5874676458361</v>
      </c>
      <c r="AF47" s="53">
        <v>5538.4370757577717</v>
      </c>
      <c r="AG47" s="53">
        <v>5694.3962501642927</v>
      </c>
      <c r="AH47" s="53">
        <v>5284.7980318017153</v>
      </c>
      <c r="AI47" s="53">
        <v>4829.4179025181747</v>
      </c>
      <c r="AJ47" s="9">
        <v>1</v>
      </c>
      <c r="AK47" s="9">
        <v>-0.21666019912525708</v>
      </c>
      <c r="AL47" s="6"/>
      <c r="AM47" s="11">
        <v>-8.6167934241432209E-2</v>
      </c>
      <c r="AN47" s="12">
        <v>15.849608111935595</v>
      </c>
    </row>
    <row r="48" spans="1:40" x14ac:dyDescent="0.25">
      <c r="A48" s="52" t="s">
        <v>55</v>
      </c>
      <c r="B48" s="53">
        <v>6359.9327588128617</v>
      </c>
      <c r="C48" s="53">
        <v>6146.4051858499861</v>
      </c>
      <c r="D48" s="53">
        <v>6068.4855792159851</v>
      </c>
      <c r="E48" s="53">
        <v>6238.3676678356624</v>
      </c>
      <c r="F48" s="53">
        <v>6466.0594666827301</v>
      </c>
      <c r="G48" s="53">
        <v>6756.7049977010829</v>
      </c>
      <c r="H48" s="53">
        <v>6845.3473638380237</v>
      </c>
      <c r="I48" s="53">
        <v>6739.6229591247093</v>
      </c>
      <c r="J48" s="53">
        <v>7131.6760127177076</v>
      </c>
      <c r="K48" s="53">
        <v>6932.4608990408051</v>
      </c>
      <c r="L48" s="53">
        <v>6695.9730158465673</v>
      </c>
      <c r="M48" s="53">
        <v>6340.2132661664382</v>
      </c>
      <c r="N48" s="53">
        <v>6011.7302981891853</v>
      </c>
      <c r="O48" s="53">
        <v>5998.4469063591723</v>
      </c>
      <c r="P48" s="53">
        <v>5851.8293239523646</v>
      </c>
      <c r="Q48" s="53">
        <v>5756.8217948971069</v>
      </c>
      <c r="R48" s="53">
        <v>5641.269177093448</v>
      </c>
      <c r="S48" s="53">
        <v>5503.690482566587</v>
      </c>
      <c r="T48" s="53">
        <v>5380.5643764324259</v>
      </c>
      <c r="U48" s="53">
        <v>5258.1058699833802</v>
      </c>
      <c r="V48" s="53">
        <v>5626.842894292763</v>
      </c>
      <c r="W48" s="53">
        <v>5197.4424598134001</v>
      </c>
      <c r="X48" s="53">
        <v>5309.6534900596916</v>
      </c>
      <c r="Y48" s="53">
        <v>5667.9918129238513</v>
      </c>
      <c r="Z48" s="53">
        <v>5542.6985071284516</v>
      </c>
      <c r="AA48" s="53">
        <v>5560.9560513424303</v>
      </c>
      <c r="AB48" s="53">
        <v>5668.4915884248539</v>
      </c>
      <c r="AC48" s="53">
        <v>5983.2002847393478</v>
      </c>
      <c r="AD48" s="53">
        <v>6194.5146881982291</v>
      </c>
      <c r="AE48" s="53">
        <v>5958.9546528254186</v>
      </c>
      <c r="AF48" s="53">
        <v>5961.6101951451428</v>
      </c>
      <c r="AG48" s="53">
        <v>6099.9647291665669</v>
      </c>
      <c r="AH48" s="53">
        <v>5680.7378257391119</v>
      </c>
      <c r="AI48" s="53">
        <v>5060.4857055525017</v>
      </c>
      <c r="AJ48" s="9">
        <v>1</v>
      </c>
      <c r="AK48" s="9">
        <v>-0.20431773456405433</v>
      </c>
      <c r="AL48" s="6"/>
      <c r="AM48" s="11">
        <v>-0.10918513390571941</v>
      </c>
      <c r="AN48" s="12">
        <v>-620.25212018661023</v>
      </c>
    </row>
    <row r="49" spans="26:40" x14ac:dyDescent="0.25"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K49" s="6"/>
      <c r="AL49" s="6"/>
      <c r="AM49" s="6"/>
      <c r="AN49" s="33">
        <v>-1335.7455388456392</v>
      </c>
    </row>
    <row r="50" spans="26:40" x14ac:dyDescent="0.25"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9"/>
      <c r="AL50" s="59"/>
    </row>
    <row r="51" spans="26:40" x14ac:dyDescent="0.25"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9"/>
    </row>
    <row r="52" spans="26:40" x14ac:dyDescent="0.25"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9"/>
      <c r="AN52" s="46"/>
    </row>
    <row r="53" spans="26:40" x14ac:dyDescent="0.25"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9"/>
      <c r="AN53" s="46"/>
    </row>
    <row r="54" spans="26:40" x14ac:dyDescent="0.25"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9"/>
      <c r="AN54" s="46"/>
    </row>
    <row r="55" spans="26:40" x14ac:dyDescent="0.25"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9"/>
      <c r="AN55" s="46"/>
    </row>
    <row r="56" spans="26:40" x14ac:dyDescent="0.25"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9"/>
      <c r="AN56" s="46"/>
    </row>
    <row r="57" spans="26:40" x14ac:dyDescent="0.25"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9"/>
      <c r="AN57" s="46"/>
    </row>
    <row r="58" spans="26:40" x14ac:dyDescent="0.25"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9"/>
      <c r="AM58" s="58"/>
      <c r="AN58" s="46"/>
    </row>
    <row r="59" spans="26:40" x14ac:dyDescent="0.25"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9"/>
      <c r="AN59" s="46"/>
    </row>
    <row r="60" spans="26:40" x14ac:dyDescent="0.25"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9"/>
      <c r="AK60" s="59"/>
      <c r="AN60" s="46"/>
    </row>
    <row r="61" spans="26:40" x14ac:dyDescent="0.25"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N61" s="46"/>
    </row>
    <row r="62" spans="26:40" x14ac:dyDescent="0.25">
      <c r="AA62" s="46"/>
      <c r="AB62" s="46"/>
      <c r="AC62" s="46"/>
      <c r="AD62" s="46"/>
      <c r="AE62" s="46"/>
      <c r="AF62" s="46"/>
      <c r="AG62" s="46"/>
      <c r="AH62" s="46"/>
      <c r="AI62" s="46"/>
      <c r="AN62" s="46"/>
    </row>
    <row r="63" spans="26:40" x14ac:dyDescent="0.25">
      <c r="AN63" s="46"/>
    </row>
    <row r="64" spans="26:40" x14ac:dyDescent="0.25">
      <c r="AN64" s="46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EFB69-C871-49CF-9C51-E55DD3559514}">
  <sheetPr>
    <tabColor rgb="FFFF0000"/>
    <outlinePr summaryBelow="0"/>
  </sheetPr>
  <dimension ref="A1:AM118"/>
  <sheetViews>
    <sheetView topLeftCell="B1" zoomScale="75" zoomScaleNormal="75" workbookViewId="0">
      <pane ySplit="1" topLeftCell="A2" activePane="bottomLeft" state="frozen"/>
      <selection activeCell="A85" sqref="A85"/>
      <selection pane="bottomLeft" activeCell="AG217" sqref="AG217"/>
    </sheetView>
  </sheetViews>
  <sheetFormatPr defaultColWidth="9.28515625" defaultRowHeight="15" outlineLevelRow="1" x14ac:dyDescent="0.25"/>
  <cols>
    <col min="1" max="1" width="39.42578125" style="64" customWidth="1"/>
    <col min="2" max="35" width="9.85546875" style="64" bestFit="1" customWidth="1"/>
    <col min="36" max="36" width="4.5703125" style="64" customWidth="1"/>
    <col min="37" max="37" width="11.28515625" style="64" customWidth="1"/>
    <col min="38" max="38" width="9.28515625" style="64"/>
    <col min="39" max="39" width="9.7109375" style="64" bestFit="1" customWidth="1"/>
    <col min="40" max="16384" width="9.28515625" style="64"/>
  </cols>
  <sheetData>
    <row r="1" spans="1:37" x14ac:dyDescent="0.25">
      <c r="A1" s="1" t="s">
        <v>91</v>
      </c>
      <c r="B1" s="62">
        <v>1990</v>
      </c>
      <c r="C1" s="62">
        <v>1991</v>
      </c>
      <c r="D1" s="62">
        <v>1992</v>
      </c>
      <c r="E1" s="62">
        <v>1993</v>
      </c>
      <c r="F1" s="62">
        <v>1994</v>
      </c>
      <c r="G1" s="62">
        <v>1995</v>
      </c>
      <c r="H1" s="62">
        <v>1996</v>
      </c>
      <c r="I1" s="62">
        <v>1997</v>
      </c>
      <c r="J1" s="62">
        <v>1998</v>
      </c>
      <c r="K1" s="62">
        <v>1999</v>
      </c>
      <c r="L1" s="62">
        <v>2000</v>
      </c>
      <c r="M1" s="62">
        <v>2001</v>
      </c>
      <c r="N1" s="62">
        <v>2002</v>
      </c>
      <c r="O1" s="62">
        <v>2003</v>
      </c>
      <c r="P1" s="62">
        <v>2004</v>
      </c>
      <c r="Q1" s="62">
        <v>2005</v>
      </c>
      <c r="R1" s="62">
        <v>2006</v>
      </c>
      <c r="S1" s="62">
        <v>2007</v>
      </c>
      <c r="T1" s="62">
        <v>2008</v>
      </c>
      <c r="U1" s="62">
        <v>2009</v>
      </c>
      <c r="V1" s="62">
        <v>2010</v>
      </c>
      <c r="W1" s="62">
        <v>2011</v>
      </c>
      <c r="X1" s="62">
        <v>2012</v>
      </c>
      <c r="Y1" s="62">
        <v>2013</v>
      </c>
      <c r="Z1" s="62">
        <v>2014</v>
      </c>
      <c r="AA1" s="62">
        <v>2015</v>
      </c>
      <c r="AB1" s="62">
        <v>2016</v>
      </c>
      <c r="AC1" s="62">
        <v>2017</v>
      </c>
      <c r="AD1" s="62">
        <v>2018</v>
      </c>
      <c r="AE1" s="62">
        <v>2019</v>
      </c>
      <c r="AF1" s="62">
        <v>2020</v>
      </c>
      <c r="AG1" s="62">
        <v>2021</v>
      </c>
      <c r="AH1" s="62">
        <v>2022</v>
      </c>
      <c r="AI1" s="62">
        <v>2023</v>
      </c>
      <c r="AJ1" s="63"/>
      <c r="AK1" s="11" t="s">
        <v>59</v>
      </c>
    </row>
    <row r="2" spans="1:37" x14ac:dyDescent="0.25">
      <c r="A2" s="65" t="s">
        <v>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7">
        <f t="shared" ref="Q2:AI2" si="0">SUM(Q3:Q6)</f>
        <v>15719.021411847914</v>
      </c>
      <c r="R2" s="67">
        <f t="shared" si="0"/>
        <v>14959.151681255073</v>
      </c>
      <c r="S2" s="67">
        <f t="shared" si="0"/>
        <v>14458.892999221416</v>
      </c>
      <c r="T2" s="67">
        <f t="shared" si="0"/>
        <v>14555.154855455741</v>
      </c>
      <c r="U2" s="67">
        <f t="shared" si="0"/>
        <v>12972.031248500442</v>
      </c>
      <c r="V2" s="67">
        <f t="shared" si="0"/>
        <v>13227.937453998806</v>
      </c>
      <c r="W2" s="67">
        <f t="shared" si="0"/>
        <v>11824.35745980615</v>
      </c>
      <c r="X2" s="67">
        <f t="shared" si="0"/>
        <v>12593.824698066823</v>
      </c>
      <c r="Y2" s="67">
        <f t="shared" si="0"/>
        <v>11198.169341650571</v>
      </c>
      <c r="Z2" s="67">
        <f t="shared" si="0"/>
        <v>10972.469162066225</v>
      </c>
      <c r="AA2" s="67">
        <f t="shared" si="0"/>
        <v>11578.438382912645</v>
      </c>
      <c r="AB2" s="67">
        <f t="shared" si="0"/>
        <v>12324.082788083524</v>
      </c>
      <c r="AC2" s="67">
        <f t="shared" si="0"/>
        <v>11348.198539847215</v>
      </c>
      <c r="AD2" s="67">
        <f t="shared" si="0"/>
        <v>9834.2578180070468</v>
      </c>
      <c r="AE2" s="67">
        <f t="shared" si="0"/>
        <v>8603.017664601879</v>
      </c>
      <c r="AF2" s="67">
        <f t="shared" si="0"/>
        <v>7952.345319434231</v>
      </c>
      <c r="AG2" s="67">
        <f t="shared" si="0"/>
        <v>9513.9372657517906</v>
      </c>
      <c r="AH2" s="67">
        <f t="shared" si="0"/>
        <v>9317.3401150946247</v>
      </c>
      <c r="AI2" s="67">
        <f t="shared" si="0"/>
        <v>7163.2319400777587</v>
      </c>
      <c r="AJ2" s="68"/>
      <c r="AK2" s="69">
        <f>(AI2-AH2)/AH2</f>
        <v>-0.23119346813658626</v>
      </c>
    </row>
    <row r="3" spans="1:37" outlineLevel="1" x14ac:dyDescent="0.25">
      <c r="A3" s="70" t="s">
        <v>10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>
        <v>15136.448</v>
      </c>
      <c r="R3" s="71">
        <v>14410.774854998934</v>
      </c>
      <c r="S3" s="71">
        <v>13932.81325075683</v>
      </c>
      <c r="T3" s="71">
        <v>14005.000329140021</v>
      </c>
      <c r="U3" s="71">
        <v>12466.315540699123</v>
      </c>
      <c r="V3" s="71">
        <v>12745.138537904344</v>
      </c>
      <c r="W3" s="71">
        <v>11403.863656698652</v>
      </c>
      <c r="X3" s="71">
        <v>12135.638113628964</v>
      </c>
      <c r="Y3" s="71">
        <v>10743.315690100872</v>
      </c>
      <c r="Z3" s="71">
        <v>10560.104049718642</v>
      </c>
      <c r="AA3" s="71">
        <v>11105.548008128471</v>
      </c>
      <c r="AB3" s="71">
        <v>11845.208992248423</v>
      </c>
      <c r="AC3" s="71">
        <v>10864.892933695703</v>
      </c>
      <c r="AD3" s="71">
        <v>9356.3751430859265</v>
      </c>
      <c r="AE3" s="71">
        <v>8185.1529590908694</v>
      </c>
      <c r="AF3" s="71">
        <v>7524.3313054680948</v>
      </c>
      <c r="AG3" s="71">
        <v>9103.4853817840885</v>
      </c>
      <c r="AH3" s="71">
        <v>8905.3940884996446</v>
      </c>
      <c r="AI3" s="71">
        <v>6807.8948992561354</v>
      </c>
      <c r="AJ3" s="72"/>
      <c r="AK3" s="73">
        <f>(AI3-AH3)/AH3</f>
        <v>-0.23553131600904703</v>
      </c>
    </row>
    <row r="4" spans="1:37" outlineLevel="1" x14ac:dyDescent="0.25">
      <c r="A4" s="70" t="s">
        <v>11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>
        <v>411.21800000000002</v>
      </c>
      <c r="R4" s="71">
        <v>376.53081763761026</v>
      </c>
      <c r="S4" s="71">
        <v>360.19567000000006</v>
      </c>
      <c r="T4" s="71">
        <v>366.88739000000004</v>
      </c>
      <c r="U4" s="71">
        <v>314.90624917837295</v>
      </c>
      <c r="V4" s="71">
        <v>310.11213604709906</v>
      </c>
      <c r="W4" s="71">
        <v>285.17234600815999</v>
      </c>
      <c r="X4" s="71">
        <v>313.29541118269918</v>
      </c>
      <c r="Y4" s="71">
        <v>294.25747651457567</v>
      </c>
      <c r="Z4" s="71">
        <v>279.18488377122759</v>
      </c>
      <c r="AA4" s="71">
        <v>358.37596659407865</v>
      </c>
      <c r="AB4" s="71">
        <v>313.25275922727405</v>
      </c>
      <c r="AC4" s="71">
        <v>310.8603112593662</v>
      </c>
      <c r="AD4" s="71">
        <v>321.84914255165774</v>
      </c>
      <c r="AE4" s="71">
        <v>274.24173878710286</v>
      </c>
      <c r="AF4" s="71">
        <v>300.68999489346697</v>
      </c>
      <c r="AG4" s="71">
        <v>294.06803016859737</v>
      </c>
      <c r="AH4" s="71">
        <v>307.97759908604445</v>
      </c>
      <c r="AI4" s="71">
        <v>286.86740424040096</v>
      </c>
      <c r="AJ4" s="72"/>
      <c r="AK4" s="73">
        <f t="shared" ref="AK4:AK5" si="1">(AI4-AH4)/AH4</f>
        <v>-6.854457891837E-2</v>
      </c>
    </row>
    <row r="5" spans="1:37" outlineLevel="1" x14ac:dyDescent="0.25">
      <c r="A5" s="70" t="s">
        <v>12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>
        <v>171.35541184791299</v>
      </c>
      <c r="R5" s="71">
        <v>171.84600861852721</v>
      </c>
      <c r="S5" s="71">
        <v>165.88407846458588</v>
      </c>
      <c r="T5" s="71">
        <v>183.26713631572071</v>
      </c>
      <c r="U5" s="71">
        <v>190.80945862294465</v>
      </c>
      <c r="V5" s="71">
        <v>172.68678004736256</v>
      </c>
      <c r="W5" s="71">
        <v>135.32145709933951</v>
      </c>
      <c r="X5" s="71">
        <v>144.89117325515971</v>
      </c>
      <c r="Y5" s="71">
        <v>160.5961750351226</v>
      </c>
      <c r="Z5" s="71">
        <v>133.18022857635461</v>
      </c>
      <c r="AA5" s="71">
        <v>114.51440819009565</v>
      </c>
      <c r="AB5" s="71">
        <v>165.62103660782637</v>
      </c>
      <c r="AC5" s="71">
        <v>172.44529489214707</v>
      </c>
      <c r="AD5" s="71">
        <v>156.03353236946205</v>
      </c>
      <c r="AE5" s="71">
        <v>143.62296672390616</v>
      </c>
      <c r="AF5" s="71">
        <v>127.32401907266947</v>
      </c>
      <c r="AG5" s="71">
        <v>116.38385379910551</v>
      </c>
      <c r="AH5" s="71">
        <v>103.96842750893525</v>
      </c>
      <c r="AI5" s="71">
        <v>68.469636581221991</v>
      </c>
      <c r="AJ5" s="72"/>
      <c r="AK5" s="73">
        <f t="shared" si="1"/>
        <v>-0.34143818251615304</v>
      </c>
    </row>
    <row r="6" spans="1:37" outlineLevel="1" x14ac:dyDescent="0.25">
      <c r="A6" s="70" t="s">
        <v>13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2"/>
      <c r="AK6" s="73"/>
    </row>
    <row r="7" spans="1:37" x14ac:dyDescent="0.25">
      <c r="A7" s="74" t="s">
        <v>14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>
        <v>12.278</v>
      </c>
      <c r="R7" s="75">
        <v>13.089</v>
      </c>
      <c r="S7" s="75">
        <v>10.417243245727319</v>
      </c>
      <c r="T7" s="75">
        <v>8.3070047782178875</v>
      </c>
      <c r="U7" s="75">
        <v>6.8478554607194972</v>
      </c>
      <c r="V7" s="75">
        <v>3.6471999415289922</v>
      </c>
      <c r="W7" s="75">
        <v>0</v>
      </c>
      <c r="X7" s="75">
        <v>0</v>
      </c>
      <c r="Y7" s="75">
        <v>0</v>
      </c>
      <c r="Z7" s="75">
        <v>0</v>
      </c>
      <c r="AA7" s="75">
        <v>0</v>
      </c>
      <c r="AB7" s="75">
        <v>0</v>
      </c>
      <c r="AC7" s="75">
        <v>0</v>
      </c>
      <c r="AD7" s="75">
        <v>0</v>
      </c>
      <c r="AE7" s="75">
        <v>0</v>
      </c>
      <c r="AF7" s="75">
        <v>0</v>
      </c>
      <c r="AG7" s="75">
        <v>0</v>
      </c>
      <c r="AH7" s="75">
        <v>0</v>
      </c>
      <c r="AI7" s="75">
        <v>0</v>
      </c>
      <c r="AJ7" s="72"/>
      <c r="AK7" s="76"/>
    </row>
    <row r="8" spans="1:37" x14ac:dyDescent="0.25">
      <c r="A8" s="74" t="s">
        <v>15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7">
        <v>4042.0727961973371</v>
      </c>
      <c r="R8" s="77">
        <v>4123.9908570655425</v>
      </c>
      <c r="S8" s="77">
        <v>4122.0106194276887</v>
      </c>
      <c r="T8" s="77">
        <v>3482.4003175765129</v>
      </c>
      <c r="U8" s="77">
        <v>2716.5159229903684</v>
      </c>
      <c r="V8" s="77">
        <v>2786.5860440435677</v>
      </c>
      <c r="W8" s="77">
        <v>2728.9974418322449</v>
      </c>
      <c r="X8" s="77">
        <v>2826.1718034744608</v>
      </c>
      <c r="Y8" s="77">
        <v>3156.2521151593978</v>
      </c>
      <c r="Z8" s="77">
        <v>3307.1907811662277</v>
      </c>
      <c r="AA8" s="77">
        <v>3381.3059166632515</v>
      </c>
      <c r="AB8" s="77">
        <v>3403.4662263405648</v>
      </c>
      <c r="AC8" s="77">
        <v>3461.9832526558444</v>
      </c>
      <c r="AD8" s="77">
        <v>3524.7969468818064</v>
      </c>
      <c r="AE8" s="77">
        <v>3450.6214636607015</v>
      </c>
      <c r="AF8" s="77">
        <v>3384.9195476706655</v>
      </c>
      <c r="AG8" s="77">
        <v>3492.9703545712846</v>
      </c>
      <c r="AH8" s="77">
        <v>3250.3566895737172</v>
      </c>
      <c r="AI8" s="77">
        <v>3069.7662707089557</v>
      </c>
      <c r="AJ8" s="72"/>
      <c r="AK8" s="76">
        <f>(AI8-AH8)/AH8</f>
        <v>-5.5560184961868229E-2</v>
      </c>
    </row>
    <row r="9" spans="1:37" x14ac:dyDescent="0.25">
      <c r="A9" s="74" t="s">
        <v>16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>
        <v>0</v>
      </c>
      <c r="R9" s="75">
        <v>0</v>
      </c>
      <c r="S9" s="75">
        <v>0</v>
      </c>
      <c r="T9" s="75">
        <v>0</v>
      </c>
      <c r="U9" s="75">
        <v>0</v>
      </c>
      <c r="V9" s="75">
        <v>0</v>
      </c>
      <c r="W9" s="75">
        <v>0</v>
      </c>
      <c r="X9" s="75">
        <v>0</v>
      </c>
      <c r="Y9" s="75">
        <v>0</v>
      </c>
      <c r="Z9" s="75">
        <v>0</v>
      </c>
      <c r="AA9" s="75">
        <v>0</v>
      </c>
      <c r="AB9" s="75">
        <v>0</v>
      </c>
      <c r="AC9" s="75">
        <v>0</v>
      </c>
      <c r="AD9" s="75">
        <v>0</v>
      </c>
      <c r="AE9" s="75">
        <v>0</v>
      </c>
      <c r="AF9" s="75">
        <v>0</v>
      </c>
      <c r="AG9" s="75">
        <v>0</v>
      </c>
      <c r="AH9" s="75">
        <v>0</v>
      </c>
      <c r="AI9" s="75">
        <v>0</v>
      </c>
      <c r="AJ9" s="72"/>
      <c r="AK9" s="76" t="e">
        <f>(AI9-AH9)/AH9</f>
        <v>#DIV/0!</v>
      </c>
    </row>
    <row r="10" spans="1:37" x14ac:dyDescent="0.25">
      <c r="A10" s="74" t="s">
        <v>17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2"/>
      <c r="AK10" s="76"/>
    </row>
    <row r="11" spans="1:37" x14ac:dyDescent="0.25">
      <c r="A11" s="74" t="s">
        <v>18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>
        <f>SUM(Q12:Q16)</f>
        <v>5.1159999999999997</v>
      </c>
      <c r="R11" s="75">
        <f t="shared" ref="R11:AH11" si="2">SUM(R12:R16)</f>
        <v>4.2716099999999999</v>
      </c>
      <c r="S11" s="75">
        <f t="shared" si="2"/>
        <v>3.101728291205335</v>
      </c>
      <c r="T11" s="75">
        <f t="shared" si="2"/>
        <v>2.9315081871496815</v>
      </c>
      <c r="U11" s="75">
        <f t="shared" si="2"/>
        <v>3.0324879905525566</v>
      </c>
      <c r="V11" s="75">
        <f t="shared" si="2"/>
        <v>4.9326153469153704</v>
      </c>
      <c r="W11" s="75">
        <f t="shared" si="2"/>
        <v>8.5287417366405105</v>
      </c>
      <c r="X11" s="75">
        <f t="shared" si="2"/>
        <v>9.7080553508898877</v>
      </c>
      <c r="Y11" s="75">
        <f t="shared" si="2"/>
        <v>23.355149846903487</v>
      </c>
      <c r="Z11" s="75">
        <f t="shared" si="2"/>
        <v>21.100217646433656</v>
      </c>
      <c r="AA11" s="75">
        <f t="shared" si="2"/>
        <v>24.709446526289895</v>
      </c>
      <c r="AB11" s="75">
        <f t="shared" si="2"/>
        <v>28.235115459553626</v>
      </c>
      <c r="AC11" s="75">
        <f t="shared" si="2"/>
        <v>30.23352858388472</v>
      </c>
      <c r="AD11" s="75">
        <f t="shared" si="2"/>
        <v>31.593960213614565</v>
      </c>
      <c r="AE11" s="75">
        <f t="shared" si="2"/>
        <v>21.116850372570426</v>
      </c>
      <c r="AF11" s="75">
        <f t="shared" si="2"/>
        <v>13.857227077249007</v>
      </c>
      <c r="AG11" s="75">
        <f t="shared" si="2"/>
        <v>19.553392438584819</v>
      </c>
      <c r="AH11" s="75">
        <f t="shared" si="2"/>
        <v>21.375525096231215</v>
      </c>
      <c r="AI11" s="75">
        <f>SUM(AI12:AI16)</f>
        <v>30.870848942659471</v>
      </c>
      <c r="AJ11" s="72"/>
      <c r="AK11" s="76">
        <f>(AI11-AH11)/AH11</f>
        <v>0.44421476448793329</v>
      </c>
    </row>
    <row r="12" spans="1:37" outlineLevel="1" x14ac:dyDescent="0.25">
      <c r="A12" s="70" t="s">
        <v>19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>
        <f>'NEW Summary 1990-2023 CO2'!Y12</f>
        <v>15.238729474748023</v>
      </c>
      <c r="Z12" s="71">
        <f>'NEW Summary 1990-2023 CO2'!Z12</f>
        <v>14.564613180007548</v>
      </c>
      <c r="AA12" s="71">
        <f>'NEW Summary 1990-2023 CO2'!AA12</f>
        <v>15.505336436024596</v>
      </c>
      <c r="AB12" s="71">
        <f>'NEW Summary 1990-2023 CO2'!AB12</f>
        <v>16.700810838018587</v>
      </c>
      <c r="AC12" s="71">
        <f>'NEW Summary 1990-2023 CO2'!AC12</f>
        <v>17.40463759281814</v>
      </c>
      <c r="AD12" s="71">
        <f>'NEW Summary 1990-2023 CO2'!AD12</f>
        <v>16.700910948877954</v>
      </c>
      <c r="AE12" s="71">
        <f>'NEW Summary 1990-2023 CO2'!AE12</f>
        <v>17.835092668228622</v>
      </c>
      <c r="AF12" s="71">
        <f>'NEW Summary 1990-2023 CO2'!AF12</f>
        <v>13.857227077249007</v>
      </c>
      <c r="AG12" s="71">
        <f>'NEW Summary 1990-2023 CO2'!AG12</f>
        <v>19.553392438584819</v>
      </c>
      <c r="AH12" s="71">
        <f>'NEW Summary 1990-2023 CO2'!AH12</f>
        <v>21.375525096231215</v>
      </c>
      <c r="AI12" s="71">
        <f>'NEW Summary 1990-2023 CO2'!AI12</f>
        <v>30.870848942659471</v>
      </c>
      <c r="AJ12" s="72"/>
      <c r="AK12" s="73">
        <f>(AI12-AH12)/AH12</f>
        <v>0.44421476448793329</v>
      </c>
    </row>
    <row r="13" spans="1:37" outlineLevel="1" x14ac:dyDescent="0.25">
      <c r="A13" s="70" t="s">
        <v>20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2"/>
      <c r="AK13" s="73"/>
    </row>
    <row r="14" spans="1:37" outlineLevel="1" x14ac:dyDescent="0.25">
      <c r="A14" s="70" t="s">
        <v>21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2"/>
      <c r="AK14" s="73"/>
    </row>
    <row r="15" spans="1:37" outlineLevel="1" x14ac:dyDescent="0.25">
      <c r="A15" s="70" t="s">
        <v>22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2"/>
      <c r="AK15" s="73"/>
    </row>
    <row r="16" spans="1:37" outlineLevel="1" x14ac:dyDescent="0.25">
      <c r="A16" s="70" t="s">
        <v>23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>
        <v>5.1159999999999997</v>
      </c>
      <c r="R16" s="71">
        <v>4.2716099999999999</v>
      </c>
      <c r="S16" s="71">
        <v>3.101728291205335</v>
      </c>
      <c r="T16" s="71">
        <v>2.9315081871496815</v>
      </c>
      <c r="U16" s="71">
        <v>3.0324879905525566</v>
      </c>
      <c r="V16" s="71">
        <v>4.9326153469153704</v>
      </c>
      <c r="W16" s="71">
        <v>8.5287417366405105</v>
      </c>
      <c r="X16" s="71">
        <v>9.7080553508898877</v>
      </c>
      <c r="Y16" s="71">
        <v>8.1164203721554617</v>
      </c>
      <c r="Z16" s="71">
        <v>6.5356044664261059</v>
      </c>
      <c r="AA16" s="71">
        <v>9.2041100902652992</v>
      </c>
      <c r="AB16" s="71">
        <v>11.534304621535041</v>
      </c>
      <c r="AC16" s="71">
        <v>12.828890991066579</v>
      </c>
      <c r="AD16" s="71">
        <v>14.893049264736613</v>
      </c>
      <c r="AE16" s="71">
        <v>3.2817577043418038</v>
      </c>
      <c r="AF16" s="71"/>
      <c r="AG16" s="71"/>
      <c r="AH16" s="71"/>
      <c r="AI16" s="71"/>
      <c r="AJ16" s="72"/>
      <c r="AK16" s="73"/>
    </row>
    <row r="17" spans="1:37" x14ac:dyDescent="0.25">
      <c r="A17" s="74" t="s">
        <v>24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>
        <f t="shared" ref="Q17:AA17" si="3">SUM(Q18:Q22)</f>
        <v>2554.6837901100002</v>
      </c>
      <c r="R17" s="75">
        <f t="shared" si="3"/>
        <v>2538.7627910778574</v>
      </c>
      <c r="S17" s="75">
        <f t="shared" si="3"/>
        <v>2580.4341213620519</v>
      </c>
      <c r="T17" s="75">
        <f t="shared" si="3"/>
        <v>2302.2359797601521</v>
      </c>
      <c r="U17" s="75">
        <f t="shared" si="3"/>
        <v>1485.3521500814029</v>
      </c>
      <c r="V17" s="75">
        <f t="shared" si="3"/>
        <v>1299.0484147465625</v>
      </c>
      <c r="W17" s="75">
        <f t="shared" si="3"/>
        <v>1167.2705389694759</v>
      </c>
      <c r="X17" s="75">
        <f t="shared" si="3"/>
        <v>1391.9677990924167</v>
      </c>
      <c r="Y17" s="75">
        <f t="shared" si="3"/>
        <v>1301.6950015306572</v>
      </c>
      <c r="Z17" s="75">
        <f t="shared" si="3"/>
        <v>1650.4531530457709</v>
      </c>
      <c r="AA17" s="75">
        <f t="shared" si="3"/>
        <v>1830.3635214124333</v>
      </c>
      <c r="AB17" s="75">
        <f>SUM(AB18:AB22)</f>
        <v>1968.401352033223</v>
      </c>
      <c r="AC17" s="75">
        <f>SUM(AC18:AC22)</f>
        <v>2039.8562560230889</v>
      </c>
      <c r="AD17" s="75">
        <f t="shared" ref="AD17:AI17" si="4">SUM(AD18:AD22)</f>
        <v>2094.5489797619252</v>
      </c>
      <c r="AE17" s="75">
        <f t="shared" si="4"/>
        <v>2057.6690466445225</v>
      </c>
      <c r="AF17" s="75">
        <f t="shared" si="4"/>
        <v>1907.1635602316842</v>
      </c>
      <c r="AG17" s="75">
        <f t="shared" si="4"/>
        <v>2256.9405207619097</v>
      </c>
      <c r="AH17" s="75">
        <f t="shared" si="4"/>
        <v>2068.3747685666494</v>
      </c>
      <c r="AI17" s="75">
        <f t="shared" si="4"/>
        <v>1933.8876215143532</v>
      </c>
      <c r="AJ17" s="72"/>
      <c r="AK17" s="76">
        <f>(AI17-AH17)/AH17</f>
        <v>-6.5020686336013309E-2</v>
      </c>
    </row>
    <row r="18" spans="1:37" outlineLevel="1" x14ac:dyDescent="0.25">
      <c r="A18" s="70" t="s">
        <v>25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>
        <v>2554.6837901100002</v>
      </c>
      <c r="R18" s="71">
        <v>2538.7627910778574</v>
      </c>
      <c r="S18" s="71">
        <v>2580.4341213620519</v>
      </c>
      <c r="T18" s="71">
        <v>2302.2359797601521</v>
      </c>
      <c r="U18" s="71">
        <v>1485.3521500814029</v>
      </c>
      <c r="V18" s="71">
        <v>1299.0484147465625</v>
      </c>
      <c r="W18" s="71">
        <v>1167.2705389694759</v>
      </c>
      <c r="X18" s="71">
        <v>1391.9677990924167</v>
      </c>
      <c r="Y18" s="71">
        <v>1301.6950015306572</v>
      </c>
      <c r="Z18" s="71">
        <v>1650.4531530457709</v>
      </c>
      <c r="AA18" s="71">
        <v>1830.3635214124333</v>
      </c>
      <c r="AB18" s="71">
        <v>1968.401352033223</v>
      </c>
      <c r="AC18" s="71">
        <v>2039.8562560230889</v>
      </c>
      <c r="AD18" s="71">
        <v>2094.5489797619252</v>
      </c>
      <c r="AE18" s="71">
        <v>2057.6690466445225</v>
      </c>
      <c r="AF18" s="71">
        <v>1907.1635602316842</v>
      </c>
      <c r="AG18" s="71">
        <v>2256.9405207619097</v>
      </c>
      <c r="AH18" s="71">
        <v>2068.3747685666494</v>
      </c>
      <c r="AI18" s="71">
        <v>1933.8876215143532</v>
      </c>
      <c r="AJ18" s="72"/>
      <c r="AK18" s="73">
        <f>(AI18-AH18)/AH18</f>
        <v>-6.5020686336013309E-2</v>
      </c>
    </row>
    <row r="19" spans="1:37" outlineLevel="1" x14ac:dyDescent="0.25">
      <c r="A19" s="70" t="s">
        <v>26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2"/>
      <c r="AK19" s="73"/>
    </row>
    <row r="20" spans="1:37" outlineLevel="1" x14ac:dyDescent="0.25">
      <c r="A20" s="70" t="s">
        <v>28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2"/>
      <c r="AK20" s="73"/>
    </row>
    <row r="21" spans="1:37" outlineLevel="1" x14ac:dyDescent="0.25">
      <c r="A21" s="70" t="s">
        <v>29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2"/>
      <c r="AK21" s="73"/>
    </row>
    <row r="22" spans="1:37" outlineLevel="1" x14ac:dyDescent="0.25">
      <c r="A22" s="70" t="s">
        <v>30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2"/>
      <c r="AK22" s="73"/>
    </row>
    <row r="23" spans="1:37" x14ac:dyDescent="0.25">
      <c r="A23" s="74" t="s">
        <v>31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2"/>
      <c r="AK23" s="76"/>
    </row>
    <row r="24" spans="1:37" x14ac:dyDescent="0.25">
      <c r="A24" s="74" t="s">
        <v>32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2"/>
      <c r="AK24" s="76"/>
    </row>
    <row r="25" spans="1:37" outlineLevel="1" x14ac:dyDescent="0.25">
      <c r="A25" s="70" t="s">
        <v>33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2"/>
      <c r="AK25" s="73"/>
    </row>
    <row r="26" spans="1:37" outlineLevel="1" x14ac:dyDescent="0.25">
      <c r="A26" s="70" t="s">
        <v>34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2"/>
      <c r="AK26" s="73"/>
    </row>
    <row r="27" spans="1:37" outlineLevel="1" x14ac:dyDescent="0.25">
      <c r="A27" s="70" t="s">
        <v>35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2"/>
      <c r="AK27" s="73"/>
    </row>
    <row r="28" spans="1:37" outlineLevel="1" x14ac:dyDescent="0.25">
      <c r="A28" s="70" t="s">
        <v>36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2"/>
      <c r="AK28" s="73"/>
    </row>
    <row r="29" spans="1:37" outlineLevel="1" x14ac:dyDescent="0.25">
      <c r="A29" s="70" t="s">
        <v>37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2"/>
      <c r="AK29" s="73"/>
    </row>
    <row r="30" spans="1:37" outlineLevel="1" x14ac:dyDescent="0.25">
      <c r="A30" s="70" t="s">
        <v>38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2"/>
      <c r="AK30" s="73"/>
    </row>
    <row r="31" spans="1:37" outlineLevel="1" x14ac:dyDescent="0.25">
      <c r="A31" s="70" t="s">
        <v>39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2"/>
      <c r="AK31" s="73"/>
    </row>
    <row r="32" spans="1:37" x14ac:dyDescent="0.25">
      <c r="A32" s="74" t="s">
        <v>40</v>
      </c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2"/>
      <c r="AK32" s="76"/>
    </row>
    <row r="33" spans="1:38" outlineLevel="1" x14ac:dyDescent="0.25">
      <c r="A33" s="70" t="s">
        <v>41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2"/>
      <c r="AK33" s="73"/>
    </row>
    <row r="34" spans="1:38" outlineLevel="1" x14ac:dyDescent="0.25">
      <c r="A34" s="70" t="s">
        <v>42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2"/>
      <c r="AK34" s="73"/>
    </row>
    <row r="35" spans="1:38" outlineLevel="1" x14ac:dyDescent="0.25">
      <c r="A35" s="70" t="s">
        <v>43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2"/>
      <c r="AK35" s="73"/>
    </row>
    <row r="36" spans="1:38" outlineLevel="1" x14ac:dyDescent="0.25">
      <c r="A36" s="70" t="s">
        <v>44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2"/>
      <c r="AK36" s="73"/>
    </row>
    <row r="37" spans="1:38" x14ac:dyDescent="0.25">
      <c r="A37" s="74" t="s">
        <v>45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8"/>
      <c r="AK37" s="74"/>
      <c r="AL37" s="78"/>
    </row>
    <row r="38" spans="1:38" outlineLevel="1" x14ac:dyDescent="0.25">
      <c r="A38" s="70" t="s">
        <v>46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9"/>
      <c r="AK38" s="70"/>
      <c r="AL38" s="79"/>
    </row>
    <row r="39" spans="1:38" outlineLevel="1" x14ac:dyDescent="0.25">
      <c r="A39" s="70" t="s">
        <v>47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9"/>
      <c r="AK39" s="70"/>
      <c r="AL39" s="79"/>
    </row>
    <row r="40" spans="1:38" outlineLevel="1" x14ac:dyDescent="0.25">
      <c r="A40" s="70" t="s">
        <v>48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9"/>
      <c r="AK40" s="70"/>
      <c r="AL40" s="79"/>
    </row>
    <row r="41" spans="1:38" outlineLevel="1" x14ac:dyDescent="0.25">
      <c r="A41" s="70" t="s">
        <v>49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9"/>
      <c r="AK41" s="70"/>
      <c r="AL41" s="79"/>
    </row>
    <row r="42" spans="1:38" outlineLevel="1" x14ac:dyDescent="0.25">
      <c r="A42" s="70" t="s">
        <v>50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9"/>
      <c r="AK42" s="70"/>
      <c r="AL42" s="79"/>
    </row>
    <row r="43" spans="1:38" outlineLevel="1" x14ac:dyDescent="0.25">
      <c r="A43" s="70" t="s">
        <v>51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9"/>
      <c r="AK43" s="70"/>
      <c r="AL43" s="79"/>
    </row>
    <row r="44" spans="1:38" outlineLevel="1" x14ac:dyDescent="0.25">
      <c r="A44" s="70" t="s">
        <v>52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9"/>
      <c r="AK44" s="70"/>
      <c r="AL44" s="79"/>
    </row>
    <row r="45" spans="1:38" outlineLevel="1" x14ac:dyDescent="0.25">
      <c r="A45" s="70" t="s">
        <v>53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9"/>
      <c r="AK45" s="70"/>
      <c r="AL45" s="79"/>
    </row>
    <row r="46" spans="1:38" x14ac:dyDescent="0.25"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47"/>
    </row>
    <row r="47" spans="1:38" x14ac:dyDescent="0.25">
      <c r="A47" s="81" t="s">
        <v>60</v>
      </c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>
        <f>SUM(Q17,Q11,Q9,Q8,Q7,Q2)</f>
        <v>22333.171998155252</v>
      </c>
      <c r="R47" s="82">
        <f t="shared" ref="R47:AI47" si="5">SUM(R17,R11,R9,R8,R7,R2)</f>
        <v>21639.265939398472</v>
      </c>
      <c r="S47" s="82">
        <f t="shared" si="5"/>
        <v>21174.856711548091</v>
      </c>
      <c r="T47" s="82">
        <f t="shared" si="5"/>
        <v>20351.029665757775</v>
      </c>
      <c r="U47" s="82">
        <f t="shared" si="5"/>
        <v>17183.779665023485</v>
      </c>
      <c r="V47" s="82">
        <f t="shared" si="5"/>
        <v>17322.151728077381</v>
      </c>
      <c r="W47" s="82">
        <f t="shared" si="5"/>
        <v>15729.154182344511</v>
      </c>
      <c r="X47" s="82">
        <f t="shared" si="5"/>
        <v>16821.672355984592</v>
      </c>
      <c r="Y47" s="82">
        <f t="shared" si="5"/>
        <v>15679.47160818753</v>
      </c>
      <c r="Z47" s="82">
        <f t="shared" si="5"/>
        <v>15951.213313924658</v>
      </c>
      <c r="AA47" s="82">
        <f t="shared" si="5"/>
        <v>16814.81726751462</v>
      </c>
      <c r="AB47" s="82">
        <f t="shared" si="5"/>
        <v>17724.185481916866</v>
      </c>
      <c r="AC47" s="82">
        <f t="shared" si="5"/>
        <v>16880.271577110034</v>
      </c>
      <c r="AD47" s="82">
        <f t="shared" si="5"/>
        <v>15485.197704864393</v>
      </c>
      <c r="AE47" s="82">
        <f t="shared" si="5"/>
        <v>14132.425025279674</v>
      </c>
      <c r="AF47" s="82">
        <f t="shared" si="5"/>
        <v>13258.28565441383</v>
      </c>
      <c r="AG47" s="82">
        <f t="shared" si="5"/>
        <v>15283.401533523571</v>
      </c>
      <c r="AH47" s="82">
        <f t="shared" si="5"/>
        <v>14657.447098331222</v>
      </c>
      <c r="AI47" s="82">
        <f t="shared" si="5"/>
        <v>12197.756681243727</v>
      </c>
      <c r="AJ47" s="83"/>
      <c r="AK47" s="11">
        <f>(AI47-AH47)/AH47</f>
        <v>-0.16781165236936352</v>
      </c>
    </row>
    <row r="48" spans="1:38" x14ac:dyDescent="0.25"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</row>
    <row r="80" spans="1:39" x14ac:dyDescent="0.25">
      <c r="A80" s="85" t="s">
        <v>61</v>
      </c>
      <c r="B80" s="62">
        <v>1990</v>
      </c>
      <c r="C80" s="62">
        <v>1991</v>
      </c>
      <c r="D80" s="62">
        <v>1992</v>
      </c>
      <c r="E80" s="62">
        <v>1993</v>
      </c>
      <c r="F80" s="62">
        <v>1994</v>
      </c>
      <c r="G80" s="62">
        <v>1995</v>
      </c>
      <c r="H80" s="62">
        <v>1996</v>
      </c>
      <c r="I80" s="62">
        <v>1997</v>
      </c>
      <c r="J80" s="62">
        <v>1998</v>
      </c>
      <c r="K80" s="62">
        <v>1999</v>
      </c>
      <c r="L80" s="62">
        <v>2000</v>
      </c>
      <c r="M80" s="62">
        <v>2001</v>
      </c>
      <c r="N80" s="62">
        <v>2002</v>
      </c>
      <c r="O80" s="62">
        <v>2003</v>
      </c>
      <c r="P80" s="62">
        <v>2004</v>
      </c>
      <c r="Q80" s="62">
        <v>2005</v>
      </c>
      <c r="R80" s="62">
        <v>2006</v>
      </c>
      <c r="S80" s="62">
        <v>2007</v>
      </c>
      <c r="T80" s="62">
        <v>2008</v>
      </c>
      <c r="U80" s="62">
        <v>2009</v>
      </c>
      <c r="V80" s="62">
        <v>2010</v>
      </c>
      <c r="W80" s="62">
        <v>2011</v>
      </c>
      <c r="X80" s="62">
        <v>2012</v>
      </c>
      <c r="Y80" s="62">
        <v>2013</v>
      </c>
      <c r="Z80" s="62">
        <v>2014</v>
      </c>
      <c r="AA80" s="62">
        <v>2015</v>
      </c>
      <c r="AB80" s="62">
        <v>2016</v>
      </c>
      <c r="AC80" s="62">
        <v>2017</v>
      </c>
      <c r="AD80" s="62">
        <v>2018</v>
      </c>
      <c r="AE80" s="62">
        <v>2019</v>
      </c>
      <c r="AF80" s="62">
        <v>2020</v>
      </c>
      <c r="AG80" s="62">
        <v>2021</v>
      </c>
      <c r="AH80" s="62">
        <v>2022</v>
      </c>
      <c r="AI80" s="62">
        <v>2023</v>
      </c>
      <c r="AJ80" s="63"/>
      <c r="AK80" s="11"/>
      <c r="AM80" s="11"/>
    </row>
    <row r="81" spans="1:39" x14ac:dyDescent="0.25">
      <c r="A81" s="65" t="s">
        <v>9</v>
      </c>
      <c r="B81" s="67">
        <f t="shared" ref="B81:AB81" si="6">SUM(B82:B85)</f>
        <v>11334.543936802416</v>
      </c>
      <c r="C81" s="67">
        <f t="shared" si="6"/>
        <v>11784.94693048071</v>
      </c>
      <c r="D81" s="67">
        <f t="shared" si="6"/>
        <v>12440.836658191371</v>
      </c>
      <c r="E81" s="67">
        <f t="shared" si="6"/>
        <v>12461.362700169875</v>
      </c>
      <c r="F81" s="67">
        <f t="shared" si="6"/>
        <v>12797.185741974259</v>
      </c>
      <c r="G81" s="67">
        <f t="shared" si="6"/>
        <v>13482.320322811876</v>
      </c>
      <c r="H81" s="67">
        <f t="shared" si="6"/>
        <v>14202.419057457646</v>
      </c>
      <c r="I81" s="67">
        <f t="shared" si="6"/>
        <v>14857.438157197474</v>
      </c>
      <c r="J81" s="67">
        <f t="shared" si="6"/>
        <v>15223.247251743613</v>
      </c>
      <c r="K81" s="67">
        <f t="shared" si="6"/>
        <v>15921.132303366356</v>
      </c>
      <c r="L81" s="67">
        <f t="shared" si="6"/>
        <v>16202.239183785132</v>
      </c>
      <c r="M81" s="67">
        <f t="shared" si="6"/>
        <v>17490.460645997322</v>
      </c>
      <c r="N81" s="67">
        <f t="shared" si="6"/>
        <v>16493.709163559302</v>
      </c>
      <c r="O81" s="67">
        <f t="shared" si="6"/>
        <v>16545.989979932612</v>
      </c>
      <c r="P81" s="67">
        <f t="shared" si="6"/>
        <v>15418.520651993318</v>
      </c>
      <c r="Q81" s="67">
        <f t="shared" si="6"/>
        <v>182.0152656574864</v>
      </c>
      <c r="R81" s="67">
        <f t="shared" si="6"/>
        <v>202.24314378179628</v>
      </c>
      <c r="S81" s="67">
        <f t="shared" si="6"/>
        <v>217.71936019052558</v>
      </c>
      <c r="T81" s="67">
        <f t="shared" si="6"/>
        <v>235.57246029280105</v>
      </c>
      <c r="U81" s="67">
        <f t="shared" si="6"/>
        <v>224.98057657956747</v>
      </c>
      <c r="V81" s="67">
        <f t="shared" si="6"/>
        <v>233.22730656172999</v>
      </c>
      <c r="W81" s="67">
        <f t="shared" si="6"/>
        <v>232.74629827254961</v>
      </c>
      <c r="X81" s="67">
        <f t="shared" si="6"/>
        <v>304.13484536226298</v>
      </c>
      <c r="Y81" s="67">
        <f t="shared" si="6"/>
        <v>336.32700094441338</v>
      </c>
      <c r="Z81" s="67">
        <f t="shared" si="6"/>
        <v>370.07250161569516</v>
      </c>
      <c r="AA81" s="67">
        <f t="shared" si="6"/>
        <v>374.30924364938284</v>
      </c>
      <c r="AB81" s="67">
        <f t="shared" si="6"/>
        <v>351.33089180473002</v>
      </c>
      <c r="AC81" s="67">
        <f t="shared" ref="AC81:AI81" si="7">SUM(AC82:AC85)</f>
        <v>524.54123284674779</v>
      </c>
      <c r="AD81" s="67">
        <f t="shared" si="7"/>
        <v>724.80732505364119</v>
      </c>
      <c r="AE81" s="67">
        <f t="shared" si="7"/>
        <v>706.4319393935483</v>
      </c>
      <c r="AF81" s="67">
        <f t="shared" si="7"/>
        <v>712.78780210594186</v>
      </c>
      <c r="AG81" s="67">
        <f t="shared" si="7"/>
        <v>673.0153858389566</v>
      </c>
      <c r="AH81" s="67">
        <f t="shared" si="7"/>
        <v>685.36181821088303</v>
      </c>
      <c r="AI81" s="67">
        <f t="shared" si="7"/>
        <v>682.09196988307542</v>
      </c>
      <c r="AJ81" s="68"/>
      <c r="AK81" s="69">
        <f t="shared" ref="AK81:AK97" si="8">(AI81-AH81)/AH81</f>
        <v>-4.7709811677917099E-3</v>
      </c>
      <c r="AM81" s="69">
        <f>(AI81-Q81)/Q81</f>
        <v>2.7474437510457275</v>
      </c>
    </row>
    <row r="82" spans="1:39" outlineLevel="1" x14ac:dyDescent="0.25">
      <c r="A82" s="70" t="s">
        <v>10</v>
      </c>
      <c r="B82" s="86">
        <f>'NEW Summary 1990-2023 GHG'!B3-'NON-ETS &amp; ETS'!B3</f>
        <v>10946.841040774052</v>
      </c>
      <c r="C82" s="86">
        <f>'NEW Summary 1990-2023 GHG'!C3-'NON-ETS &amp; ETS'!C3</f>
        <v>11433.689810240599</v>
      </c>
      <c r="D82" s="86">
        <f>'NEW Summary 1990-2023 GHG'!D3-'NON-ETS &amp; ETS'!D3</f>
        <v>12101.041946500101</v>
      </c>
      <c r="E82" s="86">
        <f>'NEW Summary 1990-2023 GHG'!E3-'NON-ETS &amp; ETS'!E3</f>
        <v>12119.176816090005</v>
      </c>
      <c r="F82" s="86">
        <f>'NEW Summary 1990-2023 GHG'!F3-'NON-ETS &amp; ETS'!F3</f>
        <v>12441.331989637658</v>
      </c>
      <c r="G82" s="86">
        <f>'NEW Summary 1990-2023 GHG'!G3-'NON-ETS &amp; ETS'!G3</f>
        <v>13125.648961902629</v>
      </c>
      <c r="H82" s="86">
        <f>'NEW Summary 1990-2023 GHG'!H3-'NON-ETS &amp; ETS'!H3</f>
        <v>13844.483973062837</v>
      </c>
      <c r="I82" s="86">
        <f>'NEW Summary 1990-2023 GHG'!I3-'NON-ETS &amp; ETS'!I3</f>
        <v>14483.155865084804</v>
      </c>
      <c r="J82" s="86">
        <f>'NEW Summary 1990-2023 GHG'!J3-'NON-ETS &amp; ETS'!J3</f>
        <v>14806.582439470863</v>
      </c>
      <c r="K82" s="86">
        <f>'NEW Summary 1990-2023 GHG'!K3-'NON-ETS &amp; ETS'!K3</f>
        <v>15490.965957019267</v>
      </c>
      <c r="L82" s="86">
        <f>'NEW Summary 1990-2023 GHG'!L3-'NON-ETS &amp; ETS'!L3</f>
        <v>15747.189756451284</v>
      </c>
      <c r="M82" s="86">
        <f>'NEW Summary 1990-2023 GHG'!M3-'NON-ETS &amp; ETS'!M3</f>
        <v>16886.057939679689</v>
      </c>
      <c r="N82" s="86">
        <f>'NEW Summary 1990-2023 GHG'!N3-'NON-ETS &amp; ETS'!N3</f>
        <v>15925.408080528965</v>
      </c>
      <c r="O82" s="86">
        <f>'NEW Summary 1990-2023 GHG'!O3-'NON-ETS &amp; ETS'!O3</f>
        <v>15211.815144081342</v>
      </c>
      <c r="P82" s="86">
        <f>'NEW Summary 1990-2023 GHG'!P3-'NON-ETS &amp; ETS'!P3</f>
        <v>14827.233183551469</v>
      </c>
      <c r="Q82" s="86">
        <f>'NEW Summary 1990-2023 GHG'!Q3-'NON-ETS &amp; ETS'!Q3</f>
        <v>98.364846032067362</v>
      </c>
      <c r="R82" s="86">
        <f>'NEW Summary 1990-2023 GHG'!R3-'NON-ETS &amp; ETS'!R3</f>
        <v>105.33660885109566</v>
      </c>
      <c r="S82" s="86">
        <f>'NEW Summary 1990-2023 GHG'!S3-'NON-ETS &amp; ETS'!S3</f>
        <v>111.34060298259283</v>
      </c>
      <c r="T82" s="86">
        <f>'NEW Summary 1990-2023 GHG'!T3-'NON-ETS &amp; ETS'!T3</f>
        <v>135.11194243093814</v>
      </c>
      <c r="U82" s="86">
        <f>'NEW Summary 1990-2023 GHG'!U3-'NON-ETS &amp; ETS'!U3</f>
        <v>129.89024799981235</v>
      </c>
      <c r="V82" s="86">
        <f>'NEW Summary 1990-2023 GHG'!V3-'NON-ETS &amp; ETS'!V3</f>
        <v>134.90656083053727</v>
      </c>
      <c r="W82" s="86">
        <f>'NEW Summary 1990-2023 GHG'!W3-'NON-ETS &amp; ETS'!W3</f>
        <v>142.87113387347745</v>
      </c>
      <c r="X82" s="86">
        <f>'NEW Summary 1990-2023 GHG'!X3-'NON-ETS &amp; ETS'!X3</f>
        <v>215.91672148349062</v>
      </c>
      <c r="Y82" s="86">
        <f>'NEW Summary 1990-2023 GHG'!Y3-'NON-ETS &amp; ETS'!Y3</f>
        <v>250.18510590214828</v>
      </c>
      <c r="Z82" s="86">
        <f>'NEW Summary 1990-2023 GHG'!Z3-'NON-ETS &amp; ETS'!Z3</f>
        <v>271.14690745001462</v>
      </c>
      <c r="AA82" s="86">
        <f>'NEW Summary 1990-2023 GHG'!AA3-'NON-ETS &amp; ETS'!AA3</f>
        <v>274.76728741935585</v>
      </c>
      <c r="AB82" s="86">
        <f>'NEW Summary 1990-2023 GHG'!AB3-'NON-ETS &amp; ETS'!AB3</f>
        <v>290.89892014007455</v>
      </c>
      <c r="AC82" s="86">
        <f>'NEW Summary 1990-2023 GHG'!AC3-'NON-ETS &amp; ETS'!AC3</f>
        <v>462.29026544621775</v>
      </c>
      <c r="AD82" s="86">
        <f>'NEW Summary 1990-2023 GHG'!AD3-'NON-ETS &amp; ETS'!AD3</f>
        <v>655.3891974493672</v>
      </c>
      <c r="AE82" s="86">
        <f>'NEW Summary 1990-2023 GHG'!AE3-'NON-ETS &amp; ETS'!AE3</f>
        <v>640.91685025772949</v>
      </c>
      <c r="AF82" s="86">
        <f>'NEW Summary 1990-2023 GHG'!AF3-'NON-ETS &amp; ETS'!AF3</f>
        <v>645.57438810030908</v>
      </c>
      <c r="AG82" s="86">
        <f>'NEW Summary 1990-2023 GHG'!AG3-'NON-ETS &amp; ETS'!AG3</f>
        <v>617.3989720787722</v>
      </c>
      <c r="AH82" s="86">
        <f>'NEW Summary 1990-2023 GHG'!AH3-'NON-ETS &amp; ETS'!AH3</f>
        <v>632.49197042424748</v>
      </c>
      <c r="AI82" s="86">
        <f>'NEW Summary 1990-2023 GHG'!AI3-'NON-ETS &amp; ETS'!AI3</f>
        <v>625.33235436383893</v>
      </c>
      <c r="AJ82" s="68"/>
      <c r="AK82" s="87">
        <f t="shared" si="8"/>
        <v>-1.1319694786964964E-2</v>
      </c>
      <c r="AM82" s="87">
        <f>(AI82-Q82)/Q82</f>
        <v>5.3572747743637796</v>
      </c>
    </row>
    <row r="83" spans="1:39" outlineLevel="1" x14ac:dyDescent="0.25">
      <c r="A83" s="70" t="s">
        <v>11</v>
      </c>
      <c r="B83" s="86">
        <f>'NEW Summary 1990-2023 GHG'!B4-'NON-ETS &amp; ETS'!B4</f>
        <v>168.66182017280883</v>
      </c>
      <c r="C83" s="86">
        <f>'NEW Summary 1990-2023 GHG'!C4-'NON-ETS &amp; ETS'!C4</f>
        <v>166.6987141863942</v>
      </c>
      <c r="D83" s="86">
        <f>'NEW Summary 1990-2023 GHG'!D4-'NON-ETS &amp; ETS'!D4</f>
        <v>171.80906268404343</v>
      </c>
      <c r="E83" s="86">
        <f>'NEW Summary 1990-2023 GHG'!E4-'NON-ETS &amp; ETS'!E4</f>
        <v>172.64513913048722</v>
      </c>
      <c r="F83" s="86">
        <f>'NEW Summary 1990-2023 GHG'!F4-'NON-ETS &amp; ETS'!F4</f>
        <v>178.26125874753058</v>
      </c>
      <c r="G83" s="86">
        <f>'NEW Summary 1990-2023 GHG'!G4-'NON-ETS &amp; ETS'!G4</f>
        <v>181.26766138470839</v>
      </c>
      <c r="H83" s="86">
        <f>'NEW Summary 1990-2023 GHG'!H4-'NON-ETS &amp; ETS'!H4</f>
        <v>179.39928812479022</v>
      </c>
      <c r="I83" s="86">
        <f>'NEW Summary 1990-2023 GHG'!I4-'NON-ETS &amp; ETS'!I4</f>
        <v>218.73737608094885</v>
      </c>
      <c r="J83" s="86">
        <f>'NEW Summary 1990-2023 GHG'!J4-'NON-ETS &amp; ETS'!J4</f>
        <v>247.80756584782083</v>
      </c>
      <c r="K83" s="86">
        <f>'NEW Summary 1990-2023 GHG'!K4-'NON-ETS &amp; ETS'!K4</f>
        <v>223.84614914018644</v>
      </c>
      <c r="L83" s="86">
        <f>'NEW Summary 1990-2023 GHG'!L4-'NON-ETS &amp; ETS'!L4</f>
        <v>274.78308309963478</v>
      </c>
      <c r="M83" s="86">
        <f>'NEW Summary 1990-2023 GHG'!M4-'NON-ETS &amp; ETS'!M4</f>
        <v>321.46812598898521</v>
      </c>
      <c r="N83" s="86">
        <f>'NEW Summary 1990-2023 GHG'!N4-'NON-ETS &amp; ETS'!N4</f>
        <v>339.7311655433262</v>
      </c>
      <c r="O83" s="86">
        <f>'NEW Summary 1990-2023 GHG'!O4-'NON-ETS &amp; ETS'!O4</f>
        <v>337.56414128287918</v>
      </c>
      <c r="P83" s="86">
        <f>'NEW Summary 1990-2023 GHG'!P4-'NON-ETS &amp; ETS'!P4</f>
        <v>336.64087896347701</v>
      </c>
      <c r="Q83" s="86">
        <f>'NEW Summary 1990-2023 GHG'!Q4-'NON-ETS &amp; ETS'!Q4</f>
        <v>0.62974046887353552</v>
      </c>
      <c r="R83" s="86">
        <f>'NEW Summary 1990-2023 GHG'!R4-'NON-ETS &amp; ETS'!R4</f>
        <v>0.5960613122483096</v>
      </c>
      <c r="S83" s="86">
        <f>'NEW Summary 1990-2023 GHG'!S4-'NON-ETS &amp; ETS'!S4</f>
        <v>0.58480263720076664</v>
      </c>
      <c r="T83" s="86">
        <f>'NEW Summary 1990-2023 GHG'!T4-'NON-ETS &amp; ETS'!T4</f>
        <v>0.57634597351488992</v>
      </c>
      <c r="U83" s="86">
        <f>'NEW Summary 1990-2023 GHG'!U4-'NON-ETS &amp; ETS'!U4</f>
        <v>0.47213674277747941</v>
      </c>
      <c r="V83" s="86">
        <f>'NEW Summary 1990-2023 GHG'!V4-'NON-ETS &amp; ETS'!V4</f>
        <v>0.35636978679980302</v>
      </c>
      <c r="W83" s="86">
        <f>'NEW Summary 1990-2023 GHG'!W4-'NON-ETS &amp; ETS'!W4</f>
        <v>0.31602112590906017</v>
      </c>
      <c r="X83" s="86">
        <f>'NEW Summary 1990-2023 GHG'!X4-'NON-ETS &amp; ETS'!X4</f>
        <v>0.34555298053055594</v>
      </c>
      <c r="Y83" s="86">
        <f>'NEW Summary 1990-2023 GHG'!Y4-'NON-ETS &amp; ETS'!Y4</f>
        <v>0.3030910315088704</v>
      </c>
      <c r="Z83" s="86">
        <f>'NEW Summary 1990-2023 GHG'!Z4-'NON-ETS &amp; ETS'!Z4</f>
        <v>0.28963238801605939</v>
      </c>
      <c r="AA83" s="86">
        <f>'NEW Summary 1990-2023 GHG'!AA4-'NON-ETS &amp; ETS'!AA4</f>
        <v>0.34909726509999928</v>
      </c>
      <c r="AB83" s="86">
        <f>'NEW Summary 1990-2023 GHG'!AB4-'NON-ETS &amp; ETS'!AB4</f>
        <v>0.31695206136959087</v>
      </c>
      <c r="AC83" s="86">
        <f>'NEW Summary 1990-2023 GHG'!AC4-'NON-ETS &amp; ETS'!AC4</f>
        <v>0.3277433999742243</v>
      </c>
      <c r="AD83" s="86">
        <f>'NEW Summary 1990-2023 GHG'!AD4-'NON-ETS &amp; ETS'!AD4</f>
        <v>0.34093704055260332</v>
      </c>
      <c r="AE83" s="86">
        <f>'NEW Summary 1990-2023 GHG'!AE4-'NON-ETS &amp; ETS'!AE4</f>
        <v>0.30032437229436937</v>
      </c>
      <c r="AF83" s="86">
        <f>'NEW Summary 1990-2023 GHG'!AF4-'NON-ETS &amp; ETS'!AF4</f>
        <v>0.34595917467288473</v>
      </c>
      <c r="AG83" s="86">
        <f>'NEW Summary 1990-2023 GHG'!AG4-'NON-ETS &amp; ETS'!AG4</f>
        <v>0.29788634665931113</v>
      </c>
      <c r="AH83" s="86">
        <f>'NEW Summary 1990-2023 GHG'!AH4-'NON-ETS &amp; ETS'!AH4</f>
        <v>0.30021396347558493</v>
      </c>
      <c r="AI83" s="86">
        <f>'NEW Summary 1990-2023 GHG'!AI4-'NON-ETS &amp; ETS'!AI4</f>
        <v>0.28695730210694137</v>
      </c>
      <c r="AJ83" s="68"/>
      <c r="AK83" s="87">
        <f t="shared" si="8"/>
        <v>-4.4157377675478005E-2</v>
      </c>
      <c r="AM83" s="87">
        <f t="shared" ref="AM83:AM85" si="9">(AI83-Q83)/Q83</f>
        <v>-0.54432450145653866</v>
      </c>
    </row>
    <row r="84" spans="1:39" outlineLevel="1" x14ac:dyDescent="0.25">
      <c r="A84" s="70" t="s">
        <v>12</v>
      </c>
      <c r="B84" s="86">
        <f>'NEW Summary 1990-2023 GHG'!B5-'NON-ETS &amp; ETS'!B5</f>
        <v>100.50155313962706</v>
      </c>
      <c r="C84" s="86">
        <f>'NEW Summary 1990-2023 GHG'!C5-'NON-ETS &amp; ETS'!C5</f>
        <v>76.521798318537421</v>
      </c>
      <c r="D84" s="86">
        <f>'NEW Summary 1990-2023 GHG'!D5-'NON-ETS &amp; ETS'!D5</f>
        <v>65.248696718657953</v>
      </c>
      <c r="E84" s="86">
        <f>'NEW Summary 1990-2023 GHG'!E5-'NON-ETS &amp; ETS'!E5</f>
        <v>62.580921497495737</v>
      </c>
      <c r="F84" s="86">
        <f>'NEW Summary 1990-2023 GHG'!F5-'NON-ETS &amp; ETS'!F5</f>
        <v>72.124547859586968</v>
      </c>
      <c r="G84" s="86">
        <f>'NEW Summary 1990-2023 GHG'!G5-'NON-ETS &amp; ETS'!G5</f>
        <v>69.416055852539159</v>
      </c>
      <c r="H84" s="86">
        <f>'NEW Summary 1990-2023 GHG'!H5-'NON-ETS &amp; ETS'!H5</f>
        <v>72.192983164692251</v>
      </c>
      <c r="I84" s="86">
        <f>'NEW Summary 1990-2023 GHG'!I5-'NON-ETS &amp; ETS'!I5</f>
        <v>51.630718857133267</v>
      </c>
      <c r="J84" s="86">
        <f>'NEW Summary 1990-2023 GHG'!J5-'NON-ETS &amp; ETS'!J5</f>
        <v>79.925701143911269</v>
      </c>
      <c r="K84" s="86">
        <f>'NEW Summary 1990-2023 GHG'!K5-'NON-ETS &amp; ETS'!K5</f>
        <v>77.909665302192224</v>
      </c>
      <c r="L84" s="86">
        <f>'NEW Summary 1990-2023 GHG'!L5-'NON-ETS &amp; ETS'!L5</f>
        <v>87.117956156431376</v>
      </c>
      <c r="M84" s="86">
        <f>'NEW Summary 1990-2023 GHG'!M5-'NON-ETS &amp; ETS'!M5</f>
        <v>118.79933728930295</v>
      </c>
      <c r="N84" s="86">
        <f>'NEW Summary 1990-2023 GHG'!N5-'NON-ETS &amp; ETS'!N5</f>
        <v>145.54644121649875</v>
      </c>
      <c r="O84" s="86">
        <f>'NEW Summary 1990-2023 GHG'!O5-'NON-ETS &amp; ETS'!O5</f>
        <v>165.9685384656606</v>
      </c>
      <c r="P84" s="86">
        <f>'NEW Summary 1990-2023 GHG'!P5-'NON-ETS &amp; ETS'!P5</f>
        <v>162.18222796494013</v>
      </c>
      <c r="Q84" s="86">
        <f>'NEW Summary 1990-2023 GHG'!Q5-'NON-ETS &amp; ETS'!Q5</f>
        <v>0.49622760850519398</v>
      </c>
      <c r="R84" s="86">
        <f>'NEW Summary 1990-2023 GHG'!R5-'NON-ETS &amp; ETS'!R5</f>
        <v>0.54786726148824982</v>
      </c>
      <c r="S84" s="86">
        <f>'NEW Summary 1990-2023 GHG'!S5-'NON-ETS &amp; ETS'!S5</f>
        <v>0.51764264148667394</v>
      </c>
      <c r="T84" s="86">
        <f>'NEW Summary 1990-2023 GHG'!T5-'NON-ETS &amp; ETS'!T5</f>
        <v>0.56637358615523681</v>
      </c>
      <c r="U84" s="86">
        <f>'NEW Summary 1990-2023 GHG'!U5-'NON-ETS &amp; ETS'!U5</f>
        <v>0.6359993363218166</v>
      </c>
      <c r="V84" s="86">
        <f>'NEW Summary 1990-2023 GHG'!V5-'NON-ETS &amp; ETS'!V5</f>
        <v>0.57394294994250572</v>
      </c>
      <c r="W84" s="86">
        <f>'NEW Summary 1990-2023 GHG'!W5-'NON-ETS &amp; ETS'!W5</f>
        <v>0.41623417795398154</v>
      </c>
      <c r="X84" s="86">
        <f>'NEW Summary 1990-2023 GHG'!X5-'NON-ETS &amp; ETS'!X5</f>
        <v>0.4563579488123537</v>
      </c>
      <c r="Y84" s="86">
        <f>'NEW Summary 1990-2023 GHG'!Y5-'NON-ETS &amp; ETS'!Y5</f>
        <v>0.5287018081357644</v>
      </c>
      <c r="Z84" s="86">
        <f>'NEW Summary 1990-2023 GHG'!Z5-'NON-ETS &amp; ETS'!Z5</f>
        <v>0.43563817516059089</v>
      </c>
      <c r="AA84" s="86">
        <f>'NEW Summary 1990-2023 GHG'!AA5-'NON-ETS &amp; ETS'!AA5</f>
        <v>-1.7059337954080434E-2</v>
      </c>
      <c r="AB84" s="86">
        <f>'NEW Summary 1990-2023 GHG'!AB5-'NON-ETS &amp; ETS'!AB5</f>
        <v>-40.255212288790062</v>
      </c>
      <c r="AC84" s="86">
        <f>'NEW Summary 1990-2023 GHG'!AC5-'NON-ETS &amp; ETS'!AC5</f>
        <v>-43.783928423126838</v>
      </c>
      <c r="AD84" s="86">
        <f>'NEW Summary 1990-2023 GHG'!AD5-'NON-ETS &amp; ETS'!AD5</f>
        <v>-37.546709405399113</v>
      </c>
      <c r="AE84" s="86">
        <f>'NEW Summary 1990-2023 GHG'!AE5-'NON-ETS &amp; ETS'!AE5</f>
        <v>-36.404538287243767</v>
      </c>
      <c r="AF84" s="86">
        <f>'NEW Summary 1990-2023 GHG'!AF5-'NON-ETS &amp; ETS'!AF5</f>
        <v>-35.491050978989705</v>
      </c>
      <c r="AG84" s="86">
        <f>'NEW Summary 1990-2023 GHG'!AG5-'NON-ETS &amp; ETS'!AG5</f>
        <v>-35.599211535401025</v>
      </c>
      <c r="AH84" s="86">
        <f>'NEW Summary 1990-2023 GHG'!AH5-'NON-ETS &amp; ETS'!AH5</f>
        <v>-37.042403924027724</v>
      </c>
      <c r="AI84" s="86">
        <f>'NEW Summary 1990-2023 GHG'!AI5-'NON-ETS &amp; ETS'!AI5</f>
        <v>-34.831213791317431</v>
      </c>
      <c r="AJ84" s="68"/>
      <c r="AK84" s="87">
        <f t="shared" si="8"/>
        <v>-5.969348364229661E-2</v>
      </c>
      <c r="AM84" s="87">
        <f t="shared" si="9"/>
        <v>-71.192011073791065</v>
      </c>
    </row>
    <row r="85" spans="1:39" outlineLevel="1" x14ac:dyDescent="0.25">
      <c r="A85" s="70" t="s">
        <v>13</v>
      </c>
      <c r="B85" s="86">
        <f>'NEW Summary 1990-2023 GHG'!B6-'NON-ETS &amp; ETS'!B6</f>
        <v>118.53952271592826</v>
      </c>
      <c r="C85" s="86">
        <f>'NEW Summary 1990-2023 GHG'!C6-'NON-ETS &amp; ETS'!C6</f>
        <v>108.03660773517973</v>
      </c>
      <c r="D85" s="86">
        <f>'NEW Summary 1990-2023 GHG'!D6-'NON-ETS &amp; ETS'!D6</f>
        <v>102.73695228856717</v>
      </c>
      <c r="E85" s="86">
        <f>'NEW Summary 1990-2023 GHG'!E6-'NON-ETS &amp; ETS'!E6</f>
        <v>106.95982345188649</v>
      </c>
      <c r="F85" s="86">
        <f>'NEW Summary 1990-2023 GHG'!F6-'NON-ETS &amp; ETS'!F6</f>
        <v>105.46794572948377</v>
      </c>
      <c r="G85" s="86">
        <f>'NEW Summary 1990-2023 GHG'!G6-'NON-ETS &amp; ETS'!G6</f>
        <v>105.98764367199863</v>
      </c>
      <c r="H85" s="86">
        <f>'NEW Summary 1990-2023 GHG'!H6-'NON-ETS &amp; ETS'!H6</f>
        <v>106.34281310532565</v>
      </c>
      <c r="I85" s="86">
        <f>'NEW Summary 1990-2023 GHG'!I6-'NON-ETS &amp; ETS'!I6</f>
        <v>103.91419717458663</v>
      </c>
      <c r="J85" s="86">
        <f>'NEW Summary 1990-2023 GHG'!J6-'NON-ETS &amp; ETS'!J6</f>
        <v>88.931545281017065</v>
      </c>
      <c r="K85" s="86">
        <f>'NEW Summary 1990-2023 GHG'!K6-'NON-ETS &amp; ETS'!K6</f>
        <v>128.4105319047097</v>
      </c>
      <c r="L85" s="86">
        <f>'NEW Summary 1990-2023 GHG'!L6-'NON-ETS &amp; ETS'!L6</f>
        <v>93.148388077781945</v>
      </c>
      <c r="M85" s="86">
        <f>'NEW Summary 1990-2023 GHG'!M6-'NON-ETS &amp; ETS'!M6</f>
        <v>164.13524303934398</v>
      </c>
      <c r="N85" s="86">
        <f>'NEW Summary 1990-2023 GHG'!N6-'NON-ETS &amp; ETS'!N6</f>
        <v>83.023476270509988</v>
      </c>
      <c r="O85" s="86">
        <f>'NEW Summary 1990-2023 GHG'!O6-'NON-ETS &amp; ETS'!O6</f>
        <v>830.64215610273163</v>
      </c>
      <c r="P85" s="86">
        <f>'NEW Summary 1990-2023 GHG'!P6-'NON-ETS &amp; ETS'!P6</f>
        <v>92.464361513431541</v>
      </c>
      <c r="Q85" s="86">
        <f>'NEW Summary 1990-2023 GHG'!Q6-'NON-ETS &amp; ETS'!Q6</f>
        <v>82.524451548040318</v>
      </c>
      <c r="R85" s="86">
        <f>'NEW Summary 1990-2023 GHG'!R6-'NON-ETS &amp; ETS'!R6</f>
        <v>95.762606356964042</v>
      </c>
      <c r="S85" s="86">
        <f>'NEW Summary 1990-2023 GHG'!S6-'NON-ETS &amp; ETS'!S6</f>
        <v>105.27631192924531</v>
      </c>
      <c r="T85" s="86">
        <f>'NEW Summary 1990-2023 GHG'!T6-'NON-ETS &amp; ETS'!T6</f>
        <v>99.31779830219277</v>
      </c>
      <c r="U85" s="86">
        <f>'NEW Summary 1990-2023 GHG'!U6-'NON-ETS &amp; ETS'!U6</f>
        <v>93.982192500655813</v>
      </c>
      <c r="V85" s="86">
        <f>'NEW Summary 1990-2023 GHG'!V6-'NON-ETS &amp; ETS'!V6</f>
        <v>97.390432994450407</v>
      </c>
      <c r="W85" s="86">
        <f>'NEW Summary 1990-2023 GHG'!W6-'NON-ETS &amp; ETS'!W6</f>
        <v>89.142909095209106</v>
      </c>
      <c r="X85" s="86">
        <f>'NEW Summary 1990-2023 GHG'!X6-'NON-ETS &amp; ETS'!X6</f>
        <v>87.41621294942945</v>
      </c>
      <c r="Y85" s="86">
        <f>'NEW Summary 1990-2023 GHG'!Y6-'NON-ETS &amp; ETS'!Y6</f>
        <v>85.310102202620484</v>
      </c>
      <c r="Z85" s="86">
        <f>'NEW Summary 1990-2023 GHG'!Z6-'NON-ETS &amp; ETS'!Z6</f>
        <v>98.200323602503858</v>
      </c>
      <c r="AA85" s="86">
        <f>'NEW Summary 1990-2023 GHG'!AA6-'NON-ETS &amp; ETS'!AA6</f>
        <v>99.209918302881093</v>
      </c>
      <c r="AB85" s="86">
        <f>'NEW Summary 1990-2023 GHG'!AB6-'NON-ETS &amp; ETS'!AB6</f>
        <v>100.37023189207595</v>
      </c>
      <c r="AC85" s="86">
        <f>'NEW Summary 1990-2023 GHG'!AC6-'NON-ETS &amp; ETS'!AC6</f>
        <v>105.70715242368263</v>
      </c>
      <c r="AD85" s="86">
        <f>'NEW Summary 1990-2023 GHG'!AD6-'NON-ETS &amp; ETS'!AD6</f>
        <v>106.62389996912053</v>
      </c>
      <c r="AE85" s="86">
        <f>'NEW Summary 1990-2023 GHG'!AE6-'NON-ETS &amp; ETS'!AE6</f>
        <v>101.61930305076815</v>
      </c>
      <c r="AF85" s="86">
        <f>'NEW Summary 1990-2023 GHG'!AF6-'NON-ETS &amp; ETS'!AF6</f>
        <v>102.35850580994963</v>
      </c>
      <c r="AG85" s="86">
        <f>'NEW Summary 1990-2023 GHG'!AG6-'NON-ETS &amp; ETS'!AG6</f>
        <v>90.917738948926072</v>
      </c>
      <c r="AH85" s="86">
        <f>'NEW Summary 1990-2023 GHG'!AH6-'NON-ETS &amp; ETS'!AH6</f>
        <v>89.612037747187685</v>
      </c>
      <c r="AI85" s="86">
        <f>'NEW Summary 1990-2023 GHG'!AI6-'NON-ETS &amp; ETS'!AI6</f>
        <v>91.303872008447016</v>
      </c>
      <c r="AJ85" s="68"/>
      <c r="AK85" s="87">
        <f t="shared" si="8"/>
        <v>1.8879542344883524E-2</v>
      </c>
      <c r="AM85" s="87">
        <f t="shared" si="9"/>
        <v>0.10638568685665115</v>
      </c>
    </row>
    <row r="86" spans="1:39" x14ac:dyDescent="0.25">
      <c r="A86" s="74" t="s">
        <v>14</v>
      </c>
      <c r="B86" s="67">
        <f>'NEW Summary 1990-2023 GHG'!B7-'NON-ETS &amp; ETS'!B7</f>
        <v>7571.2683581395213</v>
      </c>
      <c r="C86" s="67">
        <f>'NEW Summary 1990-2023 GHG'!C7-'NON-ETS &amp; ETS'!C7</f>
        <v>7676.7720631172942</v>
      </c>
      <c r="D86" s="67">
        <f>'NEW Summary 1990-2023 GHG'!D7-'NON-ETS &amp; ETS'!D7</f>
        <v>6881.9696421664694</v>
      </c>
      <c r="E86" s="67">
        <f>'NEW Summary 1990-2023 GHG'!E7-'NON-ETS &amp; ETS'!E7</f>
        <v>6878.6605009992791</v>
      </c>
      <c r="F86" s="67">
        <f>'NEW Summary 1990-2023 GHG'!F7-'NON-ETS &amp; ETS'!F7</f>
        <v>6810.3969106370159</v>
      </c>
      <c r="G86" s="67">
        <f>'NEW Summary 1990-2023 GHG'!G7-'NON-ETS &amp; ETS'!G7</f>
        <v>6641.8786936388105</v>
      </c>
      <c r="H86" s="67">
        <f>'NEW Summary 1990-2023 GHG'!H7-'NON-ETS &amp; ETS'!H7</f>
        <v>6977.4158722908642</v>
      </c>
      <c r="I86" s="67">
        <f>'NEW Summary 1990-2023 GHG'!I7-'NON-ETS &amp; ETS'!I7</f>
        <v>6734.284376968958</v>
      </c>
      <c r="J86" s="67">
        <f>'NEW Summary 1990-2023 GHG'!J7-'NON-ETS &amp; ETS'!J7</f>
        <v>7308.9325622135348</v>
      </c>
      <c r="K86" s="67">
        <f>'NEW Summary 1990-2023 GHG'!K7-'NON-ETS &amp; ETS'!K7</f>
        <v>7065.4187521678177</v>
      </c>
      <c r="L86" s="67">
        <f>'NEW Summary 1990-2023 GHG'!L7-'NON-ETS &amp; ETS'!L7</f>
        <v>7166.1122528906271</v>
      </c>
      <c r="M86" s="67">
        <f>'NEW Summary 1990-2023 GHG'!M7-'NON-ETS &amp; ETS'!M7</f>
        <v>7522.4633890939613</v>
      </c>
      <c r="N86" s="67">
        <f>'NEW Summary 1990-2023 GHG'!N7-'NON-ETS &amp; ETS'!N7</f>
        <v>7538.7748347310335</v>
      </c>
      <c r="O86" s="67">
        <f>'NEW Summary 1990-2023 GHG'!O7-'NON-ETS &amp; ETS'!O7</f>
        <v>7774.1177118853111</v>
      </c>
      <c r="P86" s="67">
        <f>'NEW Summary 1990-2023 GHG'!P7-'NON-ETS &amp; ETS'!P7</f>
        <v>7926.5152911255955</v>
      </c>
      <c r="Q86" s="67">
        <f>'NEW Summary 1990-2023 GHG'!Q7-'NON-ETS &amp; ETS'!Q7</f>
        <v>8369.4999085334603</v>
      </c>
      <c r="R86" s="67">
        <f>'NEW Summary 1990-2023 GHG'!R7-'NON-ETS &amp; ETS'!R7</f>
        <v>8231.1410539184508</v>
      </c>
      <c r="S86" s="67">
        <f>'NEW Summary 1990-2023 GHG'!S7-'NON-ETS &amp; ETS'!S7</f>
        <v>8063.3459663666263</v>
      </c>
      <c r="T86" s="67">
        <f>'NEW Summary 1990-2023 GHG'!T7-'NON-ETS &amp; ETS'!T7</f>
        <v>8867.1197278731961</v>
      </c>
      <c r="U86" s="67">
        <f>'NEW Summary 1990-2023 GHG'!U7-'NON-ETS &amp; ETS'!U7</f>
        <v>8708.7765092599875</v>
      </c>
      <c r="V86" s="67">
        <f>'NEW Summary 1990-2023 GHG'!V7-'NON-ETS &amp; ETS'!V7</f>
        <v>8973.6981674821036</v>
      </c>
      <c r="W86" s="67">
        <f>'NEW Summary 1990-2023 GHG'!W7-'NON-ETS &amp; ETS'!W7</f>
        <v>7735.4714711985398</v>
      </c>
      <c r="X86" s="67">
        <f>'NEW Summary 1990-2023 GHG'!X7-'NON-ETS &amp; ETS'!X7</f>
        <v>7249.5980124260213</v>
      </c>
      <c r="Y86" s="67">
        <f>'NEW Summary 1990-2023 GHG'!Y7-'NON-ETS &amp; ETS'!Y7</f>
        <v>7066.3120272115584</v>
      </c>
      <c r="Z86" s="67">
        <f>'NEW Summary 1990-2023 GHG'!Z7-'NON-ETS &amp; ETS'!Z7</f>
        <v>6271.9968562449394</v>
      </c>
      <c r="AA86" s="67">
        <f>'NEW Summary 1990-2023 GHG'!AA7-'NON-ETS &amp; ETS'!AA7</f>
        <v>6712.9299458308778</v>
      </c>
      <c r="AB86" s="67">
        <f>'NEW Summary 1990-2023 GHG'!AB7-'NON-ETS &amp; ETS'!AB7</f>
        <v>6998.1170995645898</v>
      </c>
      <c r="AC86" s="67">
        <f>'NEW Summary 1990-2023 GHG'!AC7-'NON-ETS &amp; ETS'!AC7</f>
        <v>6509.3465166105207</v>
      </c>
      <c r="AD86" s="67">
        <f>'NEW Summary 1990-2023 GHG'!AD7-'NON-ETS &amp; ETS'!AD7</f>
        <v>6999.5795736711334</v>
      </c>
      <c r="AE86" s="67">
        <f>'NEW Summary 1990-2023 GHG'!AE7-'NON-ETS &amp; ETS'!AE7</f>
        <v>6729.6488275738038</v>
      </c>
      <c r="AF86" s="67">
        <f>'NEW Summary 1990-2023 GHG'!AF7-'NON-ETS &amp; ETS'!AF7</f>
        <v>7344.1541906584271</v>
      </c>
      <c r="AG86" s="67">
        <f>'NEW Summary 1990-2023 GHG'!AG7-'NON-ETS &amp; ETS'!AG7</f>
        <v>6868.3650518130644</v>
      </c>
      <c r="AH86" s="67">
        <f>'NEW Summary 1990-2023 GHG'!AH7-'NON-ETS &amp; ETS'!AH7</f>
        <v>5753.3256579483013</v>
      </c>
      <c r="AI86" s="67">
        <f>'NEW Summary 1990-2023 GHG'!AI7-'NON-ETS &amp; ETS'!AI7</f>
        <v>5346.1439235511452</v>
      </c>
      <c r="AJ86" s="68"/>
      <c r="AK86" s="69">
        <f t="shared" si="8"/>
        <v>-7.0773281160371779E-2</v>
      </c>
      <c r="AM86" s="69">
        <f>(AI86-Q86)/Q86</f>
        <v>-0.36123496242585901</v>
      </c>
    </row>
    <row r="87" spans="1:39" x14ac:dyDescent="0.25">
      <c r="A87" s="74" t="s">
        <v>15</v>
      </c>
      <c r="B87" s="67">
        <f>'NEW Summary 1990-2023 GHG'!B8-'NON-ETS &amp; ETS'!B8</f>
        <v>4074.577427069396</v>
      </c>
      <c r="C87" s="67">
        <f>'NEW Summary 1990-2023 GHG'!C8-'NON-ETS &amp; ETS'!C8</f>
        <v>4161.0960471636245</v>
      </c>
      <c r="D87" s="67">
        <f>'NEW Summary 1990-2023 GHG'!D8-'NON-ETS &amp; ETS'!D8</f>
        <v>3836.8937345450422</v>
      </c>
      <c r="E87" s="67">
        <f>'NEW Summary 1990-2023 GHG'!E8-'NON-ETS &amp; ETS'!E8</f>
        <v>4045.2352083129708</v>
      </c>
      <c r="F87" s="67">
        <f>'NEW Summary 1990-2023 GHG'!F8-'NON-ETS &amp; ETS'!F8</f>
        <v>4281.1674778005845</v>
      </c>
      <c r="G87" s="67">
        <f>'NEW Summary 1990-2023 GHG'!G8-'NON-ETS &amp; ETS'!G8</f>
        <v>4298.8019381144977</v>
      </c>
      <c r="H87" s="67">
        <f>'NEW Summary 1990-2023 GHG'!H8-'NON-ETS &amp; ETS'!H8</f>
        <v>4168.4249200778058</v>
      </c>
      <c r="I87" s="67">
        <f>'NEW Summary 1990-2023 GHG'!I8-'NON-ETS &amp; ETS'!I8</f>
        <v>4509.4165650705199</v>
      </c>
      <c r="J87" s="67">
        <f>'NEW Summary 1990-2023 GHG'!J8-'NON-ETS &amp; ETS'!J8</f>
        <v>4491.8737724867333</v>
      </c>
      <c r="K87" s="67">
        <f>'NEW Summary 1990-2023 GHG'!K8-'NON-ETS &amp; ETS'!K8</f>
        <v>4659.0874208080913</v>
      </c>
      <c r="L87" s="67">
        <f>'NEW Summary 1990-2023 GHG'!L8-'NON-ETS &amp; ETS'!L8</f>
        <v>5443.5261696729976</v>
      </c>
      <c r="M87" s="67">
        <f>'NEW Summary 1990-2023 GHG'!M8-'NON-ETS &amp; ETS'!M8</f>
        <v>5410.5257772650111</v>
      </c>
      <c r="N87" s="67">
        <f>'NEW Summary 1990-2023 GHG'!N8-'NON-ETS &amp; ETS'!N8</f>
        <v>5075.4490196614879</v>
      </c>
      <c r="O87" s="67">
        <f>'NEW Summary 1990-2023 GHG'!O8-'NON-ETS &amp; ETS'!O8</f>
        <v>5192.4057423201166</v>
      </c>
      <c r="P87" s="67">
        <f>'NEW Summary 1990-2023 GHG'!P8-'NON-ETS &amp; ETS'!P8</f>
        <v>5268.0100451554263</v>
      </c>
      <c r="Q87" s="67">
        <f>'NEW Summary 1990-2023 GHG'!Q8-'NON-ETS &amp; ETS'!Q8</f>
        <v>1404.8083096416194</v>
      </c>
      <c r="R87" s="67">
        <f>'NEW Summary 1990-2023 GHG'!R8-'NON-ETS &amp; ETS'!R8</f>
        <v>1119.1993688662651</v>
      </c>
      <c r="S87" s="67">
        <f>'NEW Summary 1990-2023 GHG'!S8-'NON-ETS &amp; ETS'!S8</f>
        <v>1214.1828009760802</v>
      </c>
      <c r="T87" s="67">
        <f>'NEW Summary 1990-2023 GHG'!T8-'NON-ETS &amp; ETS'!T8</f>
        <v>1663.8140175862463</v>
      </c>
      <c r="U87" s="67">
        <f>'NEW Summary 1990-2023 GHG'!U8-'NON-ETS &amp; ETS'!U8</f>
        <v>1414.085354256189</v>
      </c>
      <c r="V87" s="67">
        <f>'NEW Summary 1990-2023 GHG'!V8-'NON-ETS &amp; ETS'!V8</f>
        <v>1354.8344526940159</v>
      </c>
      <c r="W87" s="67">
        <f>'NEW Summary 1990-2023 GHG'!W8-'NON-ETS &amp; ETS'!W8</f>
        <v>1003.3738000431399</v>
      </c>
      <c r="X87" s="67">
        <f>'NEW Summary 1990-2023 GHG'!X8-'NON-ETS &amp; ETS'!X8</f>
        <v>985.91605807603946</v>
      </c>
      <c r="Y87" s="67">
        <f>'NEW Summary 1990-2023 GHG'!Y8-'NON-ETS &amp; ETS'!Y8</f>
        <v>836.23367814479343</v>
      </c>
      <c r="Z87" s="67">
        <f>'NEW Summary 1990-2023 GHG'!Z8-'NON-ETS &amp; ETS'!Z8</f>
        <v>891.04270414053099</v>
      </c>
      <c r="AA87" s="67">
        <f>'NEW Summary 1990-2023 GHG'!AA8-'NON-ETS &amp; ETS'!AA8</f>
        <v>851.43322978790502</v>
      </c>
      <c r="AB87" s="67">
        <f>'NEW Summary 1990-2023 GHG'!AB8-'NON-ETS &amp; ETS'!AB8</f>
        <v>908.06658424850002</v>
      </c>
      <c r="AC87" s="67">
        <f>'NEW Summary 1990-2023 GHG'!AC8-'NON-ETS &amp; ETS'!AC8</f>
        <v>991.00247206327958</v>
      </c>
      <c r="AD87" s="67">
        <f>'NEW Summary 1990-2023 GHG'!AD8-'NON-ETS &amp; ETS'!AD8</f>
        <v>1137.2770063822727</v>
      </c>
      <c r="AE87" s="67">
        <f>'NEW Summary 1990-2023 GHG'!AE8-'NON-ETS &amp; ETS'!AE8</f>
        <v>1103.1744219754914</v>
      </c>
      <c r="AF87" s="67">
        <f>'NEW Summary 1990-2023 GHG'!AF8-'NON-ETS &amp; ETS'!AF8</f>
        <v>1234.8646977245498</v>
      </c>
      <c r="AG87" s="67">
        <f>'NEW Summary 1990-2023 GHG'!AG8-'NON-ETS &amp; ETS'!AG8</f>
        <v>1128.8331906360027</v>
      </c>
      <c r="AH87" s="67">
        <f>'NEW Summary 1990-2023 GHG'!AH8-'NON-ETS &amp; ETS'!AH8</f>
        <v>1083.4759323007879</v>
      </c>
      <c r="AI87" s="67">
        <f>'NEW Summary 1990-2023 GHG'!AI8-'NON-ETS &amp; ETS'!AI8</f>
        <v>1063.5587565206879</v>
      </c>
      <c r="AJ87" s="68"/>
      <c r="AK87" s="69">
        <f t="shared" si="8"/>
        <v>-1.8382665628580607E-2</v>
      </c>
      <c r="AM87" s="69">
        <f t="shared" ref="AM87:AM90" si="10">(AI87-Q87)/Q87</f>
        <v>-0.24291538623371872</v>
      </c>
    </row>
    <row r="88" spans="1:39" x14ac:dyDescent="0.25">
      <c r="A88" s="74" t="s">
        <v>16</v>
      </c>
      <c r="B88" s="67">
        <f>'NEW Summary 1990-2023 GHG'!B9-'NON-ETS &amp; ETS'!B9</f>
        <v>1009.9357449937954</v>
      </c>
      <c r="C88" s="67">
        <f>'NEW Summary 1990-2023 GHG'!C9-'NON-ETS &amp; ETS'!C9</f>
        <v>1027.9608510483147</v>
      </c>
      <c r="D88" s="67">
        <f>'NEW Summary 1990-2023 GHG'!D9-'NON-ETS &amp; ETS'!D9</f>
        <v>1021.8106436149965</v>
      </c>
      <c r="E88" s="67">
        <f>'NEW Summary 1990-2023 GHG'!E9-'NON-ETS &amp; ETS'!E9</f>
        <v>1009.0660326082979</v>
      </c>
      <c r="F88" s="67">
        <f>'NEW Summary 1990-2023 GHG'!F9-'NON-ETS &amp; ETS'!F9</f>
        <v>1099.9425681408877</v>
      </c>
      <c r="G88" s="67">
        <f>'NEW Summary 1990-2023 GHG'!G9-'NON-ETS &amp; ETS'!G9</f>
        <v>1078.1951076628222</v>
      </c>
      <c r="H88" s="67">
        <f>'NEW Summary 1990-2023 GHG'!H9-'NON-ETS &amp; ETS'!H9</f>
        <v>973.54243678404794</v>
      </c>
      <c r="I88" s="67">
        <f>'NEW Summary 1990-2023 GHG'!I9-'NON-ETS &amp; ETS'!I9</f>
        <v>981.17485405088098</v>
      </c>
      <c r="J88" s="67">
        <f>'NEW Summary 1990-2023 GHG'!J9-'NON-ETS &amp; ETS'!J9</f>
        <v>967.55862522134828</v>
      </c>
      <c r="K88" s="67">
        <f>'NEW Summary 1990-2023 GHG'!K9-'NON-ETS &amp; ETS'!K9</f>
        <v>1000.4052819590592</v>
      </c>
      <c r="L88" s="67">
        <f>'NEW Summary 1990-2023 GHG'!L9-'NON-ETS &amp; ETS'!L9</f>
        <v>1025.751865589732</v>
      </c>
      <c r="M88" s="67">
        <f>'NEW Summary 1990-2023 GHG'!M9-'NON-ETS &amp; ETS'!M9</f>
        <v>1015.4902830523893</v>
      </c>
      <c r="N88" s="67">
        <f>'NEW Summary 1990-2023 GHG'!N9-'NON-ETS &amp; ETS'!N9</f>
        <v>981.22045389402035</v>
      </c>
      <c r="O88" s="67">
        <f>'NEW Summary 1990-2023 GHG'!O9-'NON-ETS &amp; ETS'!O9</f>
        <v>1078.9141234445947</v>
      </c>
      <c r="P88" s="67">
        <f>'NEW Summary 1990-2023 GHG'!P9-'NON-ETS &amp; ETS'!P9</f>
        <v>1046.5711988682419</v>
      </c>
      <c r="Q88" s="67">
        <f>'NEW Summary 1990-2023 GHG'!Q9-'NON-ETS &amp; ETS'!Q9</f>
        <v>1078.7449236400987</v>
      </c>
      <c r="R88" s="67">
        <f>'NEW Summary 1990-2023 GHG'!R9-'NON-ETS &amp; ETS'!R9</f>
        <v>1072.8265358683811</v>
      </c>
      <c r="S88" s="67">
        <f>'NEW Summary 1990-2023 GHG'!S9-'NON-ETS &amp; ETS'!S9</f>
        <v>1070.6463475409937</v>
      </c>
      <c r="T88" s="67">
        <f>'NEW Summary 1990-2023 GHG'!T9-'NON-ETS &amp; ETS'!T9</f>
        <v>1116.9483131557026</v>
      </c>
      <c r="U88" s="67">
        <f>'NEW Summary 1990-2023 GHG'!U9-'NON-ETS &amp; ETS'!U9</f>
        <v>884.23296149861096</v>
      </c>
      <c r="V88" s="67">
        <f>'NEW Summary 1990-2023 GHG'!V9-'NON-ETS &amp; ETS'!V9</f>
        <v>983.09301832104416</v>
      </c>
      <c r="W88" s="67">
        <f>'NEW Summary 1990-2023 GHG'!W9-'NON-ETS &amp; ETS'!W9</f>
        <v>907.31028906271865</v>
      </c>
      <c r="X88" s="67">
        <f>'NEW Summary 1990-2023 GHG'!X9-'NON-ETS &amp; ETS'!X9</f>
        <v>956.45968447636778</v>
      </c>
      <c r="Y88" s="67">
        <f>'NEW Summary 1990-2023 GHG'!Y9-'NON-ETS &amp; ETS'!Y9</f>
        <v>954.77277594743703</v>
      </c>
      <c r="Z88" s="67">
        <f>'NEW Summary 1990-2023 GHG'!Z9-'NON-ETS &amp; ETS'!Z9</f>
        <v>854.71556487328417</v>
      </c>
      <c r="AA88" s="67">
        <f>'NEW Summary 1990-2023 GHG'!AA9-'NON-ETS &amp; ETS'!AA9</f>
        <v>964.12265386095157</v>
      </c>
      <c r="AB88" s="67">
        <f>'NEW Summary 1990-2023 GHG'!AB9-'NON-ETS &amp; ETS'!AB9</f>
        <v>860.74464281212306</v>
      </c>
      <c r="AC88" s="67">
        <f>'NEW Summary 1990-2023 GHG'!AC9-'NON-ETS &amp; ETS'!AC9</f>
        <v>797.13456862936619</v>
      </c>
      <c r="AD88" s="67">
        <f>'NEW Summary 1990-2023 GHG'!AD9-'NON-ETS &amp; ETS'!AD9</f>
        <v>868.39598940261328</v>
      </c>
      <c r="AE88" s="67">
        <f>'NEW Summary 1990-2023 GHG'!AE9-'NON-ETS &amp; ETS'!AE9</f>
        <v>838.24355505866856</v>
      </c>
      <c r="AF88" s="67">
        <f>'NEW Summary 1990-2023 GHG'!AF9-'NON-ETS &amp; ETS'!AF9</f>
        <v>673.17057607624974</v>
      </c>
      <c r="AG88" s="67">
        <f>'NEW Summary 1990-2023 GHG'!AG9-'NON-ETS &amp; ETS'!AG9</f>
        <v>761.16639743568442</v>
      </c>
      <c r="AH88" s="67">
        <f>'NEW Summary 1990-2023 GHG'!AH9-'NON-ETS &amp; ETS'!AH9</f>
        <v>751.11756844375509</v>
      </c>
      <c r="AI88" s="67">
        <f>'NEW Summary 1990-2023 GHG'!AI9-'NON-ETS &amp; ETS'!AI9</f>
        <v>732.16358205585288</v>
      </c>
      <c r="AJ88" s="68"/>
      <c r="AK88" s="69">
        <f t="shared" si="8"/>
        <v>-2.5234380321010306E-2</v>
      </c>
      <c r="AM88" s="69">
        <f t="shared" si="10"/>
        <v>-0.32128201393036232</v>
      </c>
    </row>
    <row r="89" spans="1:39" x14ac:dyDescent="0.25">
      <c r="A89" s="74" t="s">
        <v>17</v>
      </c>
      <c r="B89" s="67">
        <f>'NEW Summary 1990-2023 GHG'!B10-'NON-ETS &amp; ETS'!B10</f>
        <v>1123.0499837339432</v>
      </c>
      <c r="C89" s="67">
        <f>'NEW Summary 1990-2023 GHG'!C10-'NON-ETS &amp; ETS'!C10</f>
        <v>1096.9231520237481</v>
      </c>
      <c r="D89" s="67">
        <f>'NEW Summary 1990-2023 GHG'!D10-'NON-ETS &amp; ETS'!D10</f>
        <v>1002.865630030489</v>
      </c>
      <c r="E89" s="67">
        <f>'NEW Summary 1990-2023 GHG'!E10-'NON-ETS &amp; ETS'!E10</f>
        <v>976.13202797533154</v>
      </c>
      <c r="F89" s="67">
        <f>'NEW Summary 1990-2023 GHG'!F10-'NON-ETS &amp; ETS'!F10</f>
        <v>983.14371214735968</v>
      </c>
      <c r="G89" s="67">
        <f>'NEW Summary 1990-2023 GHG'!G10-'NON-ETS &amp; ETS'!G10</f>
        <v>914.3172183415744</v>
      </c>
      <c r="H89" s="67">
        <f>'NEW Summary 1990-2023 GHG'!H10-'NON-ETS &amp; ETS'!H10</f>
        <v>875.6602538300732</v>
      </c>
      <c r="I89" s="67">
        <f>'NEW Summary 1990-2023 GHG'!I10-'NON-ETS &amp; ETS'!I10</f>
        <v>829.69279652471835</v>
      </c>
      <c r="J89" s="67">
        <f>'NEW Summary 1990-2023 GHG'!J10-'NON-ETS &amp; ETS'!J10</f>
        <v>780.47919920485549</v>
      </c>
      <c r="K89" s="67">
        <f>'NEW Summary 1990-2023 GHG'!K10-'NON-ETS &amp; ETS'!K10</f>
        <v>808.52468430124168</v>
      </c>
      <c r="L89" s="67">
        <f>'NEW Summary 1990-2023 GHG'!L10-'NON-ETS &amp; ETS'!L10</f>
        <v>855.81774906637247</v>
      </c>
      <c r="M89" s="67">
        <f>'NEW Summary 1990-2023 GHG'!M10-'NON-ETS &amp; ETS'!M10</f>
        <v>826.1373718125775</v>
      </c>
      <c r="N89" s="67">
        <f>'NEW Summary 1990-2023 GHG'!N10-'NON-ETS &amp; ETS'!N10</f>
        <v>771.20117257815195</v>
      </c>
      <c r="O89" s="67">
        <f>'NEW Summary 1990-2023 GHG'!O10-'NON-ETS &amp; ETS'!O10</f>
        <v>732.77614090350141</v>
      </c>
      <c r="P89" s="67">
        <f>'NEW Summary 1990-2023 GHG'!P10-'NON-ETS &amp; ETS'!P10</f>
        <v>685.68870905761935</v>
      </c>
      <c r="Q89" s="67">
        <f>'NEW Summary 1990-2023 GHG'!Q10-'NON-ETS &amp; ETS'!Q10</f>
        <v>682.97040472250058</v>
      </c>
      <c r="R89" s="67">
        <f>'NEW Summary 1990-2023 GHG'!R10-'NON-ETS &amp; ETS'!R10</f>
        <v>662.0960824672627</v>
      </c>
      <c r="S89" s="67">
        <f>'NEW Summary 1990-2023 GHG'!S10-'NON-ETS &amp; ETS'!S10</f>
        <v>628.57037805745347</v>
      </c>
      <c r="T89" s="67">
        <f>'NEW Summary 1990-2023 GHG'!T10-'NON-ETS &amp; ETS'!T10</f>
        <v>634.01533159942642</v>
      </c>
      <c r="U89" s="67">
        <f>'NEW Summary 1990-2023 GHG'!U10-'NON-ETS &amp; ETS'!U10</f>
        <v>535.46295865292029</v>
      </c>
      <c r="V89" s="67">
        <f>'NEW Summary 1990-2023 GHG'!V10-'NON-ETS &amp; ETS'!V10</f>
        <v>549.21470435177162</v>
      </c>
      <c r="W89" s="67">
        <f>'NEW Summary 1990-2023 GHG'!W10-'NON-ETS &amp; ETS'!W10</f>
        <v>487.05507380047197</v>
      </c>
      <c r="X89" s="67">
        <f>'NEW Summary 1990-2023 GHG'!X10-'NON-ETS &amp; ETS'!X10</f>
        <v>505.6831800094298</v>
      </c>
      <c r="Y89" s="67">
        <f>'NEW Summary 1990-2023 GHG'!Y10-'NON-ETS &amp; ETS'!Y10</f>
        <v>583.69657173949588</v>
      </c>
      <c r="Z89" s="67">
        <f>'NEW Summary 1990-2023 GHG'!Z10-'NON-ETS &amp; ETS'!Z10</f>
        <v>587.26034194074964</v>
      </c>
      <c r="AA89" s="67">
        <f>'NEW Summary 1990-2023 GHG'!AA10-'NON-ETS &amp; ETS'!AA10</f>
        <v>608.36289729627686</v>
      </c>
      <c r="AB89" s="67">
        <f>'NEW Summary 1990-2023 GHG'!AB10-'NON-ETS &amp; ETS'!AB10</f>
        <v>633.84292494004239</v>
      </c>
      <c r="AC89" s="67">
        <f>'NEW Summary 1990-2023 GHG'!AC10-'NON-ETS &amp; ETS'!AC10</f>
        <v>635.23040153246097</v>
      </c>
      <c r="AD89" s="67">
        <f>'NEW Summary 1990-2023 GHG'!AD10-'NON-ETS &amp; ETS'!AD10</f>
        <v>678.27330193274986</v>
      </c>
      <c r="AE89" s="67">
        <f>'NEW Summary 1990-2023 GHG'!AE10-'NON-ETS &amp; ETS'!AE10</f>
        <v>697.38207724498284</v>
      </c>
      <c r="AF89" s="67">
        <f>'NEW Summary 1990-2023 GHG'!AF10-'NON-ETS &amp; ETS'!AF10</f>
        <v>669.51792319714593</v>
      </c>
      <c r="AG89" s="67">
        <f>'NEW Summary 1990-2023 GHG'!AG10-'NON-ETS &amp; ETS'!AG10</f>
        <v>683.11421837044156</v>
      </c>
      <c r="AH89" s="67">
        <f>'NEW Summary 1990-2023 GHG'!AH10-'NON-ETS &amp; ETS'!AH10</f>
        <v>695.90555147045234</v>
      </c>
      <c r="AI89" s="67">
        <f>'NEW Summary 1990-2023 GHG'!AI10-'NON-ETS &amp; ETS'!AI10</f>
        <v>677.29599084488075</v>
      </c>
      <c r="AJ89" s="68"/>
      <c r="AK89" s="69">
        <f t="shared" si="8"/>
        <v>-2.6741503335114204E-2</v>
      </c>
      <c r="AM89" s="69">
        <f t="shared" si="10"/>
        <v>-8.3084330424616458E-3</v>
      </c>
    </row>
    <row r="90" spans="1:39" x14ac:dyDescent="0.25">
      <c r="A90" s="74" t="s">
        <v>18</v>
      </c>
      <c r="B90" s="67">
        <f t="shared" ref="B90:AB90" si="11">SUM(B91:B95)</f>
        <v>5143.2613545679187</v>
      </c>
      <c r="C90" s="67">
        <f t="shared" si="11"/>
        <v>5323.0445556995437</v>
      </c>
      <c r="D90" s="67">
        <f t="shared" si="11"/>
        <v>5750.8270333473156</v>
      </c>
      <c r="E90" s="67">
        <f t="shared" si="11"/>
        <v>5725.0817785047784</v>
      </c>
      <c r="F90" s="67">
        <f t="shared" si="11"/>
        <v>5973.6894728311327</v>
      </c>
      <c r="G90" s="67">
        <f t="shared" si="11"/>
        <v>6263.7403812930952</v>
      </c>
      <c r="H90" s="67">
        <f t="shared" si="11"/>
        <v>7305.5779619472532</v>
      </c>
      <c r="I90" s="67">
        <f t="shared" si="11"/>
        <v>7678.1422307625871</v>
      </c>
      <c r="J90" s="67">
        <f t="shared" si="11"/>
        <v>9016.6717813250361</v>
      </c>
      <c r="K90" s="67">
        <f t="shared" si="11"/>
        <v>9738.0300879616043</v>
      </c>
      <c r="L90" s="67">
        <f t="shared" si="11"/>
        <v>10776.532985790973</v>
      </c>
      <c r="M90" s="67">
        <f t="shared" si="11"/>
        <v>11299.265490168362</v>
      </c>
      <c r="N90" s="67">
        <f t="shared" si="11"/>
        <v>11492.421028323344</v>
      </c>
      <c r="O90" s="67">
        <f t="shared" si="11"/>
        <v>11695.058473273002</v>
      </c>
      <c r="P90" s="67">
        <f t="shared" si="11"/>
        <v>12413.251532798944</v>
      </c>
      <c r="Q90" s="67">
        <f t="shared" si="11"/>
        <v>13117.12080599713</v>
      </c>
      <c r="R90" s="67">
        <f t="shared" si="11"/>
        <v>13795.684616443241</v>
      </c>
      <c r="S90" s="67">
        <f t="shared" si="11"/>
        <v>14383.235964144622</v>
      </c>
      <c r="T90" s="67">
        <f t="shared" si="11"/>
        <v>13656.930152782437</v>
      </c>
      <c r="U90" s="67">
        <f t="shared" si="11"/>
        <v>12437.849906634476</v>
      </c>
      <c r="V90" s="67">
        <f t="shared" si="11"/>
        <v>11521.210687087767</v>
      </c>
      <c r="W90" s="67">
        <f t="shared" si="11"/>
        <v>11209.052062376317</v>
      </c>
      <c r="X90" s="67">
        <f t="shared" si="11"/>
        <v>10820.098259038095</v>
      </c>
      <c r="Y90" s="67">
        <f t="shared" si="11"/>
        <v>11030.871581986634</v>
      </c>
      <c r="Z90" s="67">
        <f t="shared" si="11"/>
        <v>11315.225430610075</v>
      </c>
      <c r="AA90" s="67">
        <f t="shared" si="11"/>
        <v>11789.788463291476</v>
      </c>
      <c r="AB90" s="67">
        <f t="shared" si="11"/>
        <v>12267.740963530492</v>
      </c>
      <c r="AC90" s="67">
        <f t="shared" ref="AC90:AI90" si="12">SUM(AC91:AC95)</f>
        <v>12102.739352737733</v>
      </c>
      <c r="AD90" s="67">
        <f t="shared" si="12"/>
        <v>12276.888001290725</v>
      </c>
      <c r="AE90" s="67">
        <f t="shared" si="12"/>
        <v>12301.310604191465</v>
      </c>
      <c r="AF90" s="67">
        <f t="shared" si="12"/>
        <v>10387.628149384922</v>
      </c>
      <c r="AG90" s="67">
        <f t="shared" si="12"/>
        <v>11069.031384216338</v>
      </c>
      <c r="AH90" s="67">
        <f t="shared" si="12"/>
        <v>11738.378064996505</v>
      </c>
      <c r="AI90" s="67">
        <f t="shared" si="12"/>
        <v>11759.94653403094</v>
      </c>
      <c r="AJ90" s="68"/>
      <c r="AK90" s="69">
        <f t="shared" si="8"/>
        <v>1.8374317912584232E-3</v>
      </c>
      <c r="AM90" s="69">
        <f t="shared" si="10"/>
        <v>-0.10346586663634998</v>
      </c>
    </row>
    <row r="91" spans="1:39" outlineLevel="1" x14ac:dyDescent="0.25">
      <c r="A91" s="70" t="s">
        <v>19</v>
      </c>
      <c r="B91" s="86">
        <f>'NEW Summary 1990-2023 GHG'!B12-'NON-ETS &amp; ETS'!B12</f>
        <v>48.360789529164116</v>
      </c>
      <c r="C91" s="86">
        <f>'NEW Summary 1990-2023 GHG'!C12-'NON-ETS &amp; ETS'!C12</f>
        <v>43.854805602201672</v>
      </c>
      <c r="D91" s="86">
        <f>'NEW Summary 1990-2023 GHG'!D12-'NON-ETS &amp; ETS'!D12</f>
        <v>43.470007059750657</v>
      </c>
      <c r="E91" s="86">
        <f>'NEW Summary 1990-2023 GHG'!E12-'NON-ETS &amp; ETS'!E12</f>
        <v>37.391689953547015</v>
      </c>
      <c r="F91" s="86">
        <f>'NEW Summary 1990-2023 GHG'!F12-'NON-ETS &amp; ETS'!F12</f>
        <v>38.862450313677265</v>
      </c>
      <c r="G91" s="86">
        <f>'NEW Summary 1990-2023 GHG'!G12-'NON-ETS &amp; ETS'!G12</f>
        <v>45.697116921004714</v>
      </c>
      <c r="H91" s="86">
        <f>'NEW Summary 1990-2023 GHG'!H12-'NON-ETS &amp; ETS'!H12</f>
        <v>48.896696852246144</v>
      </c>
      <c r="I91" s="86">
        <f>'NEW Summary 1990-2023 GHG'!I12-'NON-ETS &amp; ETS'!I12</f>
        <v>51.369424838248491</v>
      </c>
      <c r="J91" s="86">
        <f>'NEW Summary 1990-2023 GHG'!J12-'NON-ETS &amp; ETS'!J12</f>
        <v>56.789035084243615</v>
      </c>
      <c r="K91" s="86">
        <f>'NEW Summary 1990-2023 GHG'!K12-'NON-ETS &amp; ETS'!K12</f>
        <v>64.312968052370067</v>
      </c>
      <c r="L91" s="86">
        <f>'NEW Summary 1990-2023 GHG'!L12-'NON-ETS &amp; ETS'!L12</f>
        <v>69.586910031693463</v>
      </c>
      <c r="M91" s="86">
        <f>'NEW Summary 1990-2023 GHG'!M12-'NON-ETS &amp; ETS'!M12</f>
        <v>69.136077450279558</v>
      </c>
      <c r="N91" s="86">
        <f>'NEW Summary 1990-2023 GHG'!N12-'NON-ETS &amp; ETS'!N12</f>
        <v>68.520075762474903</v>
      </c>
      <c r="O91" s="86">
        <f>'NEW Summary 1990-2023 GHG'!O12-'NON-ETS &amp; ETS'!O12</f>
        <v>71.117410555166373</v>
      </c>
      <c r="P91" s="86">
        <f>'NEW Summary 1990-2023 GHG'!P12-'NON-ETS &amp; ETS'!P12</f>
        <v>67.874370020337707</v>
      </c>
      <c r="Q91" s="86">
        <f>'NEW Summary 1990-2023 GHG'!Q12-'NON-ETS &amp; ETS'!Q12</f>
        <v>80.141860471140859</v>
      </c>
      <c r="R91" s="86">
        <f>'NEW Summary 1990-2023 GHG'!R12-'NON-ETS &amp; ETS'!R12</f>
        <v>91.963649588431764</v>
      </c>
      <c r="S91" s="86">
        <f>'NEW Summary 1990-2023 GHG'!S12-'NON-ETS &amp; ETS'!S12</f>
        <v>84.9516900796458</v>
      </c>
      <c r="T91" s="86">
        <f>'NEW Summary 1990-2023 GHG'!T12-'NON-ETS &amp; ETS'!T12</f>
        <v>80.462120990400322</v>
      </c>
      <c r="U91" s="86">
        <f>'NEW Summary 1990-2023 GHG'!U12-'NON-ETS &amp; ETS'!U12</f>
        <v>65.565419123182323</v>
      </c>
      <c r="V91" s="86">
        <f>'NEW Summary 1990-2023 GHG'!V12-'NON-ETS &amp; ETS'!V12</f>
        <v>49.4705956741413</v>
      </c>
      <c r="W91" s="86">
        <f>'NEW Summary 1990-2023 GHG'!W12-'NON-ETS &amp; ETS'!W12</f>
        <v>24.632325692914172</v>
      </c>
      <c r="X91" s="86">
        <f>'NEW Summary 1990-2023 GHG'!X12-'NON-ETS &amp; ETS'!X12</f>
        <v>14.97827476980461</v>
      </c>
      <c r="Y91" s="86">
        <f>'NEW Summary 1990-2023 GHG'!Y12-'NON-ETS &amp; ETS'!Y12</f>
        <v>0.11962586679194409</v>
      </c>
      <c r="Z91" s="86">
        <f>'NEW Summary 1990-2023 GHG'!Z12-'NON-ETS &amp; ETS'!Z12</f>
        <v>0.11427470434542641</v>
      </c>
      <c r="AA91" s="86">
        <f>'NEW Summary 1990-2023 GHG'!AA12-'NON-ETS &amp; ETS'!AA12</f>
        <v>0.12154041828375384</v>
      </c>
      <c r="AB91" s="86">
        <f>'NEW Summary 1990-2023 GHG'!AB12-'NON-ETS &amp; ETS'!AB12</f>
        <v>0.13091725770766871</v>
      </c>
      <c r="AC91" s="86">
        <f>'NEW Summary 1990-2023 GHG'!AC12-'NON-ETS &amp; ETS'!AC12</f>
        <v>0.13597525857336379</v>
      </c>
      <c r="AD91" s="86">
        <f>'NEW Summary 1990-2023 GHG'!AD12-'NON-ETS &amp; ETS'!AD12</f>
        <v>0.13118884099090877</v>
      </c>
      <c r="AE91" s="86">
        <f>'NEW Summary 1990-2023 GHG'!AE12-'NON-ETS &amp; ETS'!AE12</f>
        <v>0.14026483338930973</v>
      </c>
      <c r="AF91" s="86">
        <f>'NEW Summary 1990-2023 GHG'!AF12-'NON-ETS &amp; ETS'!AF12</f>
        <v>0.10903796483867012</v>
      </c>
      <c r="AG91" s="86">
        <f>'NEW Summary 1990-2023 GHG'!AG12-'NON-ETS &amp; ETS'!AG12</f>
        <v>0.15413996140894426</v>
      </c>
      <c r="AH91" s="86">
        <f>'NEW Summary 1990-2023 GHG'!AH12-'NON-ETS &amp; ETS'!AH12</f>
        <v>0.16812581107283009</v>
      </c>
      <c r="AI91" s="86">
        <f>'NEW Summary 1990-2023 GHG'!AI12-'NON-ETS &amp; ETS'!AI12</f>
        <v>0.22553433407153278</v>
      </c>
      <c r="AJ91" s="68"/>
      <c r="AK91" s="87">
        <f t="shared" si="8"/>
        <v>0.34146168653327125</v>
      </c>
      <c r="AM91" s="87">
        <f>(AI91-Q91)/Q91</f>
        <v>-0.99718581110114413</v>
      </c>
    </row>
    <row r="92" spans="1:39" outlineLevel="1" x14ac:dyDescent="0.25">
      <c r="A92" s="70" t="s">
        <v>20</v>
      </c>
      <c r="B92" s="86">
        <f>'NEW Summary 1990-2023 GHG'!B13-'NON-ETS &amp; ETS'!B13</f>
        <v>4788.7983257139222</v>
      </c>
      <c r="C92" s="86">
        <f>'NEW Summary 1990-2023 GHG'!C13-'NON-ETS &amp; ETS'!C13</f>
        <v>4979.5685548242382</v>
      </c>
      <c r="D92" s="86">
        <f>'NEW Summary 1990-2023 GHG'!D13-'NON-ETS &amp; ETS'!D13</f>
        <v>5412.8722407317437</v>
      </c>
      <c r="E92" s="86">
        <f>'NEW Summary 1990-2023 GHG'!E13-'NON-ETS &amp; ETS'!E13</f>
        <v>5403.0624979371441</v>
      </c>
      <c r="F92" s="86">
        <f>'NEW Summary 1990-2023 GHG'!F13-'NON-ETS &amp; ETS'!F13</f>
        <v>5653.0315363908676</v>
      </c>
      <c r="G92" s="86">
        <f>'NEW Summary 1990-2023 GHG'!G13-'NON-ETS &amp; ETS'!G13</f>
        <v>5877.9340134001932</v>
      </c>
      <c r="H92" s="86">
        <f>'NEW Summary 1990-2023 GHG'!H13-'NON-ETS &amp; ETS'!H13</f>
        <v>6872.6705606043652</v>
      </c>
      <c r="I92" s="86">
        <f>'NEW Summary 1990-2023 GHG'!I13-'NON-ETS &amp; ETS'!I13</f>
        <v>7274.0998617981122</v>
      </c>
      <c r="J92" s="86">
        <f>'NEW Summary 1990-2023 GHG'!J13-'NON-ETS &amp; ETS'!J13</f>
        <v>8628.9106588901122</v>
      </c>
      <c r="K92" s="86">
        <f>'NEW Summary 1990-2023 GHG'!K13-'NON-ETS &amp; ETS'!K13</f>
        <v>9308.1453218407805</v>
      </c>
      <c r="L92" s="86">
        <f>'NEW Summary 1990-2023 GHG'!L13-'NON-ETS &amp; ETS'!L13</f>
        <v>10356.630395288354</v>
      </c>
      <c r="M92" s="86">
        <f>'NEW Summary 1990-2023 GHG'!M13-'NON-ETS &amp; ETS'!M13</f>
        <v>10822.491773641361</v>
      </c>
      <c r="N92" s="86">
        <f>'NEW Summary 1990-2023 GHG'!N13-'NON-ETS &amp; ETS'!N13</f>
        <v>11024.90954769575</v>
      </c>
      <c r="O92" s="86">
        <f>'NEW Summary 1990-2023 GHG'!O13-'NON-ETS &amp; ETS'!O13</f>
        <v>11196.050200363834</v>
      </c>
      <c r="P92" s="86">
        <f>'NEW Summary 1990-2023 GHG'!P13-'NON-ETS &amp; ETS'!P13</f>
        <v>11846.945205717942</v>
      </c>
      <c r="Q92" s="86">
        <f>'NEW Summary 1990-2023 GHG'!Q13-'NON-ETS &amp; ETS'!Q13</f>
        <v>12543.393894785768</v>
      </c>
      <c r="R92" s="86">
        <f>'NEW Summary 1990-2023 GHG'!R13-'NON-ETS &amp; ETS'!R13</f>
        <v>13171.68855663334</v>
      </c>
      <c r="S92" s="86">
        <f>'NEW Summary 1990-2023 GHG'!S13-'NON-ETS &amp; ETS'!S13</f>
        <v>13828.773299613082</v>
      </c>
      <c r="T92" s="86">
        <f>'NEW Summary 1990-2023 GHG'!T13-'NON-ETS &amp; ETS'!T13</f>
        <v>13076.617883125244</v>
      </c>
      <c r="U92" s="86">
        <f>'NEW Summary 1990-2023 GHG'!U13-'NON-ETS &amp; ETS'!U13</f>
        <v>11891.969156710427</v>
      </c>
      <c r="V92" s="86">
        <f>'NEW Summary 1990-2023 GHG'!V13-'NON-ETS &amp; ETS'!V13</f>
        <v>10980.662143193107</v>
      </c>
      <c r="W92" s="86">
        <f>'NEW Summary 1990-2023 GHG'!W13-'NON-ETS &amp; ETS'!W13</f>
        <v>10733.953171998632</v>
      </c>
      <c r="X92" s="86">
        <f>'NEW Summary 1990-2023 GHG'!X13-'NON-ETS &amp; ETS'!X13</f>
        <v>10362.255515410141</v>
      </c>
      <c r="Y92" s="86">
        <f>'NEW Summary 1990-2023 GHG'!Y13-'NON-ETS &amp; ETS'!Y13</f>
        <v>10584.435397425352</v>
      </c>
      <c r="Z92" s="86">
        <f>'NEW Summary 1990-2023 GHG'!Z13-'NON-ETS &amp; ETS'!Z13</f>
        <v>10832.125129930464</v>
      </c>
      <c r="AA92" s="86">
        <f>'NEW Summary 1990-2023 GHG'!AA13-'NON-ETS &amp; ETS'!AA13</f>
        <v>11318.64741944643</v>
      </c>
      <c r="AB92" s="86">
        <f>'NEW Summary 1990-2023 GHG'!AB13-'NON-ETS &amp; ETS'!AB13</f>
        <v>11753.722191578834</v>
      </c>
      <c r="AC92" s="86">
        <f>'NEW Summary 1990-2023 GHG'!AC13-'NON-ETS &amp; ETS'!AC13</f>
        <v>11625.613600997936</v>
      </c>
      <c r="AD92" s="86">
        <f>'NEW Summary 1990-2023 GHG'!AD13-'NON-ETS &amp; ETS'!AD13</f>
        <v>11762.49690945122</v>
      </c>
      <c r="AE92" s="86">
        <f>'NEW Summary 1990-2023 GHG'!AE13-'NON-ETS &amp; ETS'!AE13</f>
        <v>11750.392265347593</v>
      </c>
      <c r="AF92" s="86">
        <f>'NEW Summary 1990-2023 GHG'!AF13-'NON-ETS &amp; ETS'!AF13</f>
        <v>9793.5124595358593</v>
      </c>
      <c r="AG92" s="86">
        <f>'NEW Summary 1990-2023 GHG'!AG13-'NON-ETS &amp; ETS'!AG13</f>
        <v>10438.411120800103</v>
      </c>
      <c r="AH92" s="86">
        <f>'NEW Summary 1990-2023 GHG'!AH13-'NON-ETS &amp; ETS'!AH13</f>
        <v>11149.598941885437</v>
      </c>
      <c r="AI92" s="86">
        <f>'NEW Summary 1990-2023 GHG'!AI13-'NON-ETS &amp; ETS'!AI13</f>
        <v>11186.840738344838</v>
      </c>
      <c r="AJ92" s="68"/>
      <c r="AK92" s="87">
        <f t="shared" si="8"/>
        <v>3.3401915758149102E-3</v>
      </c>
      <c r="AM92" s="87">
        <f t="shared" ref="AM92:AM95" si="13">(AI92-Q92)/Q92</f>
        <v>-0.10814881265945442</v>
      </c>
    </row>
    <row r="93" spans="1:39" outlineLevel="1" x14ac:dyDescent="0.25">
      <c r="A93" s="70" t="s">
        <v>21</v>
      </c>
      <c r="B93" s="86">
        <f>'NEW Summary 1990-2023 GHG'!B14-'NON-ETS &amp; ETS'!B14</f>
        <v>147.17404525824003</v>
      </c>
      <c r="C93" s="86">
        <f>'NEW Summary 1990-2023 GHG'!C14-'NON-ETS &amp; ETS'!C14</f>
        <v>142.93516146624</v>
      </c>
      <c r="D93" s="86">
        <f>'NEW Summary 1990-2023 GHG'!D14-'NON-ETS &amp; ETS'!D14</f>
        <v>128.18384587008001</v>
      </c>
      <c r="E93" s="86">
        <f>'NEW Summary 1990-2023 GHG'!E14-'NON-ETS &amp; ETS'!E14</f>
        <v>140.73094189440002</v>
      </c>
      <c r="F93" s="86">
        <f>'NEW Summary 1990-2023 GHG'!F14-'NON-ETS &amp; ETS'!F14</f>
        <v>132.59228501376001</v>
      </c>
      <c r="G93" s="86">
        <f>'NEW Summary 1990-2023 GHG'!G14-'NON-ETS &amp; ETS'!G14</f>
        <v>123.09718531967999</v>
      </c>
      <c r="H93" s="86">
        <f>'NEW Summary 1990-2023 GHG'!H14-'NON-ETS &amp; ETS'!H14</f>
        <v>143.44382752127999</v>
      </c>
      <c r="I93" s="86">
        <f>'NEW Summary 1990-2023 GHG'!I14-'NON-ETS &amp; ETS'!I14</f>
        <v>138.35716697088</v>
      </c>
      <c r="J93" s="86">
        <f>'NEW Summary 1990-2023 GHG'!J14-'NON-ETS &amp; ETS'!J14</f>
        <v>142.42649541120002</v>
      </c>
      <c r="K93" s="86">
        <f>'NEW Summary 1990-2023 GHG'!K14-'NON-ETS &amp; ETS'!K14</f>
        <v>137.00072415744</v>
      </c>
      <c r="L93" s="86">
        <f>'NEW Summary 1990-2023 GHG'!L14-'NON-ETS &amp; ETS'!L14</f>
        <v>136.08512525836801</v>
      </c>
      <c r="M93" s="86">
        <f>'NEW Summary 1990-2023 GHG'!M14-'NON-ETS &amp; ETS'!M14</f>
        <v>148.53048807168</v>
      </c>
      <c r="N93" s="86">
        <f>'NEW Summary 1990-2023 GHG'!N14-'NON-ETS &amp; ETS'!N14</f>
        <v>129.87939938687998</v>
      </c>
      <c r="O93" s="86">
        <f>'NEW Summary 1990-2023 GHG'!O14-'NON-ETS &amp; ETS'!O14</f>
        <v>143.44382752127999</v>
      </c>
      <c r="P93" s="86">
        <f>'NEW Summary 1990-2023 GHG'!P14-'NON-ETS &amp; ETS'!P14</f>
        <v>151.24337369855999</v>
      </c>
      <c r="Q93" s="86">
        <f>'NEW Summary 1990-2023 GHG'!Q14-'NON-ETS &amp; ETS'!Q14</f>
        <v>135.02802940591434</v>
      </c>
      <c r="R93" s="86">
        <f>'NEW Summary 1990-2023 GHG'!R14-'NON-ETS &amp; ETS'!R14</f>
        <v>135.02802940591434</v>
      </c>
      <c r="S93" s="86">
        <f>'NEW Summary 1990-2023 GHG'!S14-'NON-ETS &amp; ETS'!S14</f>
        <v>146.02613659225096</v>
      </c>
      <c r="T93" s="86">
        <f>'NEW Summary 1990-2023 GHG'!T14-'NON-ETS &amp; ETS'!T14</f>
        <v>154.7575356680731</v>
      </c>
      <c r="U93" s="86">
        <f>'NEW Summary 1990-2023 GHG'!U14-'NON-ETS &amp; ETS'!U14</f>
        <v>135.79539518085264</v>
      </c>
      <c r="V93" s="86">
        <f>'NEW Summary 1990-2023 GHG'!V14-'NON-ETS &amp; ETS'!V14</f>
        <v>134.75774483812967</v>
      </c>
      <c r="W93" s="86">
        <f>'NEW Summary 1990-2023 GHG'!W14-'NON-ETS &amp; ETS'!W14</f>
        <v>134.95717133385483</v>
      </c>
      <c r="X93" s="86">
        <f>'NEW Summary 1990-2023 GHG'!X14-'NON-ETS &amp; ETS'!X14</f>
        <v>130.43014604512317</v>
      </c>
      <c r="Y93" s="86">
        <f>'NEW Summary 1990-2023 GHG'!Y14-'NON-ETS &amp; ETS'!Y14</f>
        <v>129.89084927087453</v>
      </c>
      <c r="Z93" s="86">
        <f>'NEW Summary 1990-2023 GHG'!Z14-'NON-ETS &amp; ETS'!Z14</f>
        <v>119.15715362980119</v>
      </c>
      <c r="AA93" s="86">
        <f>'NEW Summary 1990-2023 GHG'!AA14-'NON-ETS &amp; ETS'!AA14</f>
        <v>121.43673282786671</v>
      </c>
      <c r="AB93" s="86">
        <f>'NEW Summary 1990-2023 GHG'!AB14-'NON-ETS &amp; ETS'!AB14</f>
        <v>123.67630042111966</v>
      </c>
      <c r="AC93" s="86">
        <f>'NEW Summary 1990-2023 GHG'!AC14-'NON-ETS &amp; ETS'!AC14</f>
        <v>127.66973671158881</v>
      </c>
      <c r="AD93" s="86">
        <f>'NEW Summary 1990-2023 GHG'!AD14-'NON-ETS &amp; ETS'!AD14</f>
        <v>129.00863697232074</v>
      </c>
      <c r="AE93" s="86">
        <f>'NEW Summary 1990-2023 GHG'!AE14-'NON-ETS &amp; ETS'!AE14</f>
        <v>135.00040592698258</v>
      </c>
      <c r="AF93" s="86">
        <f>'NEW Summary 1990-2023 GHG'!AF14-'NON-ETS &amp; ETS'!AF14</f>
        <v>107.55618406760449</v>
      </c>
      <c r="AG93" s="86">
        <f>'NEW Summary 1990-2023 GHG'!AG14-'NON-ETS &amp; ETS'!AG14</f>
        <v>116.31823034311482</v>
      </c>
      <c r="AH93" s="86">
        <f>'NEW Summary 1990-2023 GHG'!AH14-'NON-ETS &amp; ETS'!AH14</f>
        <v>130.04888829006131</v>
      </c>
      <c r="AI93" s="86">
        <f>'NEW Summary 1990-2023 GHG'!AI14-'NON-ETS &amp; ETS'!AI14</f>
        <v>136.35388874829468</v>
      </c>
      <c r="AJ93" s="68"/>
      <c r="AK93" s="87">
        <f t="shared" si="8"/>
        <v>4.848177128719993E-2</v>
      </c>
      <c r="AM93" s="87">
        <f t="shared" si="13"/>
        <v>9.8191416124026373E-3</v>
      </c>
    </row>
    <row r="94" spans="1:39" outlineLevel="1" x14ac:dyDescent="0.25">
      <c r="A94" s="70" t="s">
        <v>22</v>
      </c>
      <c r="B94" s="86">
        <f>'NEW Summary 1990-2023 GHG'!B15-'NON-ETS &amp; ETS'!B15</f>
        <v>85.7187097500384</v>
      </c>
      <c r="C94" s="86">
        <f>'NEW Summary 1990-2023 GHG'!C15-'NON-ETS &amp; ETS'!C15</f>
        <v>82.554852280975211</v>
      </c>
      <c r="D94" s="86">
        <f>'NEW Summary 1990-2023 GHG'!D15-'NON-ETS &amp; ETS'!D15</f>
        <v>92.088504414640795</v>
      </c>
      <c r="E94" s="86">
        <f>'NEW Summary 1990-2023 GHG'!E15-'NON-ETS &amp; ETS'!E15</f>
        <v>92.088504414640795</v>
      </c>
      <c r="F94" s="86">
        <f>'NEW Summary 1990-2023 GHG'!F15-'NON-ETS &amp; ETS'!F15</f>
        <v>104.74393429089361</v>
      </c>
      <c r="G94" s="86">
        <f>'NEW Summary 1990-2023 GHG'!G15-'NON-ETS &amp; ETS'!G15</f>
        <v>92.046424688164791</v>
      </c>
      <c r="H94" s="86">
        <f>'NEW Summary 1990-2023 GHG'!H15-'NON-ETS &amp; ETS'!H15</f>
        <v>104.91225319679761</v>
      </c>
      <c r="I94" s="86">
        <f>'NEW Summary 1990-2023 GHG'!I15-'NON-ETS &amp; ETS'!I15</f>
        <v>108.07611066586078</v>
      </c>
      <c r="J94" s="86">
        <f>'NEW Summary 1990-2023 GHG'!J15-'NON-ETS &amp; ETS'!J15</f>
        <v>117.6939222524784</v>
      </c>
      <c r="K94" s="86">
        <f>'NEW Summary 1990-2023 GHG'!K15-'NON-ETS &amp; ETS'!K15</f>
        <v>130.47559130815918</v>
      </c>
      <c r="L94" s="86">
        <f>'NEW Summary 1990-2023 GHG'!L15-'NON-ETS &amp; ETS'!L15</f>
        <v>152.56194197616142</v>
      </c>
      <c r="M94" s="86">
        <f>'NEW Summary 1990-2023 GHG'!M15-'NON-ETS &amp; ETS'!M15</f>
        <v>152.5012903607213</v>
      </c>
      <c r="N94" s="86">
        <f>'NEW Summary 1990-2023 GHG'!N15-'NON-ETS &amp; ETS'!N15</f>
        <v>161.93221115247073</v>
      </c>
      <c r="O94" s="86">
        <f>'NEW Summary 1990-2023 GHG'!O15-'NON-ETS &amp; ETS'!O15</f>
        <v>174.52698941328336</v>
      </c>
      <c r="P94" s="86">
        <f>'NEW Summary 1990-2023 GHG'!P15-'NON-ETS &amp; ETS'!P15</f>
        <v>226.97826023522546</v>
      </c>
      <c r="Q94" s="86">
        <f>'NEW Summary 1990-2023 GHG'!Q15-'NON-ETS &amp; ETS'!Q15</f>
        <v>211.06387483092638</v>
      </c>
      <c r="R94" s="86">
        <f>'NEW Summary 1990-2023 GHG'!R15-'NON-ETS &amp; ETS'!R15</f>
        <v>249.97742158813534</v>
      </c>
      <c r="S94" s="86">
        <f>'NEW Summary 1990-2023 GHG'!S15-'NON-ETS &amp; ETS'!S15</f>
        <v>197.40859268813776</v>
      </c>
      <c r="T94" s="86">
        <f>'NEW Summary 1990-2023 GHG'!T15-'NON-ETS &amp; ETS'!T15</f>
        <v>204.61045789734627</v>
      </c>
      <c r="U94" s="86">
        <f>'NEW Summary 1990-2023 GHG'!U15-'NON-ETS &amp; ETS'!U15</f>
        <v>199.40026875476889</v>
      </c>
      <c r="V94" s="86">
        <f>'NEW Summary 1990-2023 GHG'!V15-'NON-ETS &amp; ETS'!V15</f>
        <v>199.99636947547253</v>
      </c>
      <c r="W94" s="86">
        <f>'NEW Summary 1990-2023 GHG'!W15-'NON-ETS &amp; ETS'!W15</f>
        <v>173.62376874531256</v>
      </c>
      <c r="X94" s="86">
        <f>'NEW Summary 1990-2023 GHG'!X15-'NON-ETS &amp; ETS'!X15</f>
        <v>183.48565770379801</v>
      </c>
      <c r="Y94" s="86">
        <f>'NEW Summary 1990-2023 GHG'!Y15-'NON-ETS &amp; ETS'!Y15</f>
        <v>179.47626489675855</v>
      </c>
      <c r="Z94" s="86">
        <f>'NEW Summary 1990-2023 GHG'!Z15-'NON-ETS &amp; ETS'!Z15</f>
        <v>224.67587290506694</v>
      </c>
      <c r="AA94" s="86">
        <f>'NEW Summary 1990-2023 GHG'!AA15-'NON-ETS &amp; ETS'!AA15</f>
        <v>221.59994578720966</v>
      </c>
      <c r="AB94" s="86">
        <f>'NEW Summary 1990-2023 GHG'!AB15-'NON-ETS &amp; ETS'!AB15</f>
        <v>266.29683759876133</v>
      </c>
      <c r="AC94" s="86">
        <f>'NEW Summary 1990-2023 GHG'!AC15-'NON-ETS &amp; ETS'!AC15</f>
        <v>235.13965761549042</v>
      </c>
      <c r="AD94" s="86">
        <f>'NEW Summary 1990-2023 GHG'!AD15-'NON-ETS &amp; ETS'!AD15</f>
        <v>260.07553164087784</v>
      </c>
      <c r="AE94" s="86">
        <f>'NEW Summary 1990-2023 GHG'!AE15-'NON-ETS &amp; ETS'!AE15</f>
        <v>276.99135330807951</v>
      </c>
      <c r="AF94" s="86">
        <f>'NEW Summary 1990-2023 GHG'!AF15-'NON-ETS &amp; ETS'!AF15</f>
        <v>338.74154628565952</v>
      </c>
      <c r="AG94" s="86">
        <f>'NEW Summary 1990-2023 GHG'!AG15-'NON-ETS &amp; ETS'!AG15</f>
        <v>362.23252940980211</v>
      </c>
      <c r="AH94" s="86">
        <f>'NEW Summary 1990-2023 GHG'!AH15-'NON-ETS &amp; ETS'!AH15</f>
        <v>305.59185758311514</v>
      </c>
      <c r="AI94" s="86">
        <f>'NEW Summary 1990-2023 GHG'!AI15-'NON-ETS &amp; ETS'!AI15</f>
        <v>286.6487253663588</v>
      </c>
      <c r="AJ94" s="68"/>
      <c r="AK94" s="87">
        <f t="shared" si="8"/>
        <v>-6.1988340810435923E-2</v>
      </c>
      <c r="AM94" s="87">
        <f t="shared" si="13"/>
        <v>0.35811363074794295</v>
      </c>
    </row>
    <row r="95" spans="1:39" outlineLevel="1" x14ac:dyDescent="0.25">
      <c r="A95" s="70" t="s">
        <v>23</v>
      </c>
      <c r="B95" s="86">
        <f>'NEW Summary 1990-2023 GHG'!B16-'NON-ETS &amp; ETS'!B16</f>
        <v>73.209484316553798</v>
      </c>
      <c r="C95" s="86">
        <f>'NEW Summary 1990-2023 GHG'!C16-'NON-ETS &amp; ETS'!C16</f>
        <v>74.131181525888721</v>
      </c>
      <c r="D95" s="86">
        <f>'NEW Summary 1990-2023 GHG'!D16-'NON-ETS &amp; ETS'!D16</f>
        <v>74.212435271100247</v>
      </c>
      <c r="E95" s="86">
        <f>'NEW Summary 1990-2023 GHG'!E16-'NON-ETS &amp; ETS'!E16</f>
        <v>51.808144305047065</v>
      </c>
      <c r="F95" s="86">
        <f>'NEW Summary 1990-2023 GHG'!F16-'NON-ETS &amp; ETS'!F16</f>
        <v>44.459266821934214</v>
      </c>
      <c r="G95" s="86">
        <f>'NEW Summary 1990-2023 GHG'!G16-'NON-ETS &amp; ETS'!G16</f>
        <v>124.96564096405282</v>
      </c>
      <c r="H95" s="86">
        <f>'NEW Summary 1990-2023 GHG'!H16-'NON-ETS &amp; ETS'!H16</f>
        <v>135.65462377256412</v>
      </c>
      <c r="I95" s="86">
        <f>'NEW Summary 1990-2023 GHG'!I16-'NON-ETS &amp; ETS'!I16</f>
        <v>106.23966648948594</v>
      </c>
      <c r="J95" s="86">
        <f>'NEW Summary 1990-2023 GHG'!J16-'NON-ETS &amp; ETS'!J16</f>
        <v>70.851669687001731</v>
      </c>
      <c r="K95" s="86">
        <f>'NEW Summary 1990-2023 GHG'!K16-'NON-ETS &amp; ETS'!K16</f>
        <v>98.095482602854531</v>
      </c>
      <c r="L95" s="86">
        <f>'NEW Summary 1990-2023 GHG'!L16-'NON-ETS &amp; ETS'!L16</f>
        <v>61.668613236396311</v>
      </c>
      <c r="M95" s="86">
        <f>'NEW Summary 1990-2023 GHG'!M16-'NON-ETS &amp; ETS'!M16</f>
        <v>106.60586064432007</v>
      </c>
      <c r="N95" s="86">
        <f>'NEW Summary 1990-2023 GHG'!N16-'NON-ETS &amp; ETS'!N16</f>
        <v>107.17979432576716</v>
      </c>
      <c r="O95" s="86">
        <f>'NEW Summary 1990-2023 GHG'!O16-'NON-ETS &amp; ETS'!O16</f>
        <v>109.9200454194375</v>
      </c>
      <c r="P95" s="86">
        <f>'NEW Summary 1990-2023 GHG'!P16-'NON-ETS &amp; ETS'!P16</f>
        <v>120.21032312687679</v>
      </c>
      <c r="Q95" s="86">
        <f>'NEW Summary 1990-2023 GHG'!Q16-'NON-ETS &amp; ETS'!Q16</f>
        <v>147.49314650338073</v>
      </c>
      <c r="R95" s="86">
        <f>'NEW Summary 1990-2023 GHG'!R16-'NON-ETS &amp; ETS'!R16</f>
        <v>147.02695922742029</v>
      </c>
      <c r="S95" s="86">
        <f>'NEW Summary 1990-2023 GHG'!S16-'NON-ETS &amp; ETS'!S16</f>
        <v>126.07624517150514</v>
      </c>
      <c r="T95" s="86">
        <f>'NEW Summary 1990-2023 GHG'!T16-'NON-ETS &amp; ETS'!T16</f>
        <v>140.48215510137322</v>
      </c>
      <c r="U95" s="86">
        <f>'NEW Summary 1990-2023 GHG'!U16-'NON-ETS &amp; ETS'!U16</f>
        <v>145.11966686524383</v>
      </c>
      <c r="V95" s="86">
        <f>'NEW Summary 1990-2023 GHG'!V16-'NON-ETS &amp; ETS'!V16</f>
        <v>156.32383390691587</v>
      </c>
      <c r="W95" s="86">
        <f>'NEW Summary 1990-2023 GHG'!W16-'NON-ETS &amp; ETS'!W16</f>
        <v>141.88562460560303</v>
      </c>
      <c r="X95" s="86">
        <f>'NEW Summary 1990-2023 GHG'!X16-'NON-ETS &amp; ETS'!X16</f>
        <v>128.94866510922941</v>
      </c>
      <c r="Y95" s="86">
        <f>'NEW Summary 1990-2023 GHG'!Y16-'NON-ETS &amp; ETS'!Y16</f>
        <v>136.94944452685755</v>
      </c>
      <c r="Z95" s="86">
        <f>'NEW Summary 1990-2023 GHG'!Z16-'NON-ETS &amp; ETS'!Z16</f>
        <v>139.15299944039791</v>
      </c>
      <c r="AA95" s="86">
        <f>'NEW Summary 1990-2023 GHG'!AA16-'NON-ETS &amp; ETS'!AA16</f>
        <v>127.98282481168629</v>
      </c>
      <c r="AB95" s="86">
        <f>'NEW Summary 1990-2023 GHG'!AB16-'NON-ETS &amp; ETS'!AB16</f>
        <v>123.9147166740686</v>
      </c>
      <c r="AC95" s="86">
        <f>'NEW Summary 1990-2023 GHG'!AC16-'NON-ETS &amp; ETS'!AC16</f>
        <v>114.1803821541435</v>
      </c>
      <c r="AD95" s="86">
        <f>'NEW Summary 1990-2023 GHG'!AD16-'NON-ETS &amp; ETS'!AD16</f>
        <v>125.17573438531574</v>
      </c>
      <c r="AE95" s="86">
        <f>'NEW Summary 1990-2023 GHG'!AE16-'NON-ETS &amp; ETS'!AE16</f>
        <v>138.78631477541987</v>
      </c>
      <c r="AF95" s="86">
        <f>'NEW Summary 1990-2023 GHG'!AF16-'NON-ETS &amp; ETS'!AF16</f>
        <v>147.70892153095988</v>
      </c>
      <c r="AG95" s="86">
        <f>'NEW Summary 1990-2023 GHG'!AG16-'NON-ETS &amp; ETS'!AG16</f>
        <v>151.91536370190875</v>
      </c>
      <c r="AH95" s="86">
        <f>'NEW Summary 1990-2023 GHG'!AH16-'NON-ETS &amp; ETS'!AH16</f>
        <v>152.97025142682014</v>
      </c>
      <c r="AI95" s="86">
        <f>'NEW Summary 1990-2023 GHG'!AI16-'NON-ETS &amp; ETS'!AI16</f>
        <v>149.87764723737669</v>
      </c>
      <c r="AJ95" s="68"/>
      <c r="AK95" s="87">
        <f t="shared" si="8"/>
        <v>-2.0217030178073078E-2</v>
      </c>
      <c r="AM95" s="87">
        <f t="shared" si="13"/>
        <v>1.6166857854248217E-2</v>
      </c>
    </row>
    <row r="96" spans="1:39" x14ac:dyDescent="0.25">
      <c r="A96" s="74" t="s">
        <v>24</v>
      </c>
      <c r="B96" s="67">
        <f t="shared" ref="B96:AB96" si="14">SUM(B97:B101)</f>
        <v>3162.7579974747077</v>
      </c>
      <c r="C96" s="67">
        <f t="shared" si="14"/>
        <v>2873.7938384087674</v>
      </c>
      <c r="D96" s="67">
        <f t="shared" si="14"/>
        <v>2785.3476600201907</v>
      </c>
      <c r="E96" s="67">
        <f t="shared" si="14"/>
        <v>2750.6186829821581</v>
      </c>
      <c r="F96" s="67">
        <f t="shared" si="14"/>
        <v>2988.8265699390636</v>
      </c>
      <c r="G96" s="67">
        <f t="shared" si="14"/>
        <v>2902.4205637953178</v>
      </c>
      <c r="H96" s="67">
        <f t="shared" si="14"/>
        <v>2984.3907167635025</v>
      </c>
      <c r="I96" s="67">
        <f t="shared" si="14"/>
        <v>3313.4946314305994</v>
      </c>
      <c r="J96" s="67">
        <f t="shared" si="14"/>
        <v>3203.0377433927802</v>
      </c>
      <c r="K96" s="67">
        <f t="shared" si="14"/>
        <v>3153.2240810984845</v>
      </c>
      <c r="L96" s="67">
        <f t="shared" si="14"/>
        <v>3700.7647174631757</v>
      </c>
      <c r="M96" s="67">
        <f t="shared" si="14"/>
        <v>3757.1364299480533</v>
      </c>
      <c r="N96" s="67">
        <f t="shared" si="14"/>
        <v>3269.7462195572639</v>
      </c>
      <c r="O96" s="67">
        <f t="shared" si="14"/>
        <v>2494.0710398413607</v>
      </c>
      <c r="P96" s="67">
        <f t="shared" si="14"/>
        <v>2665.7202836718557</v>
      </c>
      <c r="Q96" s="67">
        <f t="shared" si="14"/>
        <v>204.4095014912929</v>
      </c>
      <c r="R96" s="67">
        <f t="shared" si="14"/>
        <v>163.05828466525568</v>
      </c>
      <c r="S96" s="67">
        <f t="shared" si="14"/>
        <v>178.96103014939681</v>
      </c>
      <c r="T96" s="67">
        <f t="shared" si="14"/>
        <v>178.82869667889997</v>
      </c>
      <c r="U96" s="67">
        <f t="shared" si="14"/>
        <v>178.36696045015367</v>
      </c>
      <c r="V96" s="67">
        <f t="shared" si="14"/>
        <v>162.8521685178066</v>
      </c>
      <c r="W96" s="67">
        <f t="shared" si="14"/>
        <v>163.54834105582188</v>
      </c>
      <c r="X96" s="67">
        <f t="shared" si="14"/>
        <v>165.51061888851595</v>
      </c>
      <c r="Y96" s="67">
        <f t="shared" si="14"/>
        <v>172.08639116822479</v>
      </c>
      <c r="Z96" s="67">
        <f t="shared" si="14"/>
        <v>167.56561664089125</v>
      </c>
      <c r="AA96" s="67">
        <f t="shared" si="14"/>
        <v>174.76407206915059</v>
      </c>
      <c r="AB96" s="67">
        <f t="shared" si="14"/>
        <v>178.76154397666781</v>
      </c>
      <c r="AC96" s="67">
        <f t="shared" ref="AC96:AI96" si="15">SUM(AC97:AC101)</f>
        <v>195.81476122666464</v>
      </c>
      <c r="AD96" s="67">
        <f t="shared" si="15"/>
        <v>197.15004570909991</v>
      </c>
      <c r="AE96" s="67">
        <f t="shared" si="15"/>
        <v>206.13469789661673</v>
      </c>
      <c r="AF96" s="67">
        <f t="shared" si="15"/>
        <v>199.72804958125249</v>
      </c>
      <c r="AG96" s="67">
        <f t="shared" si="15"/>
        <v>214.64606547916327</v>
      </c>
      <c r="AH96" s="67">
        <f t="shared" si="15"/>
        <v>219.84352626712865</v>
      </c>
      <c r="AI96" s="67">
        <f t="shared" si="15"/>
        <v>220.67036010765733</v>
      </c>
      <c r="AJ96" s="68"/>
      <c r="AK96" s="69">
        <f t="shared" si="8"/>
        <v>3.7610106359193159E-3</v>
      </c>
      <c r="AM96" s="69">
        <f>(AI96-Q96)/Q96</f>
        <v>7.9550404935834568E-2</v>
      </c>
    </row>
    <row r="97" spans="1:39" outlineLevel="1" x14ac:dyDescent="0.25">
      <c r="A97" s="70" t="s">
        <v>25</v>
      </c>
      <c r="B97" s="86">
        <f>'NEW Summary 1990-2023 GHG'!B18-'NON-ETS &amp; ETS'!B18</f>
        <v>1116.7254085014333</v>
      </c>
      <c r="C97" s="86">
        <f>'NEW Summary 1990-2023 GHG'!C18-'NON-ETS &amp; ETS'!C18</f>
        <v>992.38939661731536</v>
      </c>
      <c r="D97" s="86">
        <f>'NEW Summary 1990-2023 GHG'!D18-'NON-ETS &amp; ETS'!D18</f>
        <v>932.96808506651939</v>
      </c>
      <c r="E97" s="86">
        <f>'NEW Summary 1990-2023 GHG'!E18-'NON-ETS &amp; ETS'!E18</f>
        <v>951.12593750870883</v>
      </c>
      <c r="F97" s="86">
        <f>'NEW Summary 1990-2023 GHG'!F18-'NON-ETS &amp; ETS'!F18</f>
        <v>1081.7022655246876</v>
      </c>
      <c r="G97" s="86">
        <f>'NEW Summary 1990-2023 GHG'!G18-'NON-ETS &amp; ETS'!G18</f>
        <v>1084.1810327260134</v>
      </c>
      <c r="H97" s="86">
        <f>'NEW Summary 1990-2023 GHG'!H18-'NON-ETS &amp; ETS'!H18</f>
        <v>1198.3870831754853</v>
      </c>
      <c r="I97" s="86">
        <f>'NEW Summary 1990-2023 GHG'!I18-'NON-ETS &amp; ETS'!I18</f>
        <v>1384.9248481927566</v>
      </c>
      <c r="J97" s="86">
        <f>'NEW Summary 1990-2023 GHG'!J18-'NON-ETS &amp; ETS'!J18</f>
        <v>1288.1260716317763</v>
      </c>
      <c r="K97" s="86">
        <f>'NEW Summary 1990-2023 GHG'!K18-'NON-ETS &amp; ETS'!K18</f>
        <v>1353.709634567598</v>
      </c>
      <c r="L97" s="86">
        <f>'NEW Summary 1990-2023 GHG'!L18-'NON-ETS &amp; ETS'!L18</f>
        <v>1908.7841314126661</v>
      </c>
      <c r="M97" s="86">
        <f>'NEW Summary 1990-2023 GHG'!M18-'NON-ETS &amp; ETS'!M18</f>
        <v>2061.4371933464076</v>
      </c>
      <c r="N97" s="86">
        <f>'NEW Summary 1990-2023 GHG'!N18-'NON-ETS &amp; ETS'!N18</f>
        <v>2063.3791229426015</v>
      </c>
      <c r="O97" s="86">
        <f>'NEW Summary 1990-2023 GHG'!O18-'NON-ETS &amp; ETS'!O18</f>
        <v>2342.3181160836975</v>
      </c>
      <c r="P97" s="86">
        <f>'NEW Summary 1990-2023 GHG'!P18-'NON-ETS &amp; ETS'!P18</f>
        <v>2507.0626593013171</v>
      </c>
      <c r="Q97" s="86">
        <f>'NEW Summary 1990-2023 GHG'!Q18-'NON-ETS &amp; ETS'!Q18</f>
        <v>-1.8884436408129659</v>
      </c>
      <c r="R97" s="86">
        <f>'NEW Summary 1990-2023 GHG'!R18-'NON-ETS &amp; ETS'!R18</f>
        <v>-1.9380486849968293E-2</v>
      </c>
      <c r="S97" s="86">
        <f>'NEW Summary 1990-2023 GHG'!S18-'NON-ETS &amp; ETS'!S18</f>
        <v>0</v>
      </c>
      <c r="T97" s="86">
        <f>'NEW Summary 1990-2023 GHG'!T18-'NON-ETS &amp; ETS'!T18</f>
        <v>-0.65223437260010542</v>
      </c>
      <c r="U97" s="86">
        <f>'NEW Summary 1990-2023 GHG'!U18-'NON-ETS &amp; ETS'!U18</f>
        <v>-2.9480599999942569E-2</v>
      </c>
      <c r="V97" s="86">
        <f>'NEW Summary 1990-2023 GHG'!V18-'NON-ETS &amp; ETS'!V18</f>
        <v>0</v>
      </c>
      <c r="W97" s="86">
        <f>'NEW Summary 1990-2023 GHG'!W18-'NON-ETS &amp; ETS'!W18</f>
        <v>0</v>
      </c>
      <c r="X97" s="86">
        <f>'NEW Summary 1990-2023 GHG'!X18-'NON-ETS &amp; ETS'!X18</f>
        <v>0</v>
      </c>
      <c r="Y97" s="86">
        <f>'NEW Summary 1990-2023 GHG'!Y18-'NON-ETS &amp; ETS'!Y18</f>
        <v>0</v>
      </c>
      <c r="Z97" s="86">
        <f>'NEW Summary 1990-2023 GHG'!Z18-'NON-ETS &amp; ETS'!Z18</f>
        <v>0</v>
      </c>
      <c r="AA97" s="86">
        <f>'NEW Summary 1990-2023 GHG'!AA18-'NON-ETS &amp; ETS'!AA18</f>
        <v>0</v>
      </c>
      <c r="AB97" s="86">
        <f>'NEW Summary 1990-2023 GHG'!AB18-'NON-ETS &amp; ETS'!AB18</f>
        <v>0</v>
      </c>
      <c r="AC97" s="86">
        <f>'NEW Summary 1990-2023 GHG'!AC18-'NON-ETS &amp; ETS'!AC18</f>
        <v>0</v>
      </c>
      <c r="AD97" s="86">
        <f>'NEW Summary 1990-2023 GHG'!AD18-'NON-ETS &amp; ETS'!AD18</f>
        <v>0</v>
      </c>
      <c r="AE97" s="86">
        <f>'NEW Summary 1990-2023 GHG'!AE18-'NON-ETS &amp; ETS'!AE18</f>
        <v>0.19617623483964053</v>
      </c>
      <c r="AF97" s="86">
        <f>'NEW Summary 1990-2023 GHG'!AF18-'NON-ETS &amp; ETS'!AF18</f>
        <v>0.27375387000006413</v>
      </c>
      <c r="AG97" s="86">
        <f>'NEW Summary 1990-2023 GHG'!AG18-'NON-ETS &amp; ETS'!AG18</f>
        <v>0</v>
      </c>
      <c r="AH97" s="86">
        <f>'NEW Summary 1990-2023 GHG'!AH18-'NON-ETS &amp; ETS'!AH18</f>
        <v>0</v>
      </c>
      <c r="AI97" s="86">
        <f>'NEW Summary 1990-2023 GHG'!AI18-'NON-ETS &amp; ETS'!AI18</f>
        <v>0</v>
      </c>
      <c r="AJ97" s="68"/>
      <c r="AK97" s="87" t="e">
        <f t="shared" si="8"/>
        <v>#DIV/0!</v>
      </c>
      <c r="AM97" s="87">
        <f>(AI97-Q97)/Q97</f>
        <v>-1</v>
      </c>
    </row>
    <row r="98" spans="1:39" outlineLevel="1" x14ac:dyDescent="0.25">
      <c r="A98" s="70" t="s">
        <v>26</v>
      </c>
      <c r="B98" s="86">
        <f>'NEW Summary 1990-2023 GHG'!B19-'NON-ETS &amp; ETS'!B19</f>
        <v>1875.3334978391945</v>
      </c>
      <c r="C98" s="86">
        <f>'NEW Summary 1990-2023 GHG'!C19-'NON-ETS &amp; ETS'!C19</f>
        <v>1724.8285009289525</v>
      </c>
      <c r="D98" s="86">
        <f>'NEW Summary 1990-2023 GHG'!D19-'NON-ETS &amp; ETS'!D19</f>
        <v>1698.0734679642192</v>
      </c>
      <c r="E98" s="86">
        <f>'NEW Summary 1990-2023 GHG'!E19-'NON-ETS &amp; ETS'!E19</f>
        <v>1640.6987861620685</v>
      </c>
      <c r="F98" s="86">
        <f>'NEW Summary 1990-2023 GHG'!F19-'NON-ETS &amp; ETS'!F19</f>
        <v>1751.1376166776076</v>
      </c>
      <c r="G98" s="86">
        <f>'NEW Summary 1990-2023 GHG'!G19-'NON-ETS &amp; ETS'!G19</f>
        <v>1667.9492827002227</v>
      </c>
      <c r="H98" s="86">
        <f>'NEW Summary 1990-2023 GHG'!H19-'NON-ETS &amp; ETS'!H19</f>
        <v>1617.3624518539398</v>
      </c>
      <c r="I98" s="86">
        <f>'NEW Summary 1990-2023 GHG'!I19-'NON-ETS &amp; ETS'!I19</f>
        <v>1767.6365536725266</v>
      </c>
      <c r="J98" s="86">
        <f>'NEW Summary 1990-2023 GHG'!J19-'NON-ETS &amp; ETS'!J19</f>
        <v>1753.3176564006599</v>
      </c>
      <c r="K98" s="86">
        <f>'NEW Summary 1990-2023 GHG'!K19-'NON-ETS &amp; ETS'!K19</f>
        <v>1637.3296338628056</v>
      </c>
      <c r="L98" s="86">
        <f>'NEW Summary 1990-2023 GHG'!L19-'NON-ETS &amp; ETS'!L19</f>
        <v>1576.8057585089737</v>
      </c>
      <c r="M98" s="86">
        <f>'NEW Summary 1990-2023 GHG'!M19-'NON-ETS &amp; ETS'!M19</f>
        <v>1540.7168251288117</v>
      </c>
      <c r="N98" s="86">
        <f>'NEW Summary 1990-2023 GHG'!N19-'NON-ETS &amp; ETS'!N19</f>
        <v>1060.6602939463469</v>
      </c>
      <c r="O98" s="86">
        <f>'NEW Summary 1990-2023 GHG'!O19-'NON-ETS &amp; ETS'!O19</f>
        <v>0.29746979153761116</v>
      </c>
      <c r="P98" s="86" t="s">
        <v>27</v>
      </c>
      <c r="Q98" s="86" t="s">
        <v>27</v>
      </c>
      <c r="R98" s="86" t="s">
        <v>27</v>
      </c>
      <c r="S98" s="86" t="s">
        <v>27</v>
      </c>
      <c r="T98" s="86" t="s">
        <v>27</v>
      </c>
      <c r="U98" s="86" t="s">
        <v>27</v>
      </c>
      <c r="V98" s="86" t="s">
        <v>27</v>
      </c>
      <c r="W98" s="86" t="s">
        <v>27</v>
      </c>
      <c r="X98" s="86" t="s">
        <v>27</v>
      </c>
      <c r="Y98" s="86" t="s">
        <v>27</v>
      </c>
      <c r="Z98" s="86" t="s">
        <v>27</v>
      </c>
      <c r="AA98" s="86" t="s">
        <v>27</v>
      </c>
      <c r="AB98" s="86" t="s">
        <v>27</v>
      </c>
      <c r="AC98" s="86" t="s">
        <v>27</v>
      </c>
      <c r="AD98" s="86" t="s">
        <v>27</v>
      </c>
      <c r="AE98" s="86" t="s">
        <v>27</v>
      </c>
      <c r="AF98" s="86" t="s">
        <v>27</v>
      </c>
      <c r="AG98" s="86" t="s">
        <v>27</v>
      </c>
      <c r="AH98" s="86" t="s">
        <v>27</v>
      </c>
      <c r="AI98" s="86" t="s">
        <v>27</v>
      </c>
      <c r="AJ98" s="68"/>
      <c r="AK98" s="87"/>
      <c r="AM98" s="87"/>
    </row>
    <row r="99" spans="1:39" outlineLevel="1" x14ac:dyDescent="0.25">
      <c r="A99" s="70" t="s">
        <v>28</v>
      </c>
      <c r="B99" s="86">
        <f>'NEW Summary 1990-2023 GHG'!B20-'NON-ETS &amp; ETS'!B20</f>
        <v>26.080000000000002</v>
      </c>
      <c r="C99" s="86">
        <f>'NEW Summary 1990-2023 GHG'!C20-'NON-ETS &amp; ETS'!C20</f>
        <v>23.44</v>
      </c>
      <c r="D99" s="86">
        <f>'NEW Summary 1990-2023 GHG'!D20-'NON-ETS &amp; ETS'!D20</f>
        <v>20.56</v>
      </c>
      <c r="E99" s="86">
        <f>'NEW Summary 1990-2023 GHG'!E20-'NON-ETS &amp; ETS'!E20</f>
        <v>26.080000000000002</v>
      </c>
      <c r="F99" s="86">
        <f>'NEW Summary 1990-2023 GHG'!F20-'NON-ETS &amp; ETS'!F20</f>
        <v>21.28</v>
      </c>
      <c r="G99" s="86">
        <f>'NEW Summary 1990-2023 GHG'!G20-'NON-ETS &amp; ETS'!G20</f>
        <v>24.8</v>
      </c>
      <c r="H99" s="86">
        <f>'NEW Summary 1990-2023 GHG'!H20-'NON-ETS &amp; ETS'!H20</f>
        <v>27.28</v>
      </c>
      <c r="I99" s="86">
        <f>'NEW Summary 1990-2023 GHG'!I20-'NON-ETS &amp; ETS'!I20</f>
        <v>26.96</v>
      </c>
      <c r="J99" s="86">
        <f>'NEW Summary 1990-2023 GHG'!J20-'NON-ETS &amp; ETS'!J20</f>
        <v>28.64</v>
      </c>
      <c r="K99" s="86">
        <f>'NEW Summary 1990-2023 GHG'!K20-'NON-ETS &amp; ETS'!K20</f>
        <v>26.8</v>
      </c>
      <c r="L99" s="86">
        <f>'NEW Summary 1990-2023 GHG'!L20-'NON-ETS &amp; ETS'!L20</f>
        <v>28.8</v>
      </c>
      <c r="M99" s="86">
        <f>'NEW Summary 1990-2023 GHG'!M20-'NON-ETS &amp; ETS'!M20</f>
        <v>12</v>
      </c>
      <c r="N99" s="86" t="s">
        <v>27</v>
      </c>
      <c r="O99" s="86" t="s">
        <v>27</v>
      </c>
      <c r="P99" s="86" t="s">
        <v>27</v>
      </c>
      <c r="Q99" s="86" t="s">
        <v>27</v>
      </c>
      <c r="R99" s="86" t="s">
        <v>27</v>
      </c>
      <c r="S99" s="86" t="s">
        <v>27</v>
      </c>
      <c r="T99" s="86" t="s">
        <v>27</v>
      </c>
      <c r="U99" s="86" t="s">
        <v>27</v>
      </c>
      <c r="V99" s="86" t="s">
        <v>27</v>
      </c>
      <c r="W99" s="86" t="s">
        <v>27</v>
      </c>
      <c r="X99" s="86" t="s">
        <v>27</v>
      </c>
      <c r="Y99" s="86" t="s">
        <v>27</v>
      </c>
      <c r="Z99" s="86" t="s">
        <v>27</v>
      </c>
      <c r="AA99" s="86" t="s">
        <v>27</v>
      </c>
      <c r="AB99" s="86" t="s">
        <v>27</v>
      </c>
      <c r="AC99" s="86" t="s">
        <v>27</v>
      </c>
      <c r="AD99" s="86" t="s">
        <v>27</v>
      </c>
      <c r="AE99" s="86" t="s">
        <v>27</v>
      </c>
      <c r="AF99" s="86" t="s">
        <v>27</v>
      </c>
      <c r="AG99" s="86" t="s">
        <v>27</v>
      </c>
      <c r="AH99" s="86" t="s">
        <v>27</v>
      </c>
      <c r="AI99" s="86" t="s">
        <v>27</v>
      </c>
      <c r="AJ99" s="68"/>
      <c r="AK99" s="87"/>
      <c r="AM99" s="87"/>
    </row>
    <row r="100" spans="1:39" outlineLevel="1" x14ac:dyDescent="0.25">
      <c r="A100" s="70" t="s">
        <v>29</v>
      </c>
      <c r="B100" s="86">
        <f>'NEW Summary 1990-2023 GHG'!B21-'NON-ETS &amp; ETS'!B21</f>
        <v>116.74798113408013</v>
      </c>
      <c r="C100" s="86">
        <f>'NEW Summary 1990-2023 GHG'!C21-'NON-ETS &amp; ETS'!C21</f>
        <v>105.1066258624997</v>
      </c>
      <c r="D100" s="86">
        <f>'NEW Summary 1990-2023 GHG'!D21-'NON-ETS &amp; ETS'!D21</f>
        <v>105.48783198945188</v>
      </c>
      <c r="E100" s="86">
        <f>'NEW Summary 1990-2023 GHG'!E21-'NON-ETS &amp; ETS'!E21</f>
        <v>104.2998643113808</v>
      </c>
      <c r="F100" s="86">
        <f>'NEW Summary 1990-2023 GHG'!F21-'NON-ETS &amp; ETS'!F21</f>
        <v>106.19878273676797</v>
      </c>
      <c r="G100" s="86">
        <f>'NEW Summary 1990-2023 GHG'!G21-'NON-ETS &amp; ETS'!G21</f>
        <v>96.859913369081895</v>
      </c>
      <c r="H100" s="86">
        <f>'NEW Summary 1990-2023 GHG'!H21-'NON-ETS &amp; ETS'!H21</f>
        <v>112.53368673407759</v>
      </c>
      <c r="I100" s="86">
        <f>'NEW Summary 1990-2023 GHG'!I21-'NON-ETS &amp; ETS'!I21</f>
        <v>104.84204456531613</v>
      </c>
      <c r="J100" s="86">
        <f>'NEW Summary 1990-2023 GHG'!J21-'NON-ETS &amp; ETS'!J21</f>
        <v>103.51437036034378</v>
      </c>
      <c r="K100" s="86">
        <f>'NEW Summary 1990-2023 GHG'!K21-'NON-ETS &amp; ETS'!K21</f>
        <v>105.63909266808116</v>
      </c>
      <c r="L100" s="86">
        <f>'NEW Summary 1990-2023 GHG'!L21-'NON-ETS &amp; ETS'!L21</f>
        <v>156.24830254153551</v>
      </c>
      <c r="M100" s="86">
        <f>'NEW Summary 1990-2023 GHG'!M21-'NON-ETS &amp; ETS'!M21</f>
        <v>112.39717147283389</v>
      </c>
      <c r="N100" s="86">
        <f>'NEW Summary 1990-2023 GHG'!N21-'NON-ETS &amp; ETS'!N21</f>
        <v>114.56506266831562</v>
      </c>
      <c r="O100" s="86">
        <f>'NEW Summary 1990-2023 GHG'!O21-'NON-ETS &amp; ETS'!O21</f>
        <v>119.81524896612547</v>
      </c>
      <c r="P100" s="86">
        <f>'NEW Summary 1990-2023 GHG'!P21-'NON-ETS &amp; ETS'!P21</f>
        <v>126.49828437053819</v>
      </c>
      <c r="Q100" s="86">
        <f>'NEW Summary 1990-2023 GHG'!Q21-'NON-ETS &amp; ETS'!Q21</f>
        <v>173.43423513210587</v>
      </c>
      <c r="R100" s="86">
        <f>'NEW Summary 1990-2023 GHG'!R21-'NON-ETS &amp; ETS'!R21</f>
        <v>129.42611015210565</v>
      </c>
      <c r="S100" s="86">
        <f>'NEW Summary 1990-2023 GHG'!S21-'NON-ETS &amp; ETS'!S21</f>
        <v>144.1734201493968</v>
      </c>
      <c r="T100" s="86">
        <f>'NEW Summary 1990-2023 GHG'!T21-'NON-ETS &amp; ETS'!T21</f>
        <v>143.82438605150008</v>
      </c>
      <c r="U100" s="86">
        <f>'NEW Summary 1990-2023 GHG'!U21-'NON-ETS &amp; ETS'!U21</f>
        <v>142.35591105015362</v>
      </c>
      <c r="V100" s="86">
        <f>'NEW Summary 1990-2023 GHG'!V21-'NON-ETS &amp; ETS'!V21</f>
        <v>126.64150851780659</v>
      </c>
      <c r="W100" s="86">
        <f>'NEW Summary 1990-2023 GHG'!W21-'NON-ETS &amp; ETS'!W21</f>
        <v>127.17788605582189</v>
      </c>
      <c r="X100" s="86">
        <f>'NEW Summary 1990-2023 GHG'!X21-'NON-ETS &amp; ETS'!X21</f>
        <v>128.99070388851595</v>
      </c>
      <c r="Y100" s="86">
        <f>'NEW Summary 1990-2023 GHG'!Y21-'NON-ETS &amp; ETS'!Y21</f>
        <v>135.39952616822478</v>
      </c>
      <c r="Z100" s="86">
        <f>'NEW Summary 1990-2023 GHG'!Z21-'NON-ETS &amp; ETS'!Z21</f>
        <v>130.63468664089126</v>
      </c>
      <c r="AA100" s="86">
        <f>'NEW Summary 1990-2023 GHG'!AA21-'NON-ETS &amp; ETS'!AA21</f>
        <v>137.49606206915058</v>
      </c>
      <c r="AB100" s="86">
        <f>'NEW Summary 1990-2023 GHG'!AB21-'NON-ETS &amp; ETS'!AB21</f>
        <v>141.0817239766678</v>
      </c>
      <c r="AC100" s="86">
        <f>'NEW Summary 1990-2023 GHG'!AC21-'NON-ETS &amp; ETS'!AC21</f>
        <v>157.71438622666463</v>
      </c>
      <c r="AD100" s="86">
        <f>'NEW Summary 1990-2023 GHG'!AD21-'NON-ETS &amp; ETS'!AD21</f>
        <v>158.53689570909989</v>
      </c>
      <c r="AE100" s="86">
        <f>'NEW Summary 1990-2023 GHG'!AE21-'NON-ETS &amp; ETS'!AE21</f>
        <v>166.81259666177709</v>
      </c>
      <c r="AF100" s="86">
        <f>'NEW Summary 1990-2023 GHG'!AF21-'NON-ETS &amp; ETS'!AF21</f>
        <v>159.88396571125242</v>
      </c>
      <c r="AG100" s="86">
        <f>'NEW Summary 1990-2023 GHG'!AG21-'NON-ETS &amp; ETS'!AG21</f>
        <v>174.80464047916328</v>
      </c>
      <c r="AH100" s="86">
        <f>'NEW Summary 1990-2023 GHG'!AH21-'NON-ETS &amp; ETS'!AH21</f>
        <v>179.29693626712864</v>
      </c>
      <c r="AI100" s="86">
        <f>'NEW Summary 1990-2023 GHG'!AI21-'NON-ETS &amp; ETS'!AI21</f>
        <v>179.89497573265734</v>
      </c>
      <c r="AJ100" s="68"/>
      <c r="AK100" s="87">
        <f t="shared" ref="AK100:AK115" si="16">(AI100-AH100)/AH100</f>
        <v>3.3354695176592451E-3</v>
      </c>
      <c r="AM100" s="87">
        <f>(AI100-Q100)/Q100</f>
        <v>3.7251818221646325E-2</v>
      </c>
    </row>
    <row r="101" spans="1:39" outlineLevel="1" x14ac:dyDescent="0.25">
      <c r="A101" s="70" t="s">
        <v>30</v>
      </c>
      <c r="B101" s="86">
        <f>'NEW Summary 1990-2023 GHG'!B22-'NON-ETS &amp; ETS'!B22</f>
        <v>27.871110000000002</v>
      </c>
      <c r="C101" s="86">
        <f>'NEW Summary 1990-2023 GHG'!C22-'NON-ETS &amp; ETS'!C22</f>
        <v>28.029314999999997</v>
      </c>
      <c r="D101" s="86">
        <f>'NEW Summary 1990-2023 GHG'!D22-'NON-ETS &amp; ETS'!D22</f>
        <v>28.258274999999998</v>
      </c>
      <c r="E101" s="86">
        <f>'NEW Summary 1990-2023 GHG'!E22-'NON-ETS &amp; ETS'!E22</f>
        <v>28.414095</v>
      </c>
      <c r="F101" s="86">
        <f>'NEW Summary 1990-2023 GHG'!F22-'NON-ETS &amp; ETS'!F22</f>
        <v>28.507904999999997</v>
      </c>
      <c r="G101" s="86">
        <f>'NEW Summary 1990-2023 GHG'!G22-'NON-ETS &amp; ETS'!G22</f>
        <v>28.630334999999999</v>
      </c>
      <c r="H101" s="86">
        <f>'NEW Summary 1990-2023 GHG'!H22-'NON-ETS &amp; ETS'!H22</f>
        <v>28.827494999999999</v>
      </c>
      <c r="I101" s="86">
        <f>'NEW Summary 1990-2023 GHG'!I22-'NON-ETS &amp; ETS'!I22</f>
        <v>29.131184999999999</v>
      </c>
      <c r="J101" s="86">
        <f>'NEW Summary 1990-2023 GHG'!J22-'NON-ETS &amp; ETS'!J22</f>
        <v>29.439644999999995</v>
      </c>
      <c r="K101" s="86">
        <f>'NEW Summary 1990-2023 GHG'!K22-'NON-ETS &amp; ETS'!K22</f>
        <v>29.745719999999995</v>
      </c>
      <c r="L101" s="86">
        <f>'NEW Summary 1990-2023 GHG'!L22-'NON-ETS &amp; ETS'!L22</f>
        <v>30.126525000000001</v>
      </c>
      <c r="M101" s="86">
        <f>'NEW Summary 1990-2023 GHG'!M22-'NON-ETS &amp; ETS'!M22</f>
        <v>30.585239999999999</v>
      </c>
      <c r="N101" s="86">
        <f>'NEW Summary 1990-2023 GHG'!N22-'NON-ETS &amp; ETS'!N22</f>
        <v>31.141739999999999</v>
      </c>
      <c r="O101" s="86">
        <f>'NEW Summary 1990-2023 GHG'!O22-'NON-ETS &amp; ETS'!O22</f>
        <v>31.640204999999998</v>
      </c>
      <c r="P101" s="86">
        <f>'NEW Summary 1990-2023 GHG'!P22-'NON-ETS &amp; ETS'!P22</f>
        <v>32.15934</v>
      </c>
      <c r="Q101" s="86">
        <f>'NEW Summary 1990-2023 GHG'!Q22-'NON-ETS &amp; ETS'!Q22</f>
        <v>32.863709999999998</v>
      </c>
      <c r="R101" s="86">
        <f>'NEW Summary 1990-2023 GHG'!R22-'NON-ETS &amp; ETS'!R22</f>
        <v>33.651554999999995</v>
      </c>
      <c r="S101" s="86">
        <f>'NEW Summary 1990-2023 GHG'!S22-'NON-ETS &amp; ETS'!S22</f>
        <v>34.787610000000001</v>
      </c>
      <c r="T101" s="86">
        <f>'NEW Summary 1990-2023 GHG'!T22-'NON-ETS &amp; ETS'!T22</f>
        <v>35.656545000000001</v>
      </c>
      <c r="U101" s="86">
        <f>'NEW Summary 1990-2023 GHG'!U22-'NON-ETS &amp; ETS'!U22</f>
        <v>36.040529999999997</v>
      </c>
      <c r="V101" s="86">
        <f>'NEW Summary 1990-2023 GHG'!V22-'NON-ETS &amp; ETS'!V22</f>
        <v>36.210660000000004</v>
      </c>
      <c r="W101" s="86">
        <f>'NEW Summary 1990-2023 GHG'!W22-'NON-ETS &amp; ETS'!W22</f>
        <v>36.370454999999993</v>
      </c>
      <c r="X101" s="86">
        <f>'NEW Summary 1990-2023 GHG'!X22-'NON-ETS &amp; ETS'!X22</f>
        <v>36.519914999999997</v>
      </c>
      <c r="Y101" s="86">
        <f>'NEW Summary 1990-2023 GHG'!Y22-'NON-ETS &amp; ETS'!Y22</f>
        <v>36.686865000000004</v>
      </c>
      <c r="Z101" s="86">
        <f>'NEW Summary 1990-2023 GHG'!Z22-'NON-ETS &amp; ETS'!Z22</f>
        <v>36.930929999999996</v>
      </c>
      <c r="AA101" s="86">
        <f>'NEW Summary 1990-2023 GHG'!AA22-'NON-ETS &amp; ETS'!AA22</f>
        <v>37.268009999999997</v>
      </c>
      <c r="AB101" s="86">
        <f>'NEW Summary 1990-2023 GHG'!AB22-'NON-ETS &amp; ETS'!AB22</f>
        <v>37.679819999999999</v>
      </c>
      <c r="AC101" s="86">
        <f>'NEW Summary 1990-2023 GHG'!AC22-'NON-ETS &amp; ETS'!AC22</f>
        <v>38.100375000000007</v>
      </c>
      <c r="AD101" s="86">
        <f>'NEW Summary 1990-2023 GHG'!AD22-'NON-ETS &amp; ETS'!AD22</f>
        <v>38.613150000000005</v>
      </c>
      <c r="AE101" s="86">
        <f>'NEW Summary 1990-2023 GHG'!AE22-'NON-ETS &amp; ETS'!AE22</f>
        <v>39.125924999999995</v>
      </c>
      <c r="AF101" s="86">
        <f>'NEW Summary 1990-2023 GHG'!AF22-'NON-ETS &amp; ETS'!AF22</f>
        <v>39.570329999999998</v>
      </c>
      <c r="AG101" s="86">
        <f>'NEW Summary 1990-2023 GHG'!AG22-'NON-ETS &amp; ETS'!AG22</f>
        <v>39.841425000000001</v>
      </c>
      <c r="AH101" s="86">
        <f>'NEW Summary 1990-2023 GHG'!AH22-'NON-ETS &amp; ETS'!AH22</f>
        <v>40.546590000000002</v>
      </c>
      <c r="AI101" s="86">
        <f>'NEW Summary 1990-2023 GHG'!AI22-'NON-ETS &amp; ETS'!AI22</f>
        <v>40.775384374999994</v>
      </c>
      <c r="AJ101" s="68"/>
      <c r="AK101" s="87">
        <f t="shared" si="16"/>
        <v>5.6427525717943862E-3</v>
      </c>
      <c r="AM101" s="87">
        <f>(AI101-Q101)/Q101</f>
        <v>0.24074197268050374</v>
      </c>
    </row>
    <row r="102" spans="1:39" x14ac:dyDescent="0.25">
      <c r="A102" s="74" t="s">
        <v>31</v>
      </c>
      <c r="B102" s="67">
        <f>'NEW Summary 1990-2023 GHG'!B23-'NON-ETS &amp; ETS'!B23</f>
        <v>35.524187103957608</v>
      </c>
      <c r="C102" s="67">
        <f>'NEW Summary 1990-2023 GHG'!C23-'NON-ETS &amp; ETS'!C23</f>
        <v>49.661994466251372</v>
      </c>
      <c r="D102" s="67">
        <f>'NEW Summary 1990-2023 GHG'!D23-'NON-ETS &amp; ETS'!D23</f>
        <v>63.799610544922189</v>
      </c>
      <c r="E102" s="67">
        <f>'NEW Summary 1990-2023 GHG'!E23-'NON-ETS &amp; ETS'!E23</f>
        <v>96.560710106658405</v>
      </c>
      <c r="F102" s="67">
        <f>'NEW Summary 1990-2023 GHG'!F23-'NON-ETS &amp; ETS'!F23</f>
        <v>135.30906702231795</v>
      </c>
      <c r="G102" s="67">
        <f>'NEW Summary 1990-2023 GHG'!G23-'NON-ETS &amp; ETS'!G23</f>
        <v>205.69680135858985</v>
      </c>
      <c r="H102" s="67">
        <f>'NEW Summary 1990-2023 GHG'!H23-'NON-ETS &amp; ETS'!H23</f>
        <v>298.71711155402375</v>
      </c>
      <c r="I102" s="67">
        <f>'NEW Summary 1990-2023 GHG'!I23-'NON-ETS &amp; ETS'!I23</f>
        <v>404.06824951247637</v>
      </c>
      <c r="J102" s="67">
        <f>'NEW Summary 1990-2023 GHG'!J23-'NON-ETS &amp; ETS'!J23</f>
        <v>308.60796847700897</v>
      </c>
      <c r="K102" s="67">
        <f>'NEW Summary 1990-2023 GHG'!K23-'NON-ETS &amp; ETS'!K23</f>
        <v>486.23666253077994</v>
      </c>
      <c r="L102" s="67">
        <f>'NEW Summary 1990-2023 GHG'!L23-'NON-ETS &amp; ETS'!L23</f>
        <v>706.45528268022372</v>
      </c>
      <c r="M102" s="67">
        <f>'NEW Summary 1990-2023 GHG'!M23-'NON-ETS &amp; ETS'!M23</f>
        <v>727.45299651084611</v>
      </c>
      <c r="N102" s="67">
        <f>'NEW Summary 1990-2023 GHG'!N23-'NON-ETS &amp; ETS'!N23</f>
        <v>731.45395979958994</v>
      </c>
      <c r="O102" s="67">
        <f>'NEW Summary 1990-2023 GHG'!O23-'NON-ETS &amp; ETS'!O23</f>
        <v>931.61370960402087</v>
      </c>
      <c r="P102" s="67">
        <f>'NEW Summary 1990-2023 GHG'!P23-'NON-ETS &amp; ETS'!P23</f>
        <v>956.33707051477006</v>
      </c>
      <c r="Q102" s="67">
        <f>'NEW Summary 1990-2023 GHG'!Q23-'NON-ETS &amp; ETS'!Q23</f>
        <v>1141.3021887204698</v>
      </c>
      <c r="R102" s="67">
        <f>'NEW Summary 1990-2023 GHG'!R23-'NON-ETS &amp; ETS'!R23</f>
        <v>1130.3268194450684</v>
      </c>
      <c r="S102" s="67">
        <f>'NEW Summary 1990-2023 GHG'!S23-'NON-ETS &amp; ETS'!S23</f>
        <v>1134.1813179003959</v>
      </c>
      <c r="T102" s="67">
        <f>'NEW Summary 1990-2023 GHG'!T23-'NON-ETS &amp; ETS'!T23</f>
        <v>1174.543371939978</v>
      </c>
      <c r="U102" s="67">
        <f>'NEW Summary 1990-2023 GHG'!U23-'NON-ETS &amp; ETS'!U23</f>
        <v>1147.0939241132212</v>
      </c>
      <c r="V102" s="67">
        <f>'NEW Summary 1990-2023 GHG'!V23-'NON-ETS &amp; ETS'!V23</f>
        <v>1120.9577509602482</v>
      </c>
      <c r="W102" s="67">
        <f>'NEW Summary 1990-2023 GHG'!W23-'NON-ETS &amp; ETS'!W23</f>
        <v>1128.1714116838098</v>
      </c>
      <c r="X102" s="67">
        <f>'NEW Summary 1990-2023 GHG'!X23-'NON-ETS &amp; ETS'!X23</f>
        <v>1101.7080495603291</v>
      </c>
      <c r="Y102" s="67">
        <f>'NEW Summary 1990-2023 GHG'!Y23-'NON-ETS &amp; ETS'!Y23</f>
        <v>1134.1605538413608</v>
      </c>
      <c r="Z102" s="67">
        <f>'NEW Summary 1990-2023 GHG'!Z23-'NON-ETS &amp; ETS'!Z23</f>
        <v>1199.2286722821166</v>
      </c>
      <c r="AA102" s="67">
        <f>'NEW Summary 1990-2023 GHG'!AA23-'NON-ETS &amp; ETS'!AA23</f>
        <v>1196.2699868699683</v>
      </c>
      <c r="AB102" s="67">
        <f>'NEW Summary 1990-2023 GHG'!AB23-'NON-ETS &amp; ETS'!AB23</f>
        <v>1273.0366977373069</v>
      </c>
      <c r="AC102" s="67">
        <f>'NEW Summary 1990-2023 GHG'!AC23-'NON-ETS &amp; ETS'!AC23</f>
        <v>1202.3808110760378</v>
      </c>
      <c r="AD102" s="67">
        <f>'NEW Summary 1990-2023 GHG'!AD23-'NON-ETS &amp; ETS'!AD23</f>
        <v>887.90077756324615</v>
      </c>
      <c r="AE102" s="67">
        <f>'NEW Summary 1990-2023 GHG'!AE23-'NON-ETS &amp; ETS'!AE23</f>
        <v>872.62586274038847</v>
      </c>
      <c r="AF102" s="67">
        <f>'NEW Summary 1990-2023 GHG'!AF23-'NON-ETS &amp; ETS'!AF23</f>
        <v>705.71890223357934</v>
      </c>
      <c r="AG102" s="67">
        <f>'NEW Summary 1990-2023 GHG'!AG23-'NON-ETS &amp; ETS'!AG23</f>
        <v>744.76490437964799</v>
      </c>
      <c r="AH102" s="67">
        <f>'NEW Summary 1990-2023 GHG'!AH23-'NON-ETS &amp; ETS'!AH23</f>
        <v>741.27435456838998</v>
      </c>
      <c r="AI102" s="67">
        <f>'NEW Summary 1990-2023 GHG'!AI23-'NON-ETS &amp; ETS'!AI23</f>
        <v>698.85667797183487</v>
      </c>
      <c r="AJ102" s="68"/>
      <c r="AK102" s="69">
        <f t="shared" si="16"/>
        <v>-5.7222641435171431E-2</v>
      </c>
      <c r="AM102" s="69">
        <f>(AI102-Q102)/Q102</f>
        <v>-0.38766727613540014</v>
      </c>
    </row>
    <row r="103" spans="1:39" x14ac:dyDescent="0.25">
      <c r="A103" s="74" t="s">
        <v>32</v>
      </c>
      <c r="B103" s="67">
        <f t="shared" ref="B103:AB103" si="17">SUM(B104:B110)</f>
        <v>20516.090949237452</v>
      </c>
      <c r="C103" s="67">
        <f t="shared" si="17"/>
        <v>20656.504205088295</v>
      </c>
      <c r="D103" s="67">
        <f t="shared" si="17"/>
        <v>20786.17650098072</v>
      </c>
      <c r="E103" s="67">
        <f t="shared" si="17"/>
        <v>21035.248676856016</v>
      </c>
      <c r="F103" s="67">
        <f t="shared" si="17"/>
        <v>21179.315711357831</v>
      </c>
      <c r="G103" s="67">
        <f t="shared" si="17"/>
        <v>21822.369247110633</v>
      </c>
      <c r="H103" s="67">
        <f t="shared" si="17"/>
        <v>22030.684766981562</v>
      </c>
      <c r="I103" s="67">
        <f t="shared" si="17"/>
        <v>22140.645999720415</v>
      </c>
      <c r="J103" s="67">
        <f t="shared" si="17"/>
        <v>22573.135332224094</v>
      </c>
      <c r="K103" s="67">
        <f t="shared" si="17"/>
        <v>22229.347540786144</v>
      </c>
      <c r="L103" s="67">
        <f t="shared" si="17"/>
        <v>21300.735980294667</v>
      </c>
      <c r="M103" s="67">
        <f t="shared" si="17"/>
        <v>21001.844895977119</v>
      </c>
      <c r="N103" s="67">
        <f t="shared" si="17"/>
        <v>20677.210027985133</v>
      </c>
      <c r="O103" s="67">
        <f t="shared" si="17"/>
        <v>20967.883603126396</v>
      </c>
      <c r="P103" s="67">
        <f t="shared" si="17"/>
        <v>20621.776377571383</v>
      </c>
      <c r="Q103" s="67">
        <f t="shared" si="17"/>
        <v>20160.725025446191</v>
      </c>
      <c r="R103" s="67">
        <f t="shared" si="17"/>
        <v>19749.577261836897</v>
      </c>
      <c r="S103" s="67">
        <f t="shared" si="17"/>
        <v>19610.092175205999</v>
      </c>
      <c r="T103" s="67">
        <f t="shared" si="17"/>
        <v>19238.661622446736</v>
      </c>
      <c r="U103" s="67">
        <f t="shared" si="17"/>
        <v>18828.554231527127</v>
      </c>
      <c r="V103" s="67">
        <f t="shared" si="17"/>
        <v>18969.089464153192</v>
      </c>
      <c r="W103" s="67">
        <f t="shared" si="17"/>
        <v>18539.91886072743</v>
      </c>
      <c r="X103" s="67">
        <f t="shared" si="17"/>
        <v>18852.49731548793</v>
      </c>
      <c r="Y103" s="67">
        <f t="shared" si="17"/>
        <v>19445.933461228469</v>
      </c>
      <c r="Z103" s="67">
        <f t="shared" si="17"/>
        <v>19514.453957011356</v>
      </c>
      <c r="AA103" s="67">
        <f t="shared" si="17"/>
        <v>19903.623188209585</v>
      </c>
      <c r="AB103" s="67">
        <f t="shared" si="17"/>
        <v>20492.208067893556</v>
      </c>
      <c r="AC103" s="67">
        <f t="shared" ref="AC103:AI103" si="18">SUM(AC104:AC110)</f>
        <v>21102.556963468905</v>
      </c>
      <c r="AD103" s="67">
        <f t="shared" si="18"/>
        <v>21392.640490688096</v>
      </c>
      <c r="AE103" s="67">
        <f t="shared" si="18"/>
        <v>21259.927174266573</v>
      </c>
      <c r="AF103" s="67">
        <f t="shared" si="18"/>
        <v>21544.770868273696</v>
      </c>
      <c r="AG103" s="67">
        <f t="shared" si="18"/>
        <v>21939.661050843391</v>
      </c>
      <c r="AH103" s="67">
        <f t="shared" si="18"/>
        <v>21795.263675198305</v>
      </c>
      <c r="AI103" s="67">
        <f t="shared" si="18"/>
        <v>20782.219608120711</v>
      </c>
      <c r="AJ103" s="68"/>
      <c r="AK103" s="69">
        <f t="shared" si="16"/>
        <v>-4.6480009701849873E-2</v>
      </c>
      <c r="AM103" s="69">
        <f>(AI103-Q103)/Q103</f>
        <v>3.0826995650706561E-2</v>
      </c>
    </row>
    <row r="104" spans="1:39" outlineLevel="1" x14ac:dyDescent="0.25">
      <c r="A104" s="70" t="s">
        <v>33</v>
      </c>
      <c r="B104" s="86">
        <f>'NEW Summary 1990-2023 GHG'!B25-'NON-ETS &amp; ETS'!B25</f>
        <v>12480.172254775534</v>
      </c>
      <c r="C104" s="86">
        <f>'NEW Summary 1990-2023 GHG'!C25-'NON-ETS &amp; ETS'!C25</f>
        <v>12637.185400482977</v>
      </c>
      <c r="D104" s="86">
        <f>'NEW Summary 1990-2023 GHG'!D25-'NON-ETS &amp; ETS'!D25</f>
        <v>12829.661388949207</v>
      </c>
      <c r="E104" s="86">
        <f>'NEW Summary 1990-2023 GHG'!E25-'NON-ETS &amp; ETS'!E25</f>
        <v>12832.961327585786</v>
      </c>
      <c r="F104" s="86">
        <f>'NEW Summary 1990-2023 GHG'!F25-'NON-ETS &amp; ETS'!F25</f>
        <v>12783.895165753058</v>
      </c>
      <c r="G104" s="86">
        <f>'NEW Summary 1990-2023 GHG'!G25-'NON-ETS &amp; ETS'!G25</f>
        <v>12826.69675958985</v>
      </c>
      <c r="H104" s="86">
        <f>'NEW Summary 1990-2023 GHG'!H25-'NON-ETS &amp; ETS'!H25</f>
        <v>13171.052879886071</v>
      </c>
      <c r="I104" s="86">
        <f>'NEW Summary 1990-2023 GHG'!I25-'NON-ETS &amp; ETS'!I25</f>
        <v>13456.31261039856</v>
      </c>
      <c r="J104" s="86">
        <f>'NEW Summary 1990-2023 GHG'!J25-'NON-ETS &amp; ETS'!J25</f>
        <v>13635.427259586366</v>
      </c>
      <c r="K104" s="86">
        <f>'NEW Summary 1990-2023 GHG'!K25-'NON-ETS &amp; ETS'!K25</f>
        <v>13255.947013862778</v>
      </c>
      <c r="L104" s="86">
        <f>'NEW Summary 1990-2023 GHG'!L25-'NON-ETS &amp; ETS'!L25</f>
        <v>12685.166488716532</v>
      </c>
      <c r="M104" s="86">
        <f>'NEW Summary 1990-2023 GHG'!M25-'NON-ETS &amp; ETS'!M25</f>
        <v>12595.141690442057</v>
      </c>
      <c r="N104" s="86">
        <f>'NEW Summary 1990-2023 GHG'!N25-'NON-ETS &amp; ETS'!N25</f>
        <v>12456.879348700151</v>
      </c>
      <c r="O104" s="86">
        <f>'NEW Summary 1990-2023 GHG'!O25-'NON-ETS &amp; ETS'!O25</f>
        <v>12439.716020069503</v>
      </c>
      <c r="P104" s="86">
        <f>'NEW Summary 1990-2023 GHG'!P25-'NON-ETS &amp; ETS'!P25</f>
        <v>12398.020226636896</v>
      </c>
      <c r="Q104" s="86">
        <f>'NEW Summary 1990-2023 GHG'!Q25-'NON-ETS &amp; ETS'!Q25</f>
        <v>12016.18723329971</v>
      </c>
      <c r="R104" s="86">
        <f>'NEW Summary 1990-2023 GHG'!R25-'NON-ETS &amp; ETS'!R25</f>
        <v>11834.227430297326</v>
      </c>
      <c r="S104" s="86">
        <f>'NEW Summary 1990-2023 GHG'!S25-'NON-ETS &amp; ETS'!S25</f>
        <v>11761.129885381855</v>
      </c>
      <c r="T104" s="86">
        <f>'NEW Summary 1990-2023 GHG'!T25-'NON-ETS &amp; ETS'!T25</f>
        <v>11612.331058102023</v>
      </c>
      <c r="U104" s="86">
        <f>'NEW Summary 1990-2023 GHG'!U25-'NON-ETS &amp; ETS'!U25</f>
        <v>11403.602820352538</v>
      </c>
      <c r="V104" s="86">
        <f>'NEW Summary 1990-2023 GHG'!V25-'NON-ETS &amp; ETS'!V25</f>
        <v>11205.417874590234</v>
      </c>
      <c r="W104" s="86">
        <f>'NEW Summary 1990-2023 GHG'!W25-'NON-ETS &amp; ETS'!W25</f>
        <v>11247.483354323833</v>
      </c>
      <c r="X104" s="86">
        <f>'NEW Summary 1990-2023 GHG'!X25-'NON-ETS &amp; ETS'!X25</f>
        <v>11565.560327349578</v>
      </c>
      <c r="Y104" s="86">
        <f>'NEW Summary 1990-2023 GHG'!Y25-'NON-ETS &amp; ETS'!Y25</f>
        <v>11596.485149457974</v>
      </c>
      <c r="Z104" s="86">
        <f>'NEW Summary 1990-2023 GHG'!Z25-'NON-ETS &amp; ETS'!Z25</f>
        <v>11901.192075200464</v>
      </c>
      <c r="AA104" s="86">
        <f>'NEW Summary 1990-2023 GHG'!AA25-'NON-ETS &amp; ETS'!AA25</f>
        <v>12226.016539933107</v>
      </c>
      <c r="AB104" s="86">
        <f>'NEW Summary 1990-2023 GHG'!AB25-'NON-ETS &amp; ETS'!AB25</f>
        <v>12628.465103097811</v>
      </c>
      <c r="AC104" s="86">
        <f>'NEW Summary 1990-2023 GHG'!AC25-'NON-ETS &amp; ETS'!AC25</f>
        <v>12977.28736288582</v>
      </c>
      <c r="AD104" s="86">
        <f>'NEW Summary 1990-2023 GHG'!AD25-'NON-ETS &amp; ETS'!AD25</f>
        <v>12916.454328516687</v>
      </c>
      <c r="AE104" s="86">
        <f>'NEW Summary 1990-2023 GHG'!AE25-'NON-ETS &amp; ETS'!AE25</f>
        <v>13091.183658407532</v>
      </c>
      <c r="AF104" s="86">
        <f>'NEW Summary 1990-2023 GHG'!AF25-'NON-ETS &amp; ETS'!AF25</f>
        <v>13260.631126295888</v>
      </c>
      <c r="AG104" s="86">
        <f>'NEW Summary 1990-2023 GHG'!AG25-'NON-ETS &amp; ETS'!AG25</f>
        <v>13341.482947227832</v>
      </c>
      <c r="AH104" s="86">
        <f>'NEW Summary 1990-2023 GHG'!AH25-'NON-ETS &amp; ETS'!AH25</f>
        <v>13379.964736222139</v>
      </c>
      <c r="AI104" s="86">
        <f>'NEW Summary 1990-2023 GHG'!AI25-'NON-ETS &amp; ETS'!AI25</f>
        <v>13090.6960411526</v>
      </c>
      <c r="AJ104" s="68"/>
      <c r="AK104" s="87">
        <f t="shared" si="16"/>
        <v>-2.1619540916010996E-2</v>
      </c>
      <c r="AM104" s="87">
        <f>(AI104-Q104)/Q104</f>
        <v>8.9421776391364019E-2</v>
      </c>
    </row>
    <row r="105" spans="1:39" outlineLevel="1" x14ac:dyDescent="0.25">
      <c r="A105" s="70" t="s">
        <v>34</v>
      </c>
      <c r="B105" s="86">
        <f>'NEW Summary 1990-2023 GHG'!B26-'NON-ETS &amp; ETS'!B26</f>
        <v>2341.9832751345721</v>
      </c>
      <c r="C105" s="86">
        <f>'NEW Summary 1990-2023 GHG'!C26-'NON-ETS &amp; ETS'!C26</f>
        <v>2370.3490606337195</v>
      </c>
      <c r="D105" s="86">
        <f>'NEW Summary 1990-2023 GHG'!D26-'NON-ETS &amp; ETS'!D26</f>
        <v>2413.3211604849539</v>
      </c>
      <c r="E105" s="86">
        <f>'NEW Summary 1990-2023 GHG'!E26-'NON-ETS &amp; ETS'!E26</f>
        <v>2420.4047772629051</v>
      </c>
      <c r="F105" s="86">
        <f>'NEW Summary 1990-2023 GHG'!F26-'NON-ETS &amp; ETS'!F26</f>
        <v>2410.1921836913739</v>
      </c>
      <c r="G105" s="86">
        <f>'NEW Summary 1990-2023 GHG'!G26-'NON-ETS &amp; ETS'!G26</f>
        <v>2418.6271697585353</v>
      </c>
      <c r="H105" s="86">
        <f>'NEW Summary 1990-2023 GHG'!H26-'NON-ETS &amp; ETS'!H26</f>
        <v>2507.8752213775779</v>
      </c>
      <c r="I105" s="86">
        <f>'NEW Summary 1990-2023 GHG'!I26-'NON-ETS &amp; ETS'!I26</f>
        <v>2569.1733347576164</v>
      </c>
      <c r="J105" s="86">
        <f>'NEW Summary 1990-2023 GHG'!J26-'NON-ETS &amp; ETS'!J26</f>
        <v>2599.088182138084</v>
      </c>
      <c r="K105" s="86">
        <f>'NEW Summary 1990-2023 GHG'!K26-'NON-ETS &amp; ETS'!K26</f>
        <v>2511.4263069597237</v>
      </c>
      <c r="L105" s="86">
        <f>'NEW Summary 1990-2023 GHG'!L26-'NON-ETS &amp; ETS'!L26</f>
        <v>2403.2928497662583</v>
      </c>
      <c r="M105" s="86">
        <f>'NEW Summary 1990-2023 GHG'!M26-'NON-ETS &amp; ETS'!M26</f>
        <v>2415.4340086120528</v>
      </c>
      <c r="N105" s="86">
        <f>'NEW Summary 1990-2023 GHG'!N26-'NON-ETS &amp; ETS'!N26</f>
        <v>2410.2731326627668</v>
      </c>
      <c r="O105" s="86">
        <f>'NEW Summary 1990-2023 GHG'!O26-'NON-ETS &amp; ETS'!O26</f>
        <v>2382.2060362707816</v>
      </c>
      <c r="P105" s="86">
        <f>'NEW Summary 1990-2023 GHG'!P26-'NON-ETS &amp; ETS'!P26</f>
        <v>2366.1511280544373</v>
      </c>
      <c r="Q105" s="86">
        <f>'NEW Summary 1990-2023 GHG'!Q26-'NON-ETS &amp; ETS'!Q26</f>
        <v>2357.3158907282068</v>
      </c>
      <c r="R105" s="86">
        <f>'NEW Summary 1990-2023 GHG'!R26-'NON-ETS &amp; ETS'!R26</f>
        <v>2304.3883951005073</v>
      </c>
      <c r="S105" s="86">
        <f>'NEW Summary 1990-2023 GHG'!S26-'NON-ETS &amp; ETS'!S26</f>
        <v>2311.1486889689163</v>
      </c>
      <c r="T105" s="86">
        <f>'NEW Summary 1990-2023 GHG'!T26-'NON-ETS &amp; ETS'!T26</f>
        <v>2277.2060414065818</v>
      </c>
      <c r="U105" s="86">
        <f>'NEW Summary 1990-2023 GHG'!U26-'NON-ETS &amp; ETS'!U26</f>
        <v>2260.8230139610496</v>
      </c>
      <c r="V105" s="86">
        <f>'NEW Summary 1990-2023 GHG'!V26-'NON-ETS &amp; ETS'!V26</f>
        <v>2245.511091434134</v>
      </c>
      <c r="W105" s="86">
        <f>'NEW Summary 1990-2023 GHG'!W26-'NON-ETS &amp; ETS'!W26</f>
        <v>2276.5758500132461</v>
      </c>
      <c r="X105" s="86">
        <f>'NEW Summary 1990-2023 GHG'!X26-'NON-ETS &amp; ETS'!X26</f>
        <v>2352.156929367165</v>
      </c>
      <c r="Y105" s="86">
        <f>'NEW Summary 1990-2023 GHG'!Y26-'NON-ETS &amp; ETS'!Y26</f>
        <v>2345.7419066801972</v>
      </c>
      <c r="Z105" s="86">
        <f>'NEW Summary 1990-2023 GHG'!Z26-'NON-ETS &amp; ETS'!Z26</f>
        <v>2415.1057886926774</v>
      </c>
      <c r="AA105" s="86">
        <f>'NEW Summary 1990-2023 GHG'!AA26-'NON-ETS &amp; ETS'!AA26</f>
        <v>2476.8533551467913</v>
      </c>
      <c r="AB105" s="86">
        <f>'NEW Summary 1990-2023 GHG'!AB26-'NON-ETS &amp; ETS'!AB26</f>
        <v>2529.2466297495821</v>
      </c>
      <c r="AC105" s="86">
        <f>'NEW Summary 1990-2023 GHG'!AC26-'NON-ETS &amp; ETS'!AC26</f>
        <v>2611.6129081124432</v>
      </c>
      <c r="AD105" s="86">
        <f>'NEW Summary 1990-2023 GHG'!AD26-'NON-ETS &amp; ETS'!AD26</f>
        <v>2555.6811918137491</v>
      </c>
      <c r="AE105" s="86">
        <f>'NEW Summary 1990-2023 GHG'!AE26-'NON-ETS &amp; ETS'!AE26</f>
        <v>2583.3245253350387</v>
      </c>
      <c r="AF105" s="86">
        <f>'NEW Summary 1990-2023 GHG'!AF26-'NON-ETS &amp; ETS'!AF26</f>
        <v>2584.7985156395657</v>
      </c>
      <c r="AG105" s="86">
        <f>'NEW Summary 1990-2023 GHG'!AG26-'NON-ETS &amp; ETS'!AG26</f>
        <v>2546.1123755728186</v>
      </c>
      <c r="AH105" s="86">
        <f>'NEW Summary 1990-2023 GHG'!AH26-'NON-ETS &amp; ETS'!AH26</f>
        <v>2504.3767700321696</v>
      </c>
      <c r="AI105" s="86">
        <f>'NEW Summary 1990-2023 GHG'!AI26-'NON-ETS &amp; ETS'!AI26</f>
        <v>2447.8281564760005</v>
      </c>
      <c r="AJ105" s="68"/>
      <c r="AK105" s="87">
        <f t="shared" si="16"/>
        <v>-2.257991458507369E-2</v>
      </c>
      <c r="AM105" s="87">
        <f t="shared" ref="AM105:AM110" si="19">(AI105-Q105)/Q105</f>
        <v>3.8396324439926119E-2</v>
      </c>
    </row>
    <row r="106" spans="1:39" outlineLevel="1" x14ac:dyDescent="0.25">
      <c r="A106" s="70" t="s">
        <v>35</v>
      </c>
      <c r="B106" s="86">
        <f>'NEW Summary 1990-2023 GHG'!B27-'NON-ETS &amp; ETS'!B27</f>
        <v>4431.3516090150315</v>
      </c>
      <c r="C106" s="86">
        <f>'NEW Summary 1990-2023 GHG'!C27-'NON-ETS &amp; ETS'!C27</f>
        <v>4388.4340323446149</v>
      </c>
      <c r="D106" s="86">
        <f>'NEW Summary 1990-2023 GHG'!D27-'NON-ETS &amp; ETS'!D27</f>
        <v>4307.1482509613297</v>
      </c>
      <c r="E106" s="86">
        <f>'NEW Summary 1990-2023 GHG'!E27-'NON-ETS &amp; ETS'!E27</f>
        <v>4446.8345238016027</v>
      </c>
      <c r="F106" s="86">
        <f>'NEW Summary 1990-2023 GHG'!F27-'NON-ETS &amp; ETS'!F27</f>
        <v>4629.9334903746703</v>
      </c>
      <c r="G106" s="86">
        <f>'NEW Summary 1990-2023 GHG'!G27-'NON-ETS &amp; ETS'!G27</f>
        <v>4840.0164682515879</v>
      </c>
      <c r="H106" s="86">
        <f>'NEW Summary 1990-2023 GHG'!H27-'NON-ETS &amp; ETS'!H27</f>
        <v>4842.290704737612</v>
      </c>
      <c r="I106" s="86">
        <f>'NEW Summary 1990-2023 GHG'!I27-'NON-ETS &amp; ETS'!I27</f>
        <v>4658.9786747483258</v>
      </c>
      <c r="J106" s="86">
        <f>'NEW Summary 1990-2023 GHG'!J27-'NON-ETS &amp; ETS'!J27</f>
        <v>4982.0268218053989</v>
      </c>
      <c r="K106" s="86">
        <f>'NEW Summary 1990-2023 GHG'!K27-'NON-ETS &amp; ETS'!K27</f>
        <v>4989.8806603450785</v>
      </c>
      <c r="L106" s="86">
        <f>'NEW Summary 1990-2023 GHG'!L27-'NON-ETS &amp; ETS'!L27</f>
        <v>4740.507022259555</v>
      </c>
      <c r="M106" s="86">
        <f>'NEW Summary 1990-2023 GHG'!M27-'NON-ETS &amp; ETS'!M27</f>
        <v>4496.4521201677835</v>
      </c>
      <c r="N106" s="86">
        <f>'NEW Summary 1990-2023 GHG'!N27-'NON-ETS &amp; ETS'!N27</f>
        <v>4442.2610582686348</v>
      </c>
      <c r="O106" s="86">
        <f>'NEW Summary 1990-2023 GHG'!O27-'NON-ETS &amp; ETS'!O27</f>
        <v>4620.8476110833799</v>
      </c>
      <c r="P106" s="86">
        <f>'NEW Summary 1990-2023 GHG'!P27-'NON-ETS &amp; ETS'!P27</f>
        <v>4508.8325222025505</v>
      </c>
      <c r="Q106" s="86">
        <f>'NEW Summary 1990-2023 GHG'!Q27-'NON-ETS &amp; ETS'!Q27</f>
        <v>4371.033478147715</v>
      </c>
      <c r="R106" s="86">
        <f>'NEW Summary 1990-2023 GHG'!R27-'NON-ETS &amp; ETS'!R27</f>
        <v>4257.1994799162521</v>
      </c>
      <c r="S106" s="86">
        <f>'NEW Summary 1990-2023 GHG'!S27-'NON-ETS &amp; ETS'!S27</f>
        <v>4130.4199938244737</v>
      </c>
      <c r="T106" s="86">
        <f>'NEW Summary 1990-2023 GHG'!T27-'NON-ETS &amp; ETS'!T27</f>
        <v>3986.8582001904979</v>
      </c>
      <c r="U106" s="86">
        <f>'NEW Summary 1990-2023 GHG'!U27-'NON-ETS &amp; ETS'!U27</f>
        <v>3882.5166006571185</v>
      </c>
      <c r="V106" s="86">
        <f>'NEW Summary 1990-2023 GHG'!V27-'NON-ETS &amp; ETS'!V27</f>
        <v>4170.1325251034259</v>
      </c>
      <c r="W106" s="86">
        <f>'NEW Summary 1990-2023 GHG'!W27-'NON-ETS &amp; ETS'!W27</f>
        <v>3807.3784610637558</v>
      </c>
      <c r="X106" s="86">
        <f>'NEW Summary 1990-2023 GHG'!X27-'NON-ETS &amp; ETS'!X27</f>
        <v>3908.4068256680189</v>
      </c>
      <c r="Y106" s="86">
        <f>'NEW Summary 1990-2023 GHG'!Y27-'NON-ETS &amp; ETS'!Y27</f>
        <v>4272.8482414986183</v>
      </c>
      <c r="Z106" s="86">
        <f>'NEW Summary 1990-2023 GHG'!Z27-'NON-ETS &amp; ETS'!Z27</f>
        <v>4149.515112439447</v>
      </c>
      <c r="AA106" s="86">
        <f>'NEW Summary 1990-2023 GHG'!AA27-'NON-ETS &amp; ETS'!AA27</f>
        <v>4160.6432242541505</v>
      </c>
      <c r="AB106" s="86">
        <f>'NEW Summary 1990-2023 GHG'!AB27-'NON-ETS &amp; ETS'!AB27</f>
        <v>4226.9176013319629</v>
      </c>
      <c r="AC106" s="86">
        <f>'NEW Summary 1990-2023 GHG'!AC27-'NON-ETS &amp; ETS'!AC27</f>
        <v>4471.6068297231641</v>
      </c>
      <c r="AD106" s="86">
        <f>'NEW Summary 1990-2023 GHG'!AD27-'NON-ETS &amp; ETS'!AD27</f>
        <v>4696.537578608828</v>
      </c>
      <c r="AE106" s="86">
        <f>'NEW Summary 1990-2023 GHG'!AE27-'NON-ETS &amp; ETS'!AE27</f>
        <v>4466.5309109157242</v>
      </c>
      <c r="AF106" s="86">
        <f>'NEW Summary 1990-2023 GHG'!AF27-'NON-ETS &amp; ETS'!AF27</f>
        <v>4508.6625982744881</v>
      </c>
      <c r="AG106" s="86">
        <f>'NEW Summary 1990-2023 GHG'!AG27-'NON-ETS &amp; ETS'!AG27</f>
        <v>4675.1844139302484</v>
      </c>
      <c r="AH106" s="86">
        <f>'NEW Summary 1990-2023 GHG'!AH27-'NON-ETS &amp; ETS'!AH27</f>
        <v>4230.0127312353925</v>
      </c>
      <c r="AI106" s="86">
        <f>'NEW Summary 1990-2023 GHG'!AI27-'NON-ETS &amp; ETS'!AI27</f>
        <v>3803.667466203523</v>
      </c>
      <c r="AJ106" s="68"/>
      <c r="AK106" s="87">
        <f t="shared" si="16"/>
        <v>-0.10079053944297554</v>
      </c>
      <c r="AM106" s="87">
        <f t="shared" si="19"/>
        <v>-0.12980134212667277</v>
      </c>
    </row>
    <row r="107" spans="1:39" outlineLevel="1" x14ac:dyDescent="0.25">
      <c r="A107" s="70" t="s">
        <v>36</v>
      </c>
      <c r="B107" s="86">
        <f>'NEW Summary 1990-2023 GHG'!B28-'NON-ETS &amp; ETS'!B28</f>
        <v>355.036</v>
      </c>
      <c r="C107" s="86">
        <f>'NEW Summary 1990-2023 GHG'!C28-'NON-ETS &amp; ETS'!C28</f>
        <v>315.14515999999998</v>
      </c>
      <c r="D107" s="86">
        <f>'NEW Summary 1990-2023 GHG'!D28-'NON-ETS &amp; ETS'!D28</f>
        <v>255.60083999999998</v>
      </c>
      <c r="E107" s="86">
        <f>'NEW Summary 1990-2023 GHG'!E28-'NON-ETS &amp; ETS'!E28</f>
        <v>357.2998</v>
      </c>
      <c r="F107" s="86">
        <f>'NEW Summary 1990-2023 GHG'!F28-'NON-ETS &amp; ETS'!F28</f>
        <v>269.64124000000004</v>
      </c>
      <c r="G107" s="86">
        <f>'NEW Summary 1990-2023 GHG'!G28-'NON-ETS &amp; ETS'!G28</f>
        <v>494.59520000000003</v>
      </c>
      <c r="H107" s="86">
        <f>'NEW Summary 1990-2023 GHG'!H28-'NON-ETS &amp; ETS'!H28</f>
        <v>484.03343999999993</v>
      </c>
      <c r="I107" s="86">
        <f>'NEW Summary 1990-2023 GHG'!I28-'NON-ETS &amp; ETS'!I28</f>
        <v>423.48680000000002</v>
      </c>
      <c r="J107" s="86">
        <f>'NEW Summary 1990-2023 GHG'!J28-'NON-ETS &amp; ETS'!J28</f>
        <v>305.58044000000001</v>
      </c>
      <c r="K107" s="86">
        <f>'NEW Summary 1990-2023 GHG'!K28-'NON-ETS &amp; ETS'!K28</f>
        <v>383.22723999999999</v>
      </c>
      <c r="L107" s="86">
        <f>'NEW Summary 1990-2023 GHG'!L28-'NON-ETS &amp; ETS'!L28</f>
        <v>366.38315999999998</v>
      </c>
      <c r="M107" s="86">
        <f>'NEW Summary 1990-2023 GHG'!M28-'NON-ETS &amp; ETS'!M28</f>
        <v>385.28247999999996</v>
      </c>
      <c r="N107" s="86">
        <f>'NEW Summary 1990-2023 GHG'!N28-'NON-ETS &amp; ETS'!N28</f>
        <v>273.89956000000001</v>
      </c>
      <c r="O107" s="86">
        <f>'NEW Summary 1990-2023 GHG'!O28-'NON-ETS &amp; ETS'!O28</f>
        <v>386.76</v>
      </c>
      <c r="P107" s="86">
        <f>'NEW Summary 1990-2023 GHG'!P28-'NON-ETS &amp; ETS'!P28</f>
        <v>240.79571999999996</v>
      </c>
      <c r="Q107" s="86">
        <f>'NEW Summary 1990-2023 GHG'!Q28-'NON-ETS &amp; ETS'!Q28</f>
        <v>266.73371999999995</v>
      </c>
      <c r="R107" s="86">
        <f>'NEW Summary 1990-2023 GHG'!R28-'NON-ETS &amp; ETS'!R28</f>
        <v>254.85636</v>
      </c>
      <c r="S107" s="86">
        <f>'NEW Summary 1990-2023 GHG'!S28-'NON-ETS &amp; ETS'!S28</f>
        <v>376.76671999999996</v>
      </c>
      <c r="T107" s="86">
        <f>'NEW Summary 1990-2023 GHG'!T28-'NON-ETS &amp; ETS'!T28</f>
        <v>262.20744000000002</v>
      </c>
      <c r="U107" s="86">
        <f>'NEW Summary 1990-2023 GHG'!U28-'NON-ETS &amp; ETS'!U28</f>
        <v>307.32239999999996</v>
      </c>
      <c r="V107" s="86">
        <f>'NEW Summary 1990-2023 GHG'!V28-'NON-ETS &amp; ETS'!V28</f>
        <v>427.93387999999993</v>
      </c>
      <c r="W107" s="86">
        <f>'NEW Summary 1990-2023 GHG'!W28-'NON-ETS &amp; ETS'!W28</f>
        <v>360.67856</v>
      </c>
      <c r="X107" s="86">
        <f>'NEW Summary 1990-2023 GHG'!X28-'NON-ETS &amp; ETS'!X28</f>
        <v>229.39619999999999</v>
      </c>
      <c r="Y107" s="86">
        <f>'NEW Summary 1990-2023 GHG'!Y28-'NON-ETS &amp; ETS'!Y28</f>
        <v>515.69275999999991</v>
      </c>
      <c r="Z107" s="86">
        <f>'NEW Summary 1990-2023 GHG'!Z28-'NON-ETS &amp; ETS'!Z28</f>
        <v>391.07495680000005</v>
      </c>
      <c r="AA107" s="86">
        <f>'NEW Summary 1990-2023 GHG'!AA28-'NON-ETS &amp; ETS'!AA28</f>
        <v>401.14668</v>
      </c>
      <c r="AB107" s="86">
        <f>'NEW Summary 1990-2023 GHG'!AB28-'NON-ETS &amp; ETS'!AB28</f>
        <v>433.59667999999999</v>
      </c>
      <c r="AC107" s="86">
        <f>'NEW Summary 1990-2023 GHG'!AC28-'NON-ETS &amp; ETS'!AC28</f>
        <v>332.74647999999996</v>
      </c>
      <c r="AD107" s="86">
        <f>'NEW Summary 1990-2023 GHG'!AD28-'NON-ETS &amp; ETS'!AD28</f>
        <v>461.05708000000004</v>
      </c>
      <c r="AE107" s="86">
        <f>'NEW Summary 1990-2023 GHG'!AE28-'NON-ETS &amp; ETS'!AE28</f>
        <v>343.90247759999994</v>
      </c>
      <c r="AF107" s="86">
        <f>'NEW Summary 1990-2023 GHG'!AF28-'NON-ETS &amp; ETS'!AF28</f>
        <v>399.48303999999996</v>
      </c>
      <c r="AG107" s="86">
        <f>'NEW Summary 1990-2023 GHG'!AG28-'NON-ETS &amp; ETS'!AG28</f>
        <v>597.40603999999996</v>
      </c>
      <c r="AH107" s="86">
        <f>'NEW Summary 1990-2023 GHG'!AH28-'NON-ETS &amp; ETS'!AH28</f>
        <v>623.97631999999999</v>
      </c>
      <c r="AI107" s="86">
        <f>'NEW Summary 1990-2023 GHG'!AI28-'NON-ETS &amp; ETS'!AI28</f>
        <v>457.79579999999999</v>
      </c>
      <c r="AJ107" s="68"/>
      <c r="AK107" s="87">
        <f t="shared" si="16"/>
        <v>-0.26632504259135986</v>
      </c>
      <c r="AM107" s="87">
        <f t="shared" si="19"/>
        <v>0.71630268568968358</v>
      </c>
    </row>
    <row r="108" spans="1:39" outlineLevel="1" x14ac:dyDescent="0.25">
      <c r="A108" s="70" t="s">
        <v>37</v>
      </c>
      <c r="B108" s="86">
        <f>'NEW Summary 1990-2023 GHG'!B29-'NON-ETS &amp; ETS'!B29</f>
        <v>96.677023188405784</v>
      </c>
      <c r="C108" s="86">
        <f>'NEW Summary 1990-2023 GHG'!C29-'NON-ETS &amp; ETS'!C29</f>
        <v>99.628382821946872</v>
      </c>
      <c r="D108" s="86">
        <f>'NEW Summary 1990-2023 GHG'!D29-'NON-ETS &amp; ETS'!D29</f>
        <v>118.08579710144927</v>
      </c>
      <c r="E108" s="86">
        <f>'NEW Summary 1990-2023 GHG'!E29-'NON-ETS &amp; ETS'!E29</f>
        <v>99.875217391304361</v>
      </c>
      <c r="F108" s="86">
        <f>'NEW Summary 1990-2023 GHG'!F29-'NON-ETS &amp; ETS'!F29</f>
        <v>98.719420289855051</v>
      </c>
      <c r="G108" s="86">
        <f>'NEW Summary 1990-2023 GHG'!G29-'NON-ETS &amp; ETS'!G29</f>
        <v>86.267101449275344</v>
      </c>
      <c r="H108" s="86">
        <f>'NEW Summary 1990-2023 GHG'!H29-'NON-ETS &amp; ETS'!H29</f>
        <v>87.18695652173912</v>
      </c>
      <c r="I108" s="86">
        <f>'NEW Summary 1990-2023 GHG'!I29-'NON-ETS &amp; ETS'!I29</f>
        <v>82.633913043478259</v>
      </c>
      <c r="J108" s="86">
        <f>'NEW Summary 1990-2023 GHG'!J29-'NON-ETS &amp; ETS'!J29</f>
        <v>95.371594202898564</v>
      </c>
      <c r="K108" s="86">
        <f>'NEW Summary 1990-2023 GHG'!K29-'NON-ETS &amp; ETS'!K29</f>
        <v>103.53391304347825</v>
      </c>
      <c r="L108" s="86">
        <f>'NEW Summary 1990-2023 GHG'!L29-'NON-ETS &amp; ETS'!L29</f>
        <v>91.8436231884058</v>
      </c>
      <c r="M108" s="86">
        <f>'NEW Summary 1990-2023 GHG'!M29-'NON-ETS &amp; ETS'!M29</f>
        <v>83.63666666666667</v>
      </c>
      <c r="N108" s="86">
        <f>'NEW Summary 1990-2023 GHG'!N29-'NON-ETS &amp; ETS'!N29</f>
        <v>80.805362318840594</v>
      </c>
      <c r="O108" s="86">
        <f>'NEW Summary 1990-2023 GHG'!O29-'NON-ETS &amp; ETS'!O29</f>
        <v>78.482608695652175</v>
      </c>
      <c r="P108" s="86">
        <f>'NEW Summary 1990-2023 GHG'!P29-'NON-ETS &amp; ETS'!P29</f>
        <v>66.857681159420295</v>
      </c>
      <c r="Q108" s="86">
        <f>'NEW Summary 1990-2023 GHG'!Q29-'NON-ETS &amp; ETS'!Q29</f>
        <v>60.814599999999999</v>
      </c>
      <c r="R108" s="86">
        <f>'NEW Summary 1990-2023 GHG'!R29-'NON-ETS &amp; ETS'!R29</f>
        <v>64.755533333333346</v>
      </c>
      <c r="S108" s="86">
        <f>'NEW Summary 1990-2023 GHG'!S29-'NON-ETS &amp; ETS'!S29</f>
        <v>50.899933333333344</v>
      </c>
      <c r="T108" s="86">
        <f>'NEW Summary 1990-2023 GHG'!T29-'NON-ETS &amp; ETS'!T29</f>
        <v>66.973133333333351</v>
      </c>
      <c r="U108" s="86">
        <f>'NEW Summary 1990-2023 GHG'!U29-'NON-ETS &amp; ETS'!U29</f>
        <v>89.020800000000008</v>
      </c>
      <c r="V108" s="86">
        <f>'NEW Summary 1990-2023 GHG'!V29-'NON-ETS &amp; ETS'!V29</f>
        <v>98.243200000000016</v>
      </c>
      <c r="W108" s="86">
        <f>'NEW Summary 1990-2023 GHG'!W29-'NON-ETS &amp; ETS'!W29</f>
        <v>70.265799999999999</v>
      </c>
      <c r="X108" s="86">
        <f>'NEW Summary 1990-2023 GHG'!X29-'NON-ETS &amp; ETS'!X29</f>
        <v>46.351066666666675</v>
      </c>
      <c r="Y108" s="86">
        <f>'NEW Summary 1990-2023 GHG'!Y29-'NON-ETS &amp; ETS'!Y29</f>
        <v>47.090266666666672</v>
      </c>
      <c r="Z108" s="86">
        <f>'NEW Summary 1990-2023 GHG'!Z29-'NON-ETS &amp; ETS'!Z29</f>
        <v>54.549733333333336</v>
      </c>
      <c r="AA108" s="86">
        <f>'NEW Summary 1990-2023 GHG'!AA29-'NON-ETS &amp; ETS'!AA29</f>
        <v>64.265666666666661</v>
      </c>
      <c r="AB108" s="86">
        <f>'NEW Summary 1990-2023 GHG'!AB29-'NON-ETS &amp; ETS'!AB29</f>
        <v>79.107600000000019</v>
      </c>
      <c r="AC108" s="86">
        <f>'NEW Summary 1990-2023 GHG'!AC29-'NON-ETS &amp; ETS'!AC29</f>
        <v>83.988666666666674</v>
      </c>
      <c r="AD108" s="86">
        <f>'NEW Summary 1990-2023 GHG'!AD29-'NON-ETS &amp; ETS'!AD29</f>
        <v>88.762666666666675</v>
      </c>
      <c r="AE108" s="86">
        <f>'NEW Summary 1990-2023 GHG'!AE29-'NON-ETS &amp; ETS'!AE29</f>
        <v>91.980533333333341</v>
      </c>
      <c r="AF108" s="86">
        <f>'NEW Summary 1990-2023 GHG'!AF29-'NON-ETS &amp; ETS'!AF29</f>
        <v>109.40233333333333</v>
      </c>
      <c r="AG108" s="86">
        <f>'NEW Summary 1990-2023 GHG'!AG29-'NON-ETS &amp; ETS'!AG29</f>
        <v>102.04333333333332</v>
      </c>
      <c r="AH108" s="86">
        <f>'NEW Summary 1990-2023 GHG'!AH29-'NON-ETS &amp; ETS'!AH29</f>
        <v>126.8160666666667</v>
      </c>
      <c r="AI108" s="86">
        <f>'NEW Summary 1990-2023 GHG'!AI29-'NON-ETS &amp; ETS'!AI29</f>
        <v>122.24188405797101</v>
      </c>
      <c r="AJ108" s="68"/>
      <c r="AK108" s="87">
        <f t="shared" si="16"/>
        <v>-3.6069425025764552E-2</v>
      </c>
      <c r="AM108" s="87">
        <f t="shared" si="19"/>
        <v>1.0100746211924605</v>
      </c>
    </row>
    <row r="109" spans="1:39" outlineLevel="1" x14ac:dyDescent="0.25">
      <c r="A109" s="70" t="s">
        <v>38</v>
      </c>
      <c r="B109" s="86">
        <f>'NEW Summary 1990-2023 GHG'!B30-'NON-ETS &amp; ETS'!B30</f>
        <v>723.07784151514841</v>
      </c>
      <c r="C109" s="86">
        <f>'NEW Summary 1990-2023 GHG'!C30-'NON-ETS &amp; ETS'!C30</f>
        <v>750.88852772726921</v>
      </c>
      <c r="D109" s="86">
        <f>'NEW Summary 1990-2023 GHG'!D30-'NON-ETS &amp; ETS'!D30</f>
        <v>761.3175350568149</v>
      </c>
      <c r="E109" s="86">
        <f>'NEW Summary 1990-2023 GHG'!E30-'NON-ETS &amp; ETS'!E30</f>
        <v>764.79387083332995</v>
      </c>
      <c r="F109" s="86">
        <f>'NEW Summary 1990-2023 GHG'!F30-'NON-ETS &amp; ETS'!F30</f>
        <v>869.08394412878408</v>
      </c>
      <c r="G109" s="86">
        <f>'NEW Summary 1990-2023 GHG'!G30-'NON-ETS &amp; ETS'!G30</f>
        <v>997.70836785984386</v>
      </c>
      <c r="H109" s="86">
        <f>'NEW Summary 1990-2023 GHG'!H30-'NON-ETS &amp; ETS'!H30</f>
        <v>803.03356437499644</v>
      </c>
      <c r="I109" s="86">
        <f>'NEW Summary 1990-2023 GHG'!I30-'NON-ETS &amp; ETS'!I30</f>
        <v>830.84425058711759</v>
      </c>
      <c r="J109" s="86">
        <f>'NEW Summary 1990-2023 GHG'!J30-'NON-ETS &amp; ETS'!J30</f>
        <v>823.89157903408716</v>
      </c>
      <c r="K109" s="86">
        <f>'NEW Summary 1990-2023 GHG'!K30-'NON-ETS &amp; ETS'!K30</f>
        <v>869.08394412878408</v>
      </c>
      <c r="L109" s="86">
        <f>'NEW Summary 1990-2023 GHG'!L30-'NON-ETS &amp; ETS'!L30</f>
        <v>900.37096611742027</v>
      </c>
      <c r="M109" s="86">
        <f>'NEW Summary 1990-2023 GHG'!M30-'NON-ETS &amp; ETS'!M30</f>
        <v>910.79997344696551</v>
      </c>
      <c r="N109" s="86">
        <f>'NEW Summary 1990-2023 GHG'!N30-'NON-ETS &amp; ETS'!N30</f>
        <v>914.27630922348078</v>
      </c>
      <c r="O109" s="86">
        <f>'NEW Summary 1990-2023 GHG'!O30-'NON-ETS &amp; ETS'!O30</f>
        <v>917.75264499999571</v>
      </c>
      <c r="P109" s="86">
        <f>'NEW Summary 1990-2023 GHG'!P30-'NON-ETS &amp; ETS'!P30</f>
        <v>879.51295145832944</v>
      </c>
      <c r="Q109" s="86">
        <f>'NEW Summary 1990-2023 GHG'!Q30-'NON-ETS &amp; ETS'!Q30</f>
        <v>943.78401985771598</v>
      </c>
      <c r="R109" s="86">
        <f>'NEW Summary 1990-2023 GHG'!R30-'NON-ETS &amp; ETS'!R30</f>
        <v>904.75785767385571</v>
      </c>
      <c r="S109" s="86">
        <f>'NEW Summary 1990-2023 GHG'!S30-'NON-ETS &amp; ETS'!S30</f>
        <v>859.0597220842551</v>
      </c>
      <c r="T109" s="86">
        <f>'NEW Summary 1990-2023 GHG'!T30-'NON-ETS &amp; ETS'!T30</f>
        <v>929.49684859773402</v>
      </c>
      <c r="U109" s="86">
        <f>'NEW Summary 1990-2023 GHG'!U30-'NON-ETS &amp; ETS'!U30</f>
        <v>788.40909980042272</v>
      </c>
      <c r="V109" s="86">
        <f>'NEW Summary 1990-2023 GHG'!V30-'NON-ETS &amp; ETS'!V30</f>
        <v>745.71686526643111</v>
      </c>
      <c r="W109" s="86">
        <f>'NEW Summary 1990-2023 GHG'!W30-'NON-ETS &amp; ETS'!W30</f>
        <v>714.47450090494692</v>
      </c>
      <c r="X109" s="86">
        <f>'NEW Summary 1990-2023 GHG'!X30-'NON-ETS &amp; ETS'!X30</f>
        <v>680.81517379975094</v>
      </c>
      <c r="Y109" s="86">
        <f>'NEW Summary 1990-2023 GHG'!Y30-'NON-ETS &amp; ETS'!Y30</f>
        <v>590.39470623732518</v>
      </c>
      <c r="Z109" s="86">
        <f>'NEW Summary 1990-2023 GHG'!Z30-'NON-ETS &amp; ETS'!Z30</f>
        <v>529.00222385419227</v>
      </c>
      <c r="AA109" s="86">
        <f>'NEW Summary 1990-2023 GHG'!AA30-'NON-ETS &amp; ETS'!AA30</f>
        <v>509.62622568842954</v>
      </c>
      <c r="AB109" s="86">
        <f>'NEW Summary 1990-2023 GHG'!AB30-'NON-ETS &amp; ETS'!AB30</f>
        <v>535.12228288219046</v>
      </c>
      <c r="AC109" s="86">
        <f>'NEW Summary 1990-2023 GHG'!AC30-'NON-ETS &amp; ETS'!AC30</f>
        <v>554.55875658682862</v>
      </c>
      <c r="AD109" s="86">
        <f>'NEW Summary 1990-2023 GHG'!AD30-'NON-ETS &amp; ETS'!AD30</f>
        <v>589.69157573857956</v>
      </c>
      <c r="AE109" s="86">
        <f>'NEW Summary 1990-2023 GHG'!AE30-'NON-ETS &amp; ETS'!AE30</f>
        <v>610.08453395117749</v>
      </c>
      <c r="AF109" s="86">
        <f>'NEW Summary 1990-2023 GHG'!AF30-'NON-ETS &amp; ETS'!AF30</f>
        <v>622.35339052111021</v>
      </c>
      <c r="AG109" s="86">
        <f>'NEW Summary 1990-2023 GHG'!AG30-'NON-ETS &amp; ETS'!AG30</f>
        <v>619.27667365304831</v>
      </c>
      <c r="AH109" s="86">
        <f>'NEW Summary 1990-2023 GHG'!AH30-'NON-ETS &amp; ETS'!AH30</f>
        <v>876.53939068999989</v>
      </c>
      <c r="AI109" s="86">
        <f>'NEW Summary 1990-2023 GHG'!AI30-'NON-ETS &amp; ETS'!AI30</f>
        <v>799.09235854882832</v>
      </c>
      <c r="AJ109" s="68"/>
      <c r="AK109" s="87">
        <f t="shared" si="16"/>
        <v>-8.835544981065406E-2</v>
      </c>
      <c r="AM109" s="87">
        <f t="shared" si="19"/>
        <v>-0.15331014115994593</v>
      </c>
    </row>
    <row r="110" spans="1:39" outlineLevel="1" x14ac:dyDescent="0.25">
      <c r="A110" s="70" t="s">
        <v>39</v>
      </c>
      <c r="B110" s="86">
        <f>'NEW Summary 1990-2023 GHG'!B31-'NON-ETS &amp; ETS'!B31</f>
        <v>87.792945608757037</v>
      </c>
      <c r="C110" s="86">
        <f>'NEW Summary 1990-2023 GHG'!C31-'NON-ETS &amp; ETS'!C31</f>
        <v>94.873641077770003</v>
      </c>
      <c r="D110" s="86">
        <f>'NEW Summary 1990-2023 GHG'!D31-'NON-ETS &amp; ETS'!D31</f>
        <v>101.04152842696728</v>
      </c>
      <c r="E110" s="86">
        <f>'NEW Summary 1990-2023 GHG'!E31-'NON-ETS &amp; ETS'!E31</f>
        <v>113.07915998108203</v>
      </c>
      <c r="F110" s="86">
        <f>'NEW Summary 1990-2023 GHG'!F31-'NON-ETS &amp; ETS'!F31</f>
        <v>117.85026712009162</v>
      </c>
      <c r="G110" s="86">
        <f>'NEW Summary 1990-2023 GHG'!G31-'NON-ETS &amp; ETS'!G31</f>
        <v>158.45818020153698</v>
      </c>
      <c r="H110" s="86">
        <f>'NEW Summary 1990-2023 GHG'!H31-'NON-ETS &amp; ETS'!H31</f>
        <v>135.2120000835651</v>
      </c>
      <c r="I110" s="86">
        <f>'NEW Summary 1990-2023 GHG'!I31-'NON-ETS &amp; ETS'!I31</f>
        <v>119.21641618531905</v>
      </c>
      <c r="J110" s="86">
        <f>'NEW Summary 1990-2023 GHG'!J31-'NON-ETS &amp; ETS'!J31</f>
        <v>131.74945545725768</v>
      </c>
      <c r="K110" s="86">
        <f>'NEW Summary 1990-2023 GHG'!K31-'NON-ETS &amp; ETS'!K31</f>
        <v>116.24846244630325</v>
      </c>
      <c r="L110" s="86">
        <f>'NEW Summary 1990-2023 GHG'!L31-'NON-ETS &amp; ETS'!L31</f>
        <v>113.17187024649508</v>
      </c>
      <c r="M110" s="86">
        <f>'NEW Summary 1990-2023 GHG'!M31-'NON-ETS &amp; ETS'!M31</f>
        <v>115.09795664159599</v>
      </c>
      <c r="N110" s="86">
        <f>'NEW Summary 1990-2023 GHG'!N31-'NON-ETS &amp; ETS'!N31</f>
        <v>98.815256811255836</v>
      </c>
      <c r="O110" s="86">
        <f>'NEW Summary 1990-2023 GHG'!O31-'NON-ETS &amp; ETS'!O31</f>
        <v>142.11868200708247</v>
      </c>
      <c r="P110" s="86">
        <f>'NEW Summary 1990-2023 GHG'!P31-'NON-ETS &amp; ETS'!P31</f>
        <v>161.60614805975348</v>
      </c>
      <c r="Q110" s="86">
        <f>'NEW Summary 1990-2023 GHG'!Q31-'NON-ETS &amp; ETS'!Q31</f>
        <v>144.85608341284475</v>
      </c>
      <c r="R110" s="86">
        <f>'NEW Summary 1990-2023 GHG'!R31-'NON-ETS &amp; ETS'!R31</f>
        <v>129.39220551562343</v>
      </c>
      <c r="S110" s="86">
        <f>'NEW Summary 1990-2023 GHG'!S31-'NON-ETS &amp; ETS'!S31</f>
        <v>120.66723161316608</v>
      </c>
      <c r="T110" s="86">
        <f>'NEW Summary 1990-2023 GHG'!T31-'NON-ETS &amp; ETS'!T31</f>
        <v>103.58890081656772</v>
      </c>
      <c r="U110" s="86">
        <f>'NEW Summary 1990-2023 GHG'!U31-'NON-ETS &amp; ETS'!U31</f>
        <v>96.859496755999345</v>
      </c>
      <c r="V110" s="86">
        <f>'NEW Summary 1990-2023 GHG'!V31-'NON-ETS &amp; ETS'!V31</f>
        <v>76.13402775896985</v>
      </c>
      <c r="W110" s="86">
        <f>'NEW Summary 1990-2023 GHG'!W31-'NON-ETS &amp; ETS'!W31</f>
        <v>63.062334421648423</v>
      </c>
      <c r="X110" s="86">
        <f>'NEW Summary 1990-2023 GHG'!X31-'NON-ETS &amp; ETS'!X31</f>
        <v>69.810792636750492</v>
      </c>
      <c r="Y110" s="86">
        <f>'NEW Summary 1990-2023 GHG'!Y31-'NON-ETS &amp; ETS'!Y31</f>
        <v>77.680430687682218</v>
      </c>
      <c r="Z110" s="86">
        <f>'NEW Summary 1990-2023 GHG'!Z31-'NON-ETS &amp; ETS'!Z31</f>
        <v>74.014066691240913</v>
      </c>
      <c r="AA110" s="86">
        <f>'NEW Summary 1990-2023 GHG'!AA31-'NON-ETS &amp; ETS'!AA31</f>
        <v>65.071496520437094</v>
      </c>
      <c r="AB110" s="86">
        <f>'NEW Summary 1990-2023 GHG'!AB31-'NON-ETS &amp; ETS'!AB31</f>
        <v>59.75217083200944</v>
      </c>
      <c r="AC110" s="86">
        <f>'NEW Summary 1990-2023 GHG'!AC31-'NON-ETS &amp; ETS'!AC31</f>
        <v>70.755959493978764</v>
      </c>
      <c r="AD110" s="86">
        <f>'NEW Summary 1990-2023 GHG'!AD31-'NON-ETS &amp; ETS'!AD31</f>
        <v>84.456069343585312</v>
      </c>
      <c r="AE110" s="86">
        <f>'NEW Summary 1990-2023 GHG'!AE31-'NON-ETS &amp; ETS'!AE31</f>
        <v>72.920534723770871</v>
      </c>
      <c r="AF110" s="86">
        <f>'NEW Summary 1990-2023 GHG'!AF31-'NON-ETS &amp; ETS'!AF31</f>
        <v>59.439864209311182</v>
      </c>
      <c r="AG110" s="86">
        <f>'NEW Summary 1990-2023 GHG'!AG31-'NON-ETS &amp; ETS'!AG31</f>
        <v>58.155267126107894</v>
      </c>
      <c r="AH110" s="86">
        <f>'NEW Summary 1990-2023 GHG'!AH31-'NON-ETS &amp; ETS'!AH31</f>
        <v>53.577660351936274</v>
      </c>
      <c r="AI110" s="86">
        <f>'NEW Summary 1990-2023 GHG'!AI31-'NON-ETS &amp; ETS'!AI31</f>
        <v>60.897901681791311</v>
      </c>
      <c r="AJ110" s="68"/>
      <c r="AK110" s="87">
        <f t="shared" si="16"/>
        <v>0.13662861128631734</v>
      </c>
      <c r="AM110" s="87">
        <f t="shared" si="19"/>
        <v>-0.57959720954051874</v>
      </c>
    </row>
    <row r="111" spans="1:39" x14ac:dyDescent="0.25">
      <c r="A111" s="74" t="s">
        <v>40</v>
      </c>
      <c r="B111" s="67">
        <f t="shared" ref="B111:AB111" si="20">SUM(B112:B115)</f>
        <v>1709.2379654880638</v>
      </c>
      <c r="C111" s="67">
        <f t="shared" si="20"/>
        <v>1799.7259717319207</v>
      </c>
      <c r="D111" s="67">
        <f t="shared" si="20"/>
        <v>1872.6110167758227</v>
      </c>
      <c r="E111" s="67">
        <f t="shared" si="20"/>
        <v>1928.635396083811</v>
      </c>
      <c r="F111" s="67">
        <f t="shared" si="20"/>
        <v>1978.8855789392078</v>
      </c>
      <c r="G111" s="67">
        <f t="shared" si="20"/>
        <v>2019.7605435458233</v>
      </c>
      <c r="H111" s="67">
        <f t="shared" si="20"/>
        <v>1884.4631560740484</v>
      </c>
      <c r="I111" s="67">
        <f t="shared" si="20"/>
        <v>1577.0810241243623</v>
      </c>
      <c r="J111" s="67">
        <f t="shared" si="20"/>
        <v>1626.6955525074786</v>
      </c>
      <c r="K111" s="67">
        <f t="shared" si="20"/>
        <v>1630.862038641108</v>
      </c>
      <c r="L111" s="67">
        <f t="shared" si="20"/>
        <v>1643.3846087690049</v>
      </c>
      <c r="M111" s="67">
        <f t="shared" si="20"/>
        <v>1766.9683856870142</v>
      </c>
      <c r="N111" s="67">
        <f t="shared" si="20"/>
        <v>1880.9796934493604</v>
      </c>
      <c r="O111" s="67">
        <f t="shared" si="20"/>
        <v>1935.8855277009457</v>
      </c>
      <c r="P111" s="67">
        <f t="shared" si="20"/>
        <v>1656.8076141371562</v>
      </c>
      <c r="Q111" s="67">
        <f t="shared" si="20"/>
        <v>1454.3859555712822</v>
      </c>
      <c r="R111" s="67">
        <f t="shared" si="20"/>
        <v>1489.1756863909459</v>
      </c>
      <c r="S111" s="67">
        <f t="shared" si="20"/>
        <v>962.50444312206935</v>
      </c>
      <c r="T111" s="67">
        <f t="shared" si="20"/>
        <v>800.35568468212944</v>
      </c>
      <c r="U111" s="67">
        <f t="shared" si="20"/>
        <v>603.97531053018679</v>
      </c>
      <c r="V111" s="67">
        <f t="shared" si="20"/>
        <v>588.87485750317603</v>
      </c>
      <c r="W111" s="67">
        <f t="shared" si="20"/>
        <v>683.73014228332477</v>
      </c>
      <c r="X111" s="67">
        <f t="shared" si="20"/>
        <v>589.55731219352106</v>
      </c>
      <c r="Y111" s="67">
        <f t="shared" si="20"/>
        <v>755.05926000677346</v>
      </c>
      <c r="Z111" s="67">
        <f t="shared" si="20"/>
        <v>949.24604207902996</v>
      </c>
      <c r="AA111" s="67">
        <f t="shared" si="20"/>
        <v>1020.4334171320365</v>
      </c>
      <c r="AB111" s="67">
        <f t="shared" si="20"/>
        <v>1015.8910712325211</v>
      </c>
      <c r="AC111" s="67">
        <f t="shared" ref="AC111:AI111" si="21">SUM(AC112:AC115)</f>
        <v>978.97236829745566</v>
      </c>
      <c r="AD111" s="67">
        <f t="shared" si="21"/>
        <v>934.05397466013233</v>
      </c>
      <c r="AE111" s="67">
        <f t="shared" si="21"/>
        <v>898.97604474724699</v>
      </c>
      <c r="AF111" s="67">
        <f t="shared" si="21"/>
        <v>879.29246682905409</v>
      </c>
      <c r="AG111" s="67">
        <f t="shared" si="21"/>
        <v>825.18833303019062</v>
      </c>
      <c r="AH111" s="67">
        <f t="shared" si="21"/>
        <v>881.408706551465</v>
      </c>
      <c r="AI111" s="67">
        <f t="shared" si="21"/>
        <v>845.87202680808696</v>
      </c>
      <c r="AJ111" s="68"/>
      <c r="AK111" s="69">
        <f t="shared" si="16"/>
        <v>-4.0318049367150284E-2</v>
      </c>
      <c r="AM111" s="69">
        <f>(AI111-Q111)/Q111</f>
        <v>-0.41839920581753093</v>
      </c>
    </row>
    <row r="112" spans="1:39" outlineLevel="1" x14ac:dyDescent="0.25">
      <c r="A112" s="70" t="s">
        <v>41</v>
      </c>
      <c r="B112" s="86">
        <f>'NEW Summary 1990-2023 GHG'!B33-'NON-ETS &amp; ETS'!B33</f>
        <v>1476.2440052032955</v>
      </c>
      <c r="C112" s="86">
        <f>'NEW Summary 1990-2023 GHG'!C33-'NON-ETS &amp; ETS'!C33</f>
        <v>1566.4053883747692</v>
      </c>
      <c r="D112" s="86">
        <f>'NEW Summary 1990-2023 GHG'!D33-'NON-ETS &amp; ETS'!D33</f>
        <v>1636.804891871742</v>
      </c>
      <c r="E112" s="86">
        <f>'NEW Summary 1990-2023 GHG'!E33-'NON-ETS &amp; ETS'!E33</f>
        <v>1691.858702032943</v>
      </c>
      <c r="F112" s="86">
        <f>'NEW Summary 1990-2023 GHG'!F33-'NON-ETS &amp; ETS'!F33</f>
        <v>1742.7939278700369</v>
      </c>
      <c r="G112" s="86">
        <f>'NEW Summary 1990-2023 GHG'!G33-'NON-ETS &amp; ETS'!G33</f>
        <v>1783.8901811031583</v>
      </c>
      <c r="H112" s="86">
        <f>'NEW Summary 1990-2023 GHG'!H33-'NON-ETS &amp; ETS'!H33</f>
        <v>1648.4939639728798</v>
      </c>
      <c r="I112" s="86">
        <f>'NEW Summary 1990-2023 GHG'!I33-'NON-ETS &amp; ETS'!I33</f>
        <v>1358.2515075538263</v>
      </c>
      <c r="J112" s="86">
        <f>'NEW Summary 1990-2023 GHG'!J33-'NON-ETS &amp; ETS'!J33</f>
        <v>1415.0371160350153</v>
      </c>
      <c r="K112" s="86">
        <f>'NEW Summary 1990-2023 GHG'!K33-'NON-ETS &amp; ETS'!K33</f>
        <v>1412.6418846823149</v>
      </c>
      <c r="L112" s="86">
        <f>'NEW Summary 1990-2023 GHG'!L33-'NON-ETS &amp; ETS'!L33</f>
        <v>1420.3433841632723</v>
      </c>
      <c r="M112" s="86">
        <f>'NEW Summary 1990-2023 GHG'!M33-'NON-ETS &amp; ETS'!M33</f>
        <v>1528.2075427926054</v>
      </c>
      <c r="N112" s="86">
        <f>'NEW Summary 1990-2023 GHG'!N33-'NON-ETS &amp; ETS'!N33</f>
        <v>1610.1605965103295</v>
      </c>
      <c r="O112" s="86">
        <f>'NEW Summary 1990-2023 GHG'!O33-'NON-ETS &amp; ETS'!O33</f>
        <v>1631.9913947418349</v>
      </c>
      <c r="P112" s="86">
        <f>'NEW Summary 1990-2023 GHG'!P33-'NON-ETS &amp; ETS'!P33</f>
        <v>1340.5454230073749</v>
      </c>
      <c r="Q112" s="86">
        <f>'NEW Summary 1990-2023 GHG'!Q33-'NON-ETS &amp; ETS'!Q33</f>
        <v>1139.9008157076041</v>
      </c>
      <c r="R112" s="86">
        <f>'NEW Summary 1990-2023 GHG'!R33-'NON-ETS &amp; ETS'!R33</f>
        <v>1191.3427119488674</v>
      </c>
      <c r="S112" s="86">
        <f>'NEW Summary 1990-2023 GHG'!S33-'NON-ETS &amp; ETS'!S33</f>
        <v>709.15973069248855</v>
      </c>
      <c r="T112" s="86">
        <f>'NEW Summary 1990-2023 GHG'!T33-'NON-ETS &amp; ETS'!T33</f>
        <v>541.10970781237779</v>
      </c>
      <c r="U112" s="86">
        <f>'NEW Summary 1990-2023 GHG'!U33-'NON-ETS &amp; ETS'!U33</f>
        <v>342.34383782634109</v>
      </c>
      <c r="V112" s="86">
        <f>'NEW Summary 1990-2023 GHG'!V33-'NON-ETS &amp; ETS'!V33</f>
        <v>336.72052701883962</v>
      </c>
      <c r="W112" s="86">
        <f>'NEW Summary 1990-2023 GHG'!W33-'NON-ETS &amp; ETS'!W33</f>
        <v>450.18350022271824</v>
      </c>
      <c r="X112" s="86">
        <f>'NEW Summary 1990-2023 GHG'!X33-'NON-ETS &amp; ETS'!X33</f>
        <v>356.6509759445176</v>
      </c>
      <c r="Y112" s="86">
        <f>'NEW Summary 1990-2023 GHG'!Y33-'NON-ETS &amp; ETS'!Y33</f>
        <v>525.47088927375569</v>
      </c>
      <c r="Z112" s="86">
        <f>'NEW Summary 1990-2023 GHG'!Z33-'NON-ETS &amp; ETS'!Z33</f>
        <v>721.72063474715696</v>
      </c>
      <c r="AA112" s="86">
        <f>'NEW Summary 1990-2023 GHG'!AA33-'NON-ETS &amp; ETS'!AA33</f>
        <v>792.537952568744</v>
      </c>
      <c r="AB112" s="86">
        <f>'NEW Summary 1990-2023 GHG'!AB33-'NON-ETS &amp; ETS'!AB33</f>
        <v>803.18733060244085</v>
      </c>
      <c r="AC112" s="86">
        <f>'NEW Summary 1990-2023 GHG'!AC33-'NON-ETS &amp; ETS'!AC33</f>
        <v>756.02578439837566</v>
      </c>
      <c r="AD112" s="86">
        <f>'NEW Summary 1990-2023 GHG'!AD33-'NON-ETS &amp; ETS'!AD33</f>
        <v>713.96760321026545</v>
      </c>
      <c r="AE112" s="86">
        <f>'NEW Summary 1990-2023 GHG'!AE33-'NON-ETS &amp; ETS'!AE33</f>
        <v>664.63308625081095</v>
      </c>
      <c r="AF112" s="86">
        <f>'NEW Summary 1990-2023 GHG'!AF33-'NON-ETS &amp; ETS'!AF33</f>
        <v>643.7723715185648</v>
      </c>
      <c r="AG112" s="86">
        <f>'NEW Summary 1990-2023 GHG'!AG33-'NON-ETS &amp; ETS'!AG33</f>
        <v>589.55825493957559</v>
      </c>
      <c r="AH112" s="86">
        <f>'NEW Summary 1990-2023 GHG'!AH33-'NON-ETS &amp; ETS'!AH33</f>
        <v>634.1460278567971</v>
      </c>
      <c r="AI112" s="86">
        <f>'NEW Summary 1990-2023 GHG'!AI33-'NON-ETS &amp; ETS'!AI33</f>
        <v>593.98153771833097</v>
      </c>
      <c r="AJ112" s="68"/>
      <c r="AK112" s="87">
        <f t="shared" si="16"/>
        <v>-6.333634269414061E-2</v>
      </c>
      <c r="AM112" s="87">
        <f>(AI112-Q112)/Q112</f>
        <v>-0.47891822732874234</v>
      </c>
    </row>
    <row r="113" spans="1:39" outlineLevel="1" x14ac:dyDescent="0.25">
      <c r="A113" s="70" t="s">
        <v>42</v>
      </c>
      <c r="B113" s="86">
        <f>'NEW Summary 1990-2023 GHG'!B34-'NON-ETS &amp; ETS'!B34</f>
        <v>0</v>
      </c>
      <c r="C113" s="86">
        <f>'NEW Summary 1990-2023 GHG'!C34-'NON-ETS &amp; ETS'!C34</f>
        <v>0</v>
      </c>
      <c r="D113" s="86">
        <f>'NEW Summary 1990-2023 GHG'!D34-'NON-ETS &amp; ETS'!D34</f>
        <v>0</v>
      </c>
      <c r="E113" s="86">
        <f>'NEW Summary 1990-2023 GHG'!E34-'NON-ETS &amp; ETS'!E34</f>
        <v>0</v>
      </c>
      <c r="F113" s="86">
        <f>'NEW Summary 1990-2023 GHG'!F34-'NON-ETS &amp; ETS'!F34</f>
        <v>0</v>
      </c>
      <c r="G113" s="86">
        <f>'NEW Summary 1990-2023 GHG'!G34-'NON-ETS &amp; ETS'!G34</f>
        <v>0</v>
      </c>
      <c r="H113" s="86">
        <f>'NEW Summary 1990-2023 GHG'!H34-'NON-ETS &amp; ETS'!H34</f>
        <v>0</v>
      </c>
      <c r="I113" s="86">
        <f>'NEW Summary 1990-2023 GHG'!I34-'NON-ETS &amp; ETS'!I34</f>
        <v>0</v>
      </c>
      <c r="J113" s="86">
        <f>'NEW Summary 1990-2023 GHG'!J34-'NON-ETS &amp; ETS'!J34</f>
        <v>0</v>
      </c>
      <c r="K113" s="86">
        <f>'NEW Summary 1990-2023 GHG'!K34-'NON-ETS &amp; ETS'!K34</f>
        <v>0</v>
      </c>
      <c r="L113" s="86">
        <f>'NEW Summary 1990-2023 GHG'!L34-'NON-ETS &amp; ETS'!L34</f>
        <v>0</v>
      </c>
      <c r="M113" s="86">
        <f>'NEW Summary 1990-2023 GHG'!M34-'NON-ETS &amp; ETS'!M34</f>
        <v>3.9041147999999999</v>
      </c>
      <c r="N113" s="86">
        <f>'NEW Summary 1990-2023 GHG'!N34-'NON-ETS &amp; ETS'!N34</f>
        <v>5.9726827999999994</v>
      </c>
      <c r="O113" s="86">
        <f>'NEW Summary 1990-2023 GHG'!O34-'NON-ETS &amp; ETS'!O34</f>
        <v>8.3072848000000015</v>
      </c>
      <c r="P113" s="86">
        <f>'NEW Summary 1990-2023 GHG'!P34-'NON-ETS &amp; ETS'!P34</f>
        <v>34.960379600000003</v>
      </c>
      <c r="Q113" s="86">
        <f>'NEW Summary 1990-2023 GHG'!Q34-'NON-ETS &amp; ETS'!Q34</f>
        <v>47.649235599999997</v>
      </c>
      <c r="R113" s="86">
        <f>'NEW Summary 1990-2023 GHG'!R34-'NON-ETS &amp; ETS'!R34</f>
        <v>38.1917708</v>
      </c>
      <c r="S113" s="86">
        <f>'NEW Summary 1990-2023 GHG'!S34-'NON-ETS &amp; ETS'!S34</f>
        <v>37.751190399999999</v>
      </c>
      <c r="T113" s="86">
        <f>'NEW Summary 1990-2023 GHG'!T34-'NON-ETS &amp; ETS'!T34</f>
        <v>49.80138920000001</v>
      </c>
      <c r="U113" s="86">
        <f>'NEW Summary 1990-2023 GHG'!U34-'NON-ETS &amp; ETS'!U34</f>
        <v>49.124275600000004</v>
      </c>
      <c r="V113" s="86">
        <f>'NEW Summary 1990-2023 GHG'!V34-'NON-ETS &amp; ETS'!V34</f>
        <v>50.026312400000002</v>
      </c>
      <c r="W113" s="86">
        <f>'NEW Summary 1990-2023 GHG'!W34-'NON-ETS &amp; ETS'!W34</f>
        <v>49.850344800000009</v>
      </c>
      <c r="X113" s="86">
        <f>'NEW Summary 1990-2023 GHG'!X34-'NON-ETS &amp; ETS'!X34</f>
        <v>45.3094988</v>
      </c>
      <c r="Y113" s="86">
        <f>'NEW Summary 1990-2023 GHG'!Y34-'NON-ETS &amp; ETS'!Y34</f>
        <v>45.739387999999998</v>
      </c>
      <c r="Z113" s="86">
        <f>'NEW Summary 1990-2023 GHG'!Z34-'NON-ETS &amp; ETS'!Z34</f>
        <v>42.4878316</v>
      </c>
      <c r="AA113" s="86">
        <f>'NEW Summary 1990-2023 GHG'!AA34-'NON-ETS &amp; ETS'!AA34</f>
        <v>41.596695200000006</v>
      </c>
      <c r="AB113" s="86">
        <f>'NEW Summary 1990-2023 GHG'!AB34-'NON-ETS &amp; ETS'!AB34</f>
        <v>40.990482400000005</v>
      </c>
      <c r="AC113" s="86">
        <f>'NEW Summary 1990-2023 GHG'!AC34-'NON-ETS &amp; ETS'!AC34</f>
        <v>46.863633920362403</v>
      </c>
      <c r="AD113" s="86">
        <f>'NEW Summary 1990-2023 GHG'!AD34-'NON-ETS &amp; ETS'!AD34</f>
        <v>45.793105543440078</v>
      </c>
      <c r="AE113" s="86">
        <f>'NEW Summary 1990-2023 GHG'!AE34-'NON-ETS &amp; ETS'!AE34</f>
        <v>49.370679257317327</v>
      </c>
      <c r="AF113" s="86">
        <f>'NEW Summary 1990-2023 GHG'!AF34-'NON-ETS &amp; ETS'!AF34</f>
        <v>48.144307363679999</v>
      </c>
      <c r="AG113" s="86">
        <f>'NEW Summary 1990-2023 GHG'!AG34-'NON-ETS &amp; ETS'!AG34</f>
        <v>43.259350754436866</v>
      </c>
      <c r="AH113" s="86">
        <f>'NEW Summary 1990-2023 GHG'!AH34-'NON-ETS &amp; ETS'!AH34</f>
        <v>51.707833385728883</v>
      </c>
      <c r="AI113" s="86">
        <f>'NEW Summary 1990-2023 GHG'!AI34-'NON-ETS &amp; ETS'!AI34</f>
        <v>52.681345063670086</v>
      </c>
      <c r="AJ113" s="68"/>
      <c r="AK113" s="87">
        <f t="shared" si="16"/>
        <v>1.8827160493827391E-2</v>
      </c>
      <c r="AM113" s="87">
        <f t="shared" ref="AM113:AM115" si="22">(AI113-Q113)/Q113</f>
        <v>0.10560734921149689</v>
      </c>
    </row>
    <row r="114" spans="1:39" outlineLevel="1" x14ac:dyDescent="0.25">
      <c r="A114" s="70" t="s">
        <v>43</v>
      </c>
      <c r="B114" s="86">
        <f>'NEW Summary 1990-2023 GHG'!B35-'NON-ETS &amp; ETS'!B35</f>
        <v>97.740765061882584</v>
      </c>
      <c r="C114" s="86">
        <f>'NEW Summary 1990-2023 GHG'!C35-'NON-ETS &amp; ETS'!C35</f>
        <v>97.88913255185517</v>
      </c>
      <c r="D114" s="86">
        <f>'NEW Summary 1990-2023 GHG'!D35-'NON-ETS &amp; ETS'!D35</f>
        <v>98.674091582228982</v>
      </c>
      <c r="E114" s="86">
        <f>'NEW Summary 1990-2023 GHG'!E35-'NON-ETS &amp; ETS'!E35</f>
        <v>99.486071387791299</v>
      </c>
      <c r="F114" s="86">
        <f>'NEW Summary 1990-2023 GHG'!F35-'NON-ETS &amp; ETS'!F35</f>
        <v>100.14640441176329</v>
      </c>
      <c r="G114" s="86">
        <f>'NEW Summary 1990-2023 GHG'!G35-'NON-ETS &amp; ETS'!G35</f>
        <v>100.61466015448265</v>
      </c>
      <c r="H114" s="86">
        <f>'NEW Summary 1990-2023 GHG'!H35-'NON-ETS &amp; ETS'!H35</f>
        <v>100.63183666576825</v>
      </c>
      <c r="I114" s="86">
        <f>'NEW Summary 1990-2023 GHG'!I35-'NON-ETS &amp; ETS'!I35</f>
        <v>84.748430635606638</v>
      </c>
      <c r="J114" s="86">
        <f>'NEW Summary 1990-2023 GHG'!J35-'NON-ETS &amp; ETS'!J35</f>
        <v>66.715771321119618</v>
      </c>
      <c r="K114" s="86">
        <f>'NEW Summary 1990-2023 GHG'!K35-'NON-ETS &amp; ETS'!K35</f>
        <v>74.599152005657388</v>
      </c>
      <c r="L114" s="86">
        <f>'NEW Summary 1990-2023 GHG'!L35-'NON-ETS &amp; ETS'!L35</f>
        <v>79.602870990238046</v>
      </c>
      <c r="M114" s="86">
        <f>'NEW Summary 1990-2023 GHG'!M35-'NON-ETS &amp; ETS'!M35</f>
        <v>88.811286706276093</v>
      </c>
      <c r="N114" s="86">
        <f>'NEW Summary 1990-2023 GHG'!N35-'NON-ETS &amp; ETS'!N35</f>
        <v>115.03357663120156</v>
      </c>
      <c r="O114" s="86">
        <f>'NEW Summary 1990-2023 GHG'!O35-'NON-ETS &amp; ETS'!O35</f>
        <v>162.09788443672096</v>
      </c>
      <c r="P114" s="86">
        <f>'NEW Summary 1990-2023 GHG'!P35-'NON-ETS &amp; ETS'!P35</f>
        <v>149.46809786056204</v>
      </c>
      <c r="Q114" s="86">
        <f>'NEW Summary 1990-2023 GHG'!Q35-'NON-ETS &amp; ETS'!Q35</f>
        <v>132.57234476718932</v>
      </c>
      <c r="R114" s="86">
        <f>'NEW Summary 1990-2023 GHG'!R35-'NON-ETS &amp; ETS'!R35</f>
        <v>130.19005777336207</v>
      </c>
      <c r="S114" s="86">
        <f>'NEW Summary 1990-2023 GHG'!S35-'NON-ETS &amp; ETS'!S35</f>
        <v>83.934111990741073</v>
      </c>
      <c r="T114" s="86">
        <f>'NEW Summary 1990-2023 GHG'!T35-'NON-ETS &amp; ETS'!T35</f>
        <v>69.02380495828794</v>
      </c>
      <c r="U114" s="86">
        <f>'NEW Summary 1990-2023 GHG'!U35-'NON-ETS &amp; ETS'!U35</f>
        <v>70.514412189651139</v>
      </c>
      <c r="V114" s="86">
        <f>'NEW Summary 1990-2023 GHG'!V35-'NON-ETS &amp; ETS'!V35</f>
        <v>62.072527439734159</v>
      </c>
      <c r="W114" s="86">
        <f>'NEW Summary 1990-2023 GHG'!W35-'NON-ETS &amp; ETS'!W35</f>
        <v>45.013958102736098</v>
      </c>
      <c r="X114" s="86">
        <f>'NEW Summary 1990-2023 GHG'!X35-'NON-ETS &amp; ETS'!X35</f>
        <v>48.286182233922162</v>
      </c>
      <c r="Y114" s="86">
        <f>'NEW Summary 1990-2023 GHG'!Y35-'NON-ETS &amp; ETS'!Y35</f>
        <v>45.127691648505646</v>
      </c>
      <c r="Z114" s="86">
        <f>'NEW Summary 1990-2023 GHG'!Z35-'NON-ETS &amp; ETS'!Z35</f>
        <v>41.651772593635819</v>
      </c>
      <c r="AA114" s="86">
        <f>'NEW Summary 1990-2023 GHG'!AA35-'NON-ETS &amp; ETS'!AA35</f>
        <v>42.393890563800774</v>
      </c>
      <c r="AB114" s="86">
        <f>'NEW Summary 1990-2023 GHG'!AB35-'NON-ETS &amp; ETS'!AB35</f>
        <v>25.030907769237675</v>
      </c>
      <c r="AC114" s="86">
        <f>'NEW Summary 1990-2023 GHG'!AC35-'NON-ETS &amp; ETS'!AC35</f>
        <v>27.449305898653076</v>
      </c>
      <c r="AD114" s="86">
        <f>'NEW Summary 1990-2023 GHG'!AD35-'NON-ETS &amp; ETS'!AD35</f>
        <v>23.899295638180405</v>
      </c>
      <c r="AE114" s="86">
        <f>'NEW Summary 1990-2023 GHG'!AE35-'NON-ETS &amp; ETS'!AE35</f>
        <v>32.524203919874395</v>
      </c>
      <c r="AF114" s="86">
        <f>'NEW Summary 1990-2023 GHG'!AF35-'NON-ETS &amp; ETS'!AF35</f>
        <v>31.188413817965916</v>
      </c>
      <c r="AG114" s="86">
        <f>'NEW Summary 1990-2023 GHG'!AG35-'NON-ETS &amp; ETS'!AG35</f>
        <v>34.611180998377201</v>
      </c>
      <c r="AH114" s="86">
        <f>'NEW Summary 1990-2023 GHG'!AH35-'NON-ETS &amp; ETS'!AH35</f>
        <v>36.374321164242211</v>
      </c>
      <c r="AI114" s="86">
        <f>'NEW Summary 1990-2023 GHG'!AI35-'NON-ETS &amp; ETS'!AI35</f>
        <v>36.603986334717924</v>
      </c>
      <c r="AJ114" s="68"/>
      <c r="AK114" s="87">
        <f t="shared" si="16"/>
        <v>6.3139369512546359E-3</v>
      </c>
      <c r="AM114" s="87">
        <f t="shared" si="22"/>
        <v>-0.72389425261355766</v>
      </c>
    </row>
    <row r="115" spans="1:39" outlineLevel="1" x14ac:dyDescent="0.25">
      <c r="A115" s="70" t="s">
        <v>44</v>
      </c>
      <c r="B115" s="86">
        <f>'NEW Summary 1990-2023 GHG'!B36-'NON-ETS &amp; ETS'!B36</f>
        <v>135.25319522288586</v>
      </c>
      <c r="C115" s="86">
        <f>'NEW Summary 1990-2023 GHG'!C36-'NON-ETS &amp; ETS'!C36</f>
        <v>135.43145080529615</v>
      </c>
      <c r="D115" s="86">
        <f>'NEW Summary 1990-2023 GHG'!D36-'NON-ETS &amp; ETS'!D36</f>
        <v>137.13203332185168</v>
      </c>
      <c r="E115" s="86">
        <f>'NEW Summary 1990-2023 GHG'!E36-'NON-ETS &amp; ETS'!E36</f>
        <v>137.29062266307653</v>
      </c>
      <c r="F115" s="86">
        <f>'NEW Summary 1990-2023 GHG'!F36-'NON-ETS &amp; ETS'!F36</f>
        <v>135.94524665740758</v>
      </c>
      <c r="G115" s="86">
        <f>'NEW Summary 1990-2023 GHG'!G36-'NON-ETS &amp; ETS'!G36</f>
        <v>135.25570228818248</v>
      </c>
      <c r="H115" s="86">
        <f>'NEW Summary 1990-2023 GHG'!H36-'NON-ETS &amp; ETS'!H36</f>
        <v>135.33735543540018</v>
      </c>
      <c r="I115" s="86">
        <f>'NEW Summary 1990-2023 GHG'!I36-'NON-ETS &amp; ETS'!I36</f>
        <v>134.08108593492943</v>
      </c>
      <c r="J115" s="86">
        <f>'NEW Summary 1990-2023 GHG'!J36-'NON-ETS &amp; ETS'!J36</f>
        <v>144.94266515134387</v>
      </c>
      <c r="K115" s="86">
        <f>'NEW Summary 1990-2023 GHG'!K36-'NON-ETS &amp; ETS'!K36</f>
        <v>143.62100195313579</v>
      </c>
      <c r="L115" s="86">
        <f>'NEW Summary 1990-2023 GHG'!L36-'NON-ETS &amp; ETS'!L36</f>
        <v>143.43835361549452</v>
      </c>
      <c r="M115" s="86">
        <f>'NEW Summary 1990-2023 GHG'!M36-'NON-ETS &amp; ETS'!M36</f>
        <v>146.04544138813282</v>
      </c>
      <c r="N115" s="86">
        <f>'NEW Summary 1990-2023 GHG'!N36-'NON-ETS &amp; ETS'!N36</f>
        <v>149.81283750782927</v>
      </c>
      <c r="O115" s="86">
        <f>'NEW Summary 1990-2023 GHG'!O36-'NON-ETS &amp; ETS'!O36</f>
        <v>133.48896372238977</v>
      </c>
      <c r="P115" s="86">
        <f>'NEW Summary 1990-2023 GHG'!P36-'NON-ETS &amp; ETS'!P36</f>
        <v>131.83371366921926</v>
      </c>
      <c r="Q115" s="86">
        <f>'NEW Summary 1990-2023 GHG'!Q36-'NON-ETS &amp; ETS'!Q36</f>
        <v>134.26355949648877</v>
      </c>
      <c r="R115" s="86">
        <f>'NEW Summary 1990-2023 GHG'!R36-'NON-ETS &amp; ETS'!R36</f>
        <v>129.45114586871648</v>
      </c>
      <c r="S115" s="86">
        <f>'NEW Summary 1990-2023 GHG'!S36-'NON-ETS &amp; ETS'!S36</f>
        <v>131.6594100388397</v>
      </c>
      <c r="T115" s="86">
        <f>'NEW Summary 1990-2023 GHG'!T36-'NON-ETS &amp; ETS'!T36</f>
        <v>140.4207827114636</v>
      </c>
      <c r="U115" s="86">
        <f>'NEW Summary 1990-2023 GHG'!U36-'NON-ETS &amp; ETS'!U36</f>
        <v>141.99278491419452</v>
      </c>
      <c r="V115" s="86">
        <f>'NEW Summary 1990-2023 GHG'!V36-'NON-ETS &amp; ETS'!V36</f>
        <v>140.05549064460226</v>
      </c>
      <c r="W115" s="86">
        <f>'NEW Summary 1990-2023 GHG'!W36-'NON-ETS &amp; ETS'!W36</f>
        <v>138.68233915787044</v>
      </c>
      <c r="X115" s="86">
        <f>'NEW Summary 1990-2023 GHG'!X36-'NON-ETS &amp; ETS'!X36</f>
        <v>139.31065521508137</v>
      </c>
      <c r="Y115" s="86">
        <f>'NEW Summary 1990-2023 GHG'!Y36-'NON-ETS &amp; ETS'!Y36</f>
        <v>138.72129108451219</v>
      </c>
      <c r="Z115" s="86">
        <f>'NEW Summary 1990-2023 GHG'!Z36-'NON-ETS &amp; ETS'!Z36</f>
        <v>143.38580313823721</v>
      </c>
      <c r="AA115" s="86">
        <f>'NEW Summary 1990-2023 GHG'!AA36-'NON-ETS &amp; ETS'!AA36</f>
        <v>143.90487879949171</v>
      </c>
      <c r="AB115" s="86">
        <f>'NEW Summary 1990-2023 GHG'!AB36-'NON-ETS &amp; ETS'!AB36</f>
        <v>146.68235046084251</v>
      </c>
      <c r="AC115" s="86">
        <f>'NEW Summary 1990-2023 GHG'!AC36-'NON-ETS &amp; ETS'!AC36</f>
        <v>148.63364408006458</v>
      </c>
      <c r="AD115" s="86">
        <f>'NEW Summary 1990-2023 GHG'!AD36-'NON-ETS &amp; ETS'!AD36</f>
        <v>150.39397026824633</v>
      </c>
      <c r="AE115" s="86">
        <f>'NEW Summary 1990-2023 GHG'!AE36-'NON-ETS &amp; ETS'!AE36</f>
        <v>152.44807531924437</v>
      </c>
      <c r="AF115" s="86">
        <f>'NEW Summary 1990-2023 GHG'!AF36-'NON-ETS &amp; ETS'!AF36</f>
        <v>156.18737412884335</v>
      </c>
      <c r="AG115" s="86">
        <f>'NEW Summary 1990-2023 GHG'!AG36-'NON-ETS &amp; ETS'!AG36</f>
        <v>157.759546337801</v>
      </c>
      <c r="AH115" s="86">
        <f>'NEW Summary 1990-2023 GHG'!AH36-'NON-ETS &amp; ETS'!AH36</f>
        <v>159.18052414469673</v>
      </c>
      <c r="AI115" s="86">
        <f>'NEW Summary 1990-2023 GHG'!AI36-'NON-ETS &amp; ETS'!AI36</f>
        <v>162.60515769136811</v>
      </c>
      <c r="AJ115" s="68"/>
      <c r="AK115" s="87">
        <f t="shared" si="16"/>
        <v>2.151414920306674E-2</v>
      </c>
      <c r="AM115" s="87">
        <f t="shared" si="22"/>
        <v>0.21108928067425861</v>
      </c>
    </row>
    <row r="116" spans="1:39" x14ac:dyDescent="0.25"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80"/>
      <c r="AK116" s="88"/>
      <c r="AM116" s="88"/>
    </row>
    <row r="117" spans="1:39" x14ac:dyDescent="0.25">
      <c r="A117" s="81" t="s">
        <v>62</v>
      </c>
      <c r="B117" s="82">
        <f>'NEW Summary 1990-2023 GHG'!B47-'NON-ETS &amp; ETS'!B47</f>
        <v>55680.247904611169</v>
      </c>
      <c r="C117" s="82">
        <f>'NEW Summary 1990-2023 GHG'!C47-'NON-ETS &amp; ETS'!C47</f>
        <v>56450.429609228471</v>
      </c>
      <c r="D117" s="82">
        <f>'NEW Summary 1990-2023 GHG'!D47-'NON-ETS &amp; ETS'!D47</f>
        <v>56443.138130217339</v>
      </c>
      <c r="E117" s="82">
        <f>'NEW Summary 1990-2023 GHG'!E47-'NON-ETS &amp; ETS'!E47</f>
        <v>56906.601714599172</v>
      </c>
      <c r="F117" s="82">
        <f>'NEW Summary 1990-2023 GHG'!F47-'NON-ETS &amp; ETS'!F47</f>
        <v>58227.862810789666</v>
      </c>
      <c r="G117" s="82">
        <f>'NEW Summary 1990-2023 GHG'!G47-'NON-ETS &amp; ETS'!G47</f>
        <v>59629.500817673041</v>
      </c>
      <c r="H117" s="82">
        <f>'NEW Summary 1990-2023 GHG'!H47-'NON-ETS &amp; ETS'!H47</f>
        <v>61701.296253760833</v>
      </c>
      <c r="I117" s="82">
        <f>'NEW Summary 1990-2023 GHG'!I47-'NON-ETS &amp; ETS'!I47</f>
        <v>63025.438885362986</v>
      </c>
      <c r="J117" s="82">
        <f>'NEW Summary 1990-2023 GHG'!J47-'NON-ETS &amp; ETS'!J47</f>
        <v>65500.239788796483</v>
      </c>
      <c r="K117" s="82">
        <f>'NEW Summary 1990-2023 GHG'!K47-'NON-ETS &amp; ETS'!K47</f>
        <v>66692.268853620684</v>
      </c>
      <c r="L117" s="82">
        <f>'NEW Summary 1990-2023 GHG'!L47-'NON-ETS &amp; ETS'!L47</f>
        <v>68821.32079600291</v>
      </c>
      <c r="M117" s="82">
        <f>'NEW Summary 1990-2023 GHG'!M47-'NON-ETS &amp; ETS'!M47</f>
        <v>70817.745665512659</v>
      </c>
      <c r="N117" s="82">
        <f>'NEW Summary 1990-2023 GHG'!N47-'NON-ETS &amp; ETS'!N47</f>
        <v>68912.165573538688</v>
      </c>
      <c r="O117" s="82">
        <f>'NEW Summary 1990-2023 GHG'!O47-'NON-ETS &amp; ETS'!O47</f>
        <v>69348.716052031858</v>
      </c>
      <c r="P117" s="82">
        <f>'NEW Summary 1990-2023 GHG'!P47-'NON-ETS &amp; ETS'!P47</f>
        <v>68659.198774894307</v>
      </c>
      <c r="Q117" s="82">
        <f>'NEW Summary 1990-2023 GHG'!Q47-'NON-ETS &amp; ETS'!Q47</f>
        <v>47795.982289421525</v>
      </c>
      <c r="R117" s="82">
        <f>'NEW Summary 1990-2023 GHG'!R47-'NON-ETS &amp; ETS'!R47</f>
        <v>47615.328853683553</v>
      </c>
      <c r="S117" s="82">
        <f>'NEW Summary 1990-2023 GHG'!S47-'NON-ETS &amp; ETS'!S47</f>
        <v>47463.439783654154</v>
      </c>
      <c r="T117" s="82">
        <f>'NEW Summary 1990-2023 GHG'!T47-'NON-ETS &amp; ETS'!T47</f>
        <v>47566.789379037567</v>
      </c>
      <c r="U117" s="82">
        <f>'NEW Summary 1990-2023 GHG'!U47-'NON-ETS &amp; ETS'!U47</f>
        <v>44963.37869350244</v>
      </c>
      <c r="V117" s="82">
        <f>'NEW Summary 1990-2023 GHG'!V47-'NON-ETS &amp; ETS'!V47</f>
        <v>44457.052577632858</v>
      </c>
      <c r="W117" s="82">
        <f>'NEW Summary 1990-2023 GHG'!W47-'NON-ETS &amp; ETS'!W47</f>
        <v>42090.377750504122</v>
      </c>
      <c r="X117" s="82">
        <f>'NEW Summary 1990-2023 GHG'!X47-'NON-ETS &amp; ETS'!X47</f>
        <v>41531.163335518519</v>
      </c>
      <c r="Y117" s="82">
        <f>'NEW Summary 1990-2023 GHG'!Y47-'NON-ETS &amp; ETS'!Y47</f>
        <v>42315.453302219168</v>
      </c>
      <c r="Z117" s="82">
        <f>'NEW Summary 1990-2023 GHG'!Z47-'NON-ETS &amp; ETS'!Z47</f>
        <v>42120.807687438661</v>
      </c>
      <c r="AA117" s="82">
        <f>'NEW Summary 1990-2023 GHG'!AA47-'NON-ETS &amp; ETS'!AA47</f>
        <v>43596.037097997614</v>
      </c>
      <c r="AB117" s="82">
        <f>'NEW Summary 1990-2023 GHG'!AB47-'NON-ETS &amp; ETS'!AB47</f>
        <v>44979.740487740528</v>
      </c>
      <c r="AC117" s="82">
        <f>'NEW Summary 1990-2023 GHG'!AC47-'NON-ETS &amp; ETS'!AC47</f>
        <v>45039.719448489181</v>
      </c>
      <c r="AD117" s="82">
        <f>'NEW Summary 1990-2023 GHG'!AD47-'NON-ETS &amp; ETS'!AD47</f>
        <v>46096.966486353718</v>
      </c>
      <c r="AE117" s="82">
        <f>'NEW Summary 1990-2023 GHG'!AE47-'NON-ETS &amp; ETS'!AE47</f>
        <v>45613.855205088781</v>
      </c>
      <c r="AF117" s="82">
        <f>'NEW Summary 1990-2023 GHG'!AF47-'NON-ETS &amp; ETS'!AF47</f>
        <v>44351.63362606481</v>
      </c>
      <c r="AG117" s="82">
        <f>'NEW Summary 1990-2023 GHG'!AG47-'NON-ETS &amp; ETS'!AG47</f>
        <v>44907.785982042886</v>
      </c>
      <c r="AH117" s="82">
        <f>'NEW Summary 1990-2023 GHG'!AH47-'NON-ETS &amp; ETS'!AH47</f>
        <v>44345.354855955971</v>
      </c>
      <c r="AI117" s="82">
        <f>'NEW Summary 1990-2023 GHG'!AI47-'NON-ETS &amp; ETS'!AI47</f>
        <v>42808.819429894858</v>
      </c>
      <c r="AJ117" s="83"/>
      <c r="AK117" s="89">
        <f>(AI117-AH117)/AH117</f>
        <v>-3.464929824222035E-2</v>
      </c>
      <c r="AL117" s="11">
        <f>(AI117-AA117)/AA117</f>
        <v>-1.805709235298621E-2</v>
      </c>
      <c r="AM117" s="69">
        <f>(AI117-Q117)/Q117</f>
        <v>-0.10434272130505944</v>
      </c>
    </row>
    <row r="118" spans="1:39" x14ac:dyDescent="0.25">
      <c r="B118" s="90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0"/>
      <c r="R118" s="90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0"/>
      <c r="AD118" s="90"/>
      <c r="AE118" s="90"/>
      <c r="AF118" s="90"/>
      <c r="AG118" s="90"/>
      <c r="AH118" s="90"/>
      <c r="AI118" s="90"/>
      <c r="AJ118" s="90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91B0C-99CC-4F40-9E95-0FDB2C530F5A}">
  <sheetPr>
    <tabColor theme="1" tint="4.9989318521683403E-2"/>
  </sheetPr>
  <dimension ref="A1:AM69"/>
  <sheetViews>
    <sheetView tabSelected="1" zoomScale="75" zoomScaleNormal="75" workbookViewId="0">
      <pane ySplit="1" topLeftCell="A2" activePane="bottomLeft" state="frozen"/>
      <selection activeCell="A85" sqref="A85"/>
      <selection pane="bottomLeft" activeCell="P5" sqref="P5"/>
    </sheetView>
  </sheetViews>
  <sheetFormatPr defaultColWidth="9.140625" defaultRowHeight="15" outlineLevelRow="1" x14ac:dyDescent="0.25"/>
  <cols>
    <col min="1" max="1" width="47.140625" style="6" customWidth="1"/>
    <col min="2" max="3" width="9.85546875" style="6" bestFit="1" customWidth="1"/>
    <col min="4" max="4" width="11" style="6" customWidth="1"/>
    <col min="5" max="5" width="10.5703125" style="6" bestFit="1" customWidth="1"/>
    <col min="6" max="6" width="10.5703125" style="6" customWidth="1"/>
    <col min="7" max="7" width="9.85546875" style="6" bestFit="1" customWidth="1"/>
    <col min="8" max="14" width="6.85546875" style="6" customWidth="1"/>
    <col min="15" max="15" width="9.85546875" style="6" customWidth="1"/>
    <col min="16" max="16" width="11" style="6" bestFit="1" customWidth="1"/>
    <col min="17" max="17" width="9.85546875" style="6" customWidth="1"/>
    <col min="18" max="18" width="10.5703125" style="6" bestFit="1" customWidth="1"/>
    <col min="19" max="19" width="8.85546875" style="6" bestFit="1" customWidth="1"/>
    <col min="20" max="20" width="5.7109375" style="112" customWidth="1"/>
    <col min="21" max="21" width="9.28515625" style="6" customWidth="1"/>
    <col min="22" max="22" width="5.7109375" style="6" customWidth="1"/>
    <col min="23" max="23" width="14.28515625" style="6" bestFit="1" customWidth="1"/>
    <col min="24" max="24" width="7.5703125" style="6" customWidth="1"/>
    <col min="25" max="25" width="14.140625" style="6" customWidth="1"/>
    <col min="26" max="26" width="9.140625" style="6"/>
    <col min="27" max="27" width="32.28515625" style="6" customWidth="1"/>
    <col min="28" max="28" width="4.28515625" style="6" customWidth="1"/>
    <col min="29" max="30" width="7.42578125" style="6" customWidth="1"/>
    <col min="31" max="32" width="7.140625" style="6" customWidth="1"/>
    <col min="33" max="34" width="5.85546875" style="6" bestFit="1" customWidth="1"/>
    <col min="35" max="35" width="13.7109375" style="6" bestFit="1" customWidth="1"/>
    <col min="36" max="36" width="9.42578125" style="6" bestFit="1" customWidth="1"/>
    <col min="37" max="16384" width="9.140625" style="6"/>
  </cols>
  <sheetData>
    <row r="1" spans="1:39" s="98" customFormat="1" ht="46.5" x14ac:dyDescent="0.35">
      <c r="A1" s="91"/>
      <c r="B1" s="92">
        <v>2018</v>
      </c>
      <c r="C1" s="93">
        <v>2019</v>
      </c>
      <c r="D1" s="92">
        <v>2020</v>
      </c>
      <c r="E1" s="93">
        <v>2021</v>
      </c>
      <c r="F1" s="93">
        <v>2022</v>
      </c>
      <c r="G1" s="93">
        <v>2023</v>
      </c>
      <c r="H1" s="94">
        <v>2024</v>
      </c>
      <c r="I1" s="95">
        <v>2025</v>
      </c>
      <c r="J1" s="94">
        <v>2026</v>
      </c>
      <c r="K1" s="94">
        <v>2027</v>
      </c>
      <c r="L1" s="94">
        <v>2028</v>
      </c>
      <c r="M1" s="94">
        <v>2029</v>
      </c>
      <c r="N1" s="95">
        <v>2030</v>
      </c>
      <c r="O1" s="96"/>
      <c r="P1" s="97" t="s">
        <v>63</v>
      </c>
      <c r="Q1" s="96"/>
      <c r="R1" s="97" t="s">
        <v>64</v>
      </c>
      <c r="S1" s="97" t="s">
        <v>64</v>
      </c>
      <c r="U1" s="97" t="s">
        <v>65</v>
      </c>
      <c r="W1" s="97" t="s">
        <v>66</v>
      </c>
      <c r="X1" s="99"/>
      <c r="Y1" s="97" t="s">
        <v>67</v>
      </c>
      <c r="AA1" s="32" t="s">
        <v>68</v>
      </c>
      <c r="AB1" s="32"/>
      <c r="AC1" s="32">
        <v>2018</v>
      </c>
      <c r="AD1" s="32">
        <v>2021</v>
      </c>
      <c r="AE1" s="32">
        <v>2022</v>
      </c>
      <c r="AF1" s="32">
        <v>2023</v>
      </c>
      <c r="AG1" s="32">
        <v>2024</v>
      </c>
      <c r="AH1" s="32">
        <v>2025</v>
      </c>
      <c r="AI1" s="100" t="s">
        <v>69</v>
      </c>
      <c r="AJ1" s="100" t="s">
        <v>70</v>
      </c>
      <c r="AK1" s="6"/>
      <c r="AM1" s="101" t="s">
        <v>4</v>
      </c>
    </row>
    <row r="2" spans="1:39" x14ac:dyDescent="0.25">
      <c r="A2" s="102"/>
      <c r="B2" s="103"/>
      <c r="C2" s="104"/>
      <c r="D2" s="103"/>
      <c r="E2" s="196" t="s">
        <v>71</v>
      </c>
      <c r="F2" s="197"/>
      <c r="G2" s="197"/>
      <c r="H2" s="197"/>
      <c r="I2" s="198"/>
      <c r="J2" s="199" t="s">
        <v>72</v>
      </c>
      <c r="K2" s="200"/>
      <c r="L2" s="200"/>
      <c r="M2" s="200"/>
      <c r="N2" s="201"/>
      <c r="O2" s="105"/>
      <c r="P2" s="106"/>
      <c r="Q2" s="105"/>
      <c r="R2" s="106"/>
      <c r="S2" s="106"/>
      <c r="T2" s="6"/>
      <c r="U2" s="106"/>
      <c r="W2" s="106"/>
      <c r="X2" s="4"/>
      <c r="Y2" s="106"/>
      <c r="AA2" s="107" t="s">
        <v>73</v>
      </c>
      <c r="AB2" s="107"/>
      <c r="AC2" s="29">
        <v>10.236875063468478</v>
      </c>
      <c r="AD2" s="29">
        <v>9.8925867350754917</v>
      </c>
      <c r="AE2" s="29">
        <v>9.6944241202559862</v>
      </c>
      <c r="AF2" s="29">
        <v>7.5581695484183253</v>
      </c>
      <c r="AG2" s="29"/>
      <c r="AH2" s="29"/>
      <c r="AI2" s="29">
        <v>40</v>
      </c>
      <c r="AJ2" s="10">
        <v>0.67862951009374517</v>
      </c>
      <c r="AM2" s="10">
        <v>-0.22035909976066242</v>
      </c>
    </row>
    <row r="3" spans="1:39" x14ac:dyDescent="0.25">
      <c r="A3" s="108" t="s">
        <v>74</v>
      </c>
      <c r="B3" s="109"/>
      <c r="C3" s="102"/>
      <c r="D3" s="109"/>
      <c r="E3" s="102"/>
      <c r="F3" s="110"/>
      <c r="G3" s="110"/>
      <c r="H3" s="110"/>
      <c r="I3" s="111"/>
      <c r="J3" s="110"/>
      <c r="K3" s="110"/>
      <c r="L3" s="110"/>
      <c r="M3" s="110"/>
      <c r="N3" s="111"/>
      <c r="O3" s="105"/>
      <c r="P3" s="102"/>
      <c r="Q3" s="105"/>
      <c r="R3" s="104" t="s">
        <v>75</v>
      </c>
      <c r="S3" s="102"/>
      <c r="U3" s="102"/>
      <c r="W3" s="104" t="s">
        <v>75</v>
      </c>
      <c r="X3" s="32"/>
      <c r="Y3" s="104" t="s">
        <v>75</v>
      </c>
      <c r="AA3" s="107" t="s">
        <v>18</v>
      </c>
      <c r="AB3" s="107"/>
      <c r="AC3" s="29">
        <v>12.30848196150434</v>
      </c>
      <c r="AD3" s="29">
        <v>11.088584776654923</v>
      </c>
      <c r="AE3" s="29">
        <v>11.759753590092735</v>
      </c>
      <c r="AF3" s="29">
        <v>11.790817382973598</v>
      </c>
      <c r="AG3" s="29"/>
      <c r="AH3" s="29"/>
      <c r="AI3" s="29">
        <v>54</v>
      </c>
      <c r="AJ3" s="10">
        <v>0.64146584721706024</v>
      </c>
      <c r="AM3" s="10">
        <v>2.6415343351269866E-3</v>
      </c>
    </row>
    <row r="4" spans="1:39" x14ac:dyDescent="0.25">
      <c r="A4" s="113" t="s">
        <v>73</v>
      </c>
      <c r="B4" s="114">
        <v>10236.875063468478</v>
      </c>
      <c r="C4" s="115">
        <v>9034.9075408360295</v>
      </c>
      <c r="D4" s="114">
        <v>8364.0971674720331</v>
      </c>
      <c r="E4" s="115">
        <v>9892.5867350754925</v>
      </c>
      <c r="F4" s="115">
        <v>9694.4241202559861</v>
      </c>
      <c r="G4" s="115">
        <v>7558.1695484183256</v>
      </c>
      <c r="H4" s="115"/>
      <c r="I4" s="114"/>
      <c r="J4" s="115"/>
      <c r="K4" s="115"/>
      <c r="L4" s="115"/>
      <c r="M4" s="115"/>
      <c r="N4" s="114"/>
      <c r="O4" s="116"/>
      <c r="P4" s="117">
        <v>-0.2616721898472158</v>
      </c>
      <c r="Q4" s="116"/>
      <c r="R4" s="115">
        <v>27.145180403749805</v>
      </c>
      <c r="S4" s="117">
        <v>0.67862951009374517</v>
      </c>
      <c r="T4" s="6"/>
      <c r="U4" s="117">
        <v>1.0289072676318727</v>
      </c>
      <c r="W4" s="115">
        <v>40</v>
      </c>
      <c r="X4" s="116"/>
      <c r="Y4" s="115">
        <v>20</v>
      </c>
      <c r="AA4" s="107" t="s">
        <v>76</v>
      </c>
      <c r="AB4" s="107"/>
      <c r="AC4" s="29">
        <v>6.9995795736711335</v>
      </c>
      <c r="AD4" s="29">
        <v>6.8683650518130648</v>
      </c>
      <c r="AE4" s="29">
        <v>5.7533256579483014</v>
      </c>
      <c r="AF4" s="29">
        <v>5.3461439235511454</v>
      </c>
      <c r="AG4" s="29"/>
      <c r="AH4" s="29"/>
      <c r="AI4" s="29">
        <v>29</v>
      </c>
      <c r="AJ4" s="10">
        <v>0.61958050459698322</v>
      </c>
      <c r="AM4" s="10">
        <v>-7.0773281160371765E-2</v>
      </c>
    </row>
    <row r="5" spans="1:39" outlineLevel="1" x14ac:dyDescent="0.25">
      <c r="A5" s="118" t="s">
        <v>10</v>
      </c>
      <c r="B5" s="119">
        <v>10011.764340535294</v>
      </c>
      <c r="C5" s="14">
        <v>8826.0698093485989</v>
      </c>
      <c r="D5" s="119">
        <v>8169.9056935684039</v>
      </c>
      <c r="E5" s="14">
        <v>9720.8843538628607</v>
      </c>
      <c r="F5" s="14">
        <v>9537.8860589238921</v>
      </c>
      <c r="G5" s="14">
        <v>7433.2272536199744</v>
      </c>
      <c r="H5" s="14"/>
      <c r="I5" s="119"/>
      <c r="J5" s="14"/>
      <c r="K5" s="14"/>
      <c r="L5" s="14"/>
      <c r="M5" s="14"/>
      <c r="N5" s="119"/>
      <c r="O5" s="22"/>
      <c r="P5" s="73">
        <v>-0.2575507172572396</v>
      </c>
      <c r="Q5" s="22"/>
      <c r="R5" s="14">
        <v>26.691997666406728</v>
      </c>
      <c r="S5" s="73"/>
      <c r="U5" s="73"/>
      <c r="W5" s="120"/>
      <c r="X5" s="121"/>
      <c r="Y5" s="120"/>
      <c r="AA5" s="107" t="s">
        <v>77</v>
      </c>
      <c r="AB5" s="107"/>
      <c r="AC5" s="29">
        <v>1.5466692913353632</v>
      </c>
      <c r="AD5" s="29">
        <v>1.4442806158061259</v>
      </c>
      <c r="AE5" s="29">
        <v>1.4470231199142074</v>
      </c>
      <c r="AF5" s="29">
        <v>1.4094595729007338</v>
      </c>
      <c r="AG5" s="29"/>
      <c r="AH5" s="29"/>
      <c r="AI5" s="29">
        <v>7</v>
      </c>
      <c r="AJ5" s="10">
        <v>0.61439475837443813</v>
      </c>
      <c r="AM5" s="10">
        <v>-2.5959189246195835E-2</v>
      </c>
    </row>
    <row r="6" spans="1:39" outlineLevel="1" x14ac:dyDescent="0.25">
      <c r="A6" s="118" t="s">
        <v>12</v>
      </c>
      <c r="B6" s="119">
        <v>118.48682296406294</v>
      </c>
      <c r="C6" s="14">
        <v>107.21842843666239</v>
      </c>
      <c r="D6" s="119">
        <v>91.832968093679767</v>
      </c>
      <c r="E6" s="14">
        <v>80.784642263704484</v>
      </c>
      <c r="F6" s="14">
        <v>66.926023584907526</v>
      </c>
      <c r="G6" s="14">
        <v>33.63842278990456</v>
      </c>
      <c r="H6" s="14"/>
      <c r="I6" s="119"/>
      <c r="J6" s="14"/>
      <c r="K6" s="14"/>
      <c r="L6" s="14"/>
      <c r="M6" s="14"/>
      <c r="N6" s="119"/>
      <c r="O6" s="22"/>
      <c r="P6" s="73">
        <v>-0.71609988394990465</v>
      </c>
      <c r="Q6" s="22"/>
      <c r="R6" s="14">
        <v>0.18134908863851654</v>
      </c>
      <c r="S6" s="73"/>
      <c r="U6" s="73"/>
      <c r="W6" s="120"/>
      <c r="X6" s="121"/>
      <c r="Y6" s="120"/>
      <c r="AA6" s="107" t="s">
        <v>78</v>
      </c>
      <c r="AB6" s="107"/>
      <c r="AC6" s="29">
        <v>6.9537729787351035</v>
      </c>
      <c r="AD6" s="29">
        <v>7.0933901314483609</v>
      </c>
      <c r="AE6" s="29">
        <v>6.6220509167082833</v>
      </c>
      <c r="AF6" s="29">
        <v>6.2878830088516535</v>
      </c>
      <c r="AG6" s="29"/>
      <c r="AH6" s="29"/>
      <c r="AI6" s="29">
        <v>30</v>
      </c>
      <c r="AJ6" s="10">
        <v>0.66677746856694331</v>
      </c>
      <c r="AM6" s="10">
        <v>-5.0462902212588139E-2</v>
      </c>
    </row>
    <row r="7" spans="1:39" outlineLevel="1" x14ac:dyDescent="0.25">
      <c r="A7" s="118" t="s">
        <v>13</v>
      </c>
      <c r="B7" s="119">
        <v>106.62389996912053</v>
      </c>
      <c r="C7" s="14">
        <v>101.61930305076815</v>
      </c>
      <c r="D7" s="119">
        <v>102.35850580994963</v>
      </c>
      <c r="E7" s="14">
        <v>90.917738948926072</v>
      </c>
      <c r="F7" s="14">
        <v>89.612037747187685</v>
      </c>
      <c r="G7" s="14">
        <v>91.303872008447016</v>
      </c>
      <c r="H7" s="14"/>
      <c r="I7" s="119"/>
      <c r="J7" s="14"/>
      <c r="K7" s="14"/>
      <c r="L7" s="14"/>
      <c r="M7" s="14"/>
      <c r="N7" s="119"/>
      <c r="O7" s="22"/>
      <c r="P7" s="73">
        <v>-0.14368287002360977</v>
      </c>
      <c r="Q7" s="22"/>
      <c r="R7" s="14">
        <v>0.27183364870456073</v>
      </c>
      <c r="S7" s="73"/>
      <c r="U7" s="73"/>
      <c r="W7" s="120"/>
      <c r="X7" s="121"/>
      <c r="Y7" s="120"/>
      <c r="AA7" s="107" t="s">
        <v>32</v>
      </c>
      <c r="AB7" s="107"/>
      <c r="AC7" s="29">
        <v>21.392640490688095</v>
      </c>
      <c r="AD7" s="29">
        <v>21.939661050843391</v>
      </c>
      <c r="AE7" s="29">
        <v>21.795263675198303</v>
      </c>
      <c r="AF7" s="29">
        <v>20.782219608120712</v>
      </c>
      <c r="AG7" s="29"/>
      <c r="AH7" s="29"/>
      <c r="AI7" s="29">
        <v>106</v>
      </c>
      <c r="AJ7" s="10">
        <v>0.60865230503926804</v>
      </c>
      <c r="AM7" s="10">
        <v>-4.6480009701849741E-2</v>
      </c>
    </row>
    <row r="8" spans="1:39" x14ac:dyDescent="0.25">
      <c r="A8" s="122" t="s">
        <v>18</v>
      </c>
      <c r="B8" s="123">
        <v>12308.48196150434</v>
      </c>
      <c r="C8" s="124">
        <v>12322.427454564036</v>
      </c>
      <c r="D8" s="123">
        <v>10401.485376462169</v>
      </c>
      <c r="E8" s="124">
        <v>11088.584776654923</v>
      </c>
      <c r="F8" s="124">
        <v>11759.753590092736</v>
      </c>
      <c r="G8" s="124">
        <v>11790.817382973599</v>
      </c>
      <c r="H8" s="124"/>
      <c r="I8" s="123"/>
      <c r="J8" s="124"/>
      <c r="K8" s="124"/>
      <c r="L8" s="124"/>
      <c r="M8" s="124"/>
      <c r="N8" s="123"/>
      <c r="O8" s="125"/>
      <c r="P8" s="126">
        <v>-4.2057548619705835E-2</v>
      </c>
      <c r="Q8" s="127"/>
      <c r="R8" s="128">
        <v>34.639155749721255</v>
      </c>
      <c r="S8" s="126">
        <v>0.64146584721706024</v>
      </c>
      <c r="T8" s="6"/>
      <c r="U8" s="129">
        <v>1.068404620902325</v>
      </c>
      <c r="W8" s="130">
        <v>54</v>
      </c>
      <c r="X8" s="116"/>
      <c r="Y8" s="130">
        <v>37</v>
      </c>
      <c r="AA8" s="107" t="s">
        <v>79</v>
      </c>
      <c r="AB8" s="107"/>
      <c r="AC8" s="29">
        <v>2.1441448318155891</v>
      </c>
      <c r="AD8" s="29">
        <v>1.8643191539250952</v>
      </c>
      <c r="AE8" s="29">
        <v>1.9309608741693751</v>
      </c>
      <c r="AF8" s="29">
        <v>1.8318830663224299</v>
      </c>
      <c r="AG8" s="29"/>
      <c r="AH8" s="29"/>
      <c r="AI8" s="29">
        <v>9</v>
      </c>
      <c r="AJ8" s="10">
        <v>0.6252403438241001</v>
      </c>
      <c r="AM8" s="10">
        <v>-5.1310106368449668E-2</v>
      </c>
    </row>
    <row r="9" spans="1:39" outlineLevel="1" x14ac:dyDescent="0.25">
      <c r="A9" s="118" t="s">
        <v>19</v>
      </c>
      <c r="B9" s="119">
        <v>16.832099789868863</v>
      </c>
      <c r="C9" s="14">
        <v>17.975357501617932</v>
      </c>
      <c r="D9" s="119">
        <v>13.966265042087677</v>
      </c>
      <c r="E9" s="14">
        <v>19.707532399993763</v>
      </c>
      <c r="F9" s="14">
        <v>21.543650907304045</v>
      </c>
      <c r="G9" s="14">
        <v>31.096383276731004</v>
      </c>
      <c r="H9" s="14"/>
      <c r="I9" s="119"/>
      <c r="J9" s="14"/>
      <c r="K9" s="14"/>
      <c r="L9" s="14"/>
      <c r="M9" s="14"/>
      <c r="N9" s="119"/>
      <c r="O9" s="22"/>
      <c r="P9" s="73">
        <v>0.84744527806612246</v>
      </c>
      <c r="Q9" s="22"/>
      <c r="R9" s="14">
        <v>7.2347566584028813E-2</v>
      </c>
      <c r="S9" s="73"/>
      <c r="T9" s="6"/>
      <c r="U9" s="73"/>
      <c r="W9" s="120"/>
      <c r="X9" s="121"/>
      <c r="Y9" s="120"/>
      <c r="AA9" s="107" t="s">
        <v>80</v>
      </c>
      <c r="AB9" s="107"/>
      <c r="AC9" s="29">
        <v>4.1864899562888187</v>
      </c>
      <c r="AD9" s="29">
        <v>4.6277867950851617</v>
      </c>
      <c r="AE9" s="29">
        <v>3.9833390111056013</v>
      </c>
      <c r="AF9" s="29">
        <v>5.6137924095148755</v>
      </c>
      <c r="AG9" s="29"/>
      <c r="AH9" s="29"/>
      <c r="AI9" s="29"/>
      <c r="AJ9" s="10"/>
      <c r="AM9" s="10">
        <v>0.40931826135399191</v>
      </c>
    </row>
    <row r="10" spans="1:39" outlineLevel="1" x14ac:dyDescent="0.25">
      <c r="A10" s="118" t="s">
        <v>20</v>
      </c>
      <c r="B10" s="119">
        <v>11762.49690945122</v>
      </c>
      <c r="C10" s="14">
        <v>11750.392265347593</v>
      </c>
      <c r="D10" s="119">
        <v>9793.5124595358593</v>
      </c>
      <c r="E10" s="14">
        <v>10438.411120800103</v>
      </c>
      <c r="F10" s="14">
        <v>11149.598941885437</v>
      </c>
      <c r="G10" s="14">
        <v>11186.840738344838</v>
      </c>
      <c r="H10" s="14"/>
      <c r="I10" s="119"/>
      <c r="J10" s="14"/>
      <c r="K10" s="14"/>
      <c r="L10" s="14"/>
      <c r="M10" s="14"/>
      <c r="N10" s="119"/>
      <c r="O10" s="22"/>
      <c r="P10" s="73">
        <v>-4.893996364358999E-2</v>
      </c>
      <c r="Q10" s="22"/>
      <c r="R10" s="14">
        <v>32.774850801030375</v>
      </c>
      <c r="S10" s="73"/>
      <c r="T10" s="6"/>
      <c r="U10" s="73"/>
      <c r="W10" s="120"/>
      <c r="X10" s="121"/>
      <c r="Y10" s="120"/>
      <c r="AC10" s="29"/>
      <c r="AD10" s="29"/>
      <c r="AE10" s="29"/>
      <c r="AF10" s="29"/>
      <c r="AG10" s="29"/>
      <c r="AH10" s="29"/>
      <c r="AI10" s="29"/>
      <c r="AJ10" s="59"/>
      <c r="AM10" s="10"/>
    </row>
    <row r="11" spans="1:39" outlineLevel="1" x14ac:dyDescent="0.25">
      <c r="A11" s="118" t="s">
        <v>21</v>
      </c>
      <c r="B11" s="119">
        <v>129.00863697232074</v>
      </c>
      <c r="C11" s="14">
        <v>135.00040592698258</v>
      </c>
      <c r="D11" s="119">
        <v>107.55618406760449</v>
      </c>
      <c r="E11" s="14">
        <v>116.31823034311482</v>
      </c>
      <c r="F11" s="14">
        <v>130.04888829006131</v>
      </c>
      <c r="G11" s="14">
        <v>136.35388874829468</v>
      </c>
      <c r="H11" s="14"/>
      <c r="I11" s="119"/>
      <c r="J11" s="14"/>
      <c r="K11" s="14"/>
      <c r="L11" s="14"/>
      <c r="M11" s="14"/>
      <c r="N11" s="119"/>
      <c r="O11" s="22"/>
      <c r="P11" s="73">
        <v>5.6936124187947856E-2</v>
      </c>
      <c r="Q11" s="22"/>
      <c r="R11" s="14">
        <v>0.3827210073814708</v>
      </c>
      <c r="S11" s="73"/>
      <c r="T11" s="6"/>
      <c r="U11" s="73"/>
      <c r="W11" s="120"/>
      <c r="X11" s="121"/>
      <c r="Y11" s="120"/>
      <c r="AA11" s="30" t="s">
        <v>81</v>
      </c>
      <c r="AB11" s="30"/>
      <c r="AC11" s="131">
        <v>65.768654147506922</v>
      </c>
      <c r="AD11" s="131">
        <v>64.818974310651612</v>
      </c>
      <c r="AE11" s="131">
        <v>62.986140965392792</v>
      </c>
      <c r="AF11" s="131">
        <v>60.620368520653471</v>
      </c>
      <c r="AG11" s="131"/>
      <c r="AH11" s="131"/>
      <c r="AI11" s="131">
        <v>295</v>
      </c>
      <c r="AJ11" s="132">
        <v>0.63873045354812852</v>
      </c>
      <c r="AM11" s="132">
        <v>-3.7560206237101816E-2</v>
      </c>
    </row>
    <row r="12" spans="1:39" outlineLevel="1" x14ac:dyDescent="0.25">
      <c r="A12" s="118" t="s">
        <v>22</v>
      </c>
      <c r="B12" s="119">
        <v>260.07553164087784</v>
      </c>
      <c r="C12" s="14">
        <v>276.99135330807951</v>
      </c>
      <c r="D12" s="119">
        <v>338.74154628565952</v>
      </c>
      <c r="E12" s="14">
        <v>362.23252940980211</v>
      </c>
      <c r="F12" s="14">
        <v>305.59185758311514</v>
      </c>
      <c r="G12" s="14">
        <v>286.6487253663588</v>
      </c>
      <c r="H12" s="14"/>
      <c r="I12" s="119"/>
      <c r="J12" s="14"/>
      <c r="K12" s="14"/>
      <c r="L12" s="14"/>
      <c r="M12" s="14"/>
      <c r="N12" s="119"/>
      <c r="O12" s="22"/>
      <c r="P12" s="73">
        <v>0.10217490879601175</v>
      </c>
      <c r="Q12" s="22"/>
      <c r="R12" s="14">
        <v>0.95447311235927601</v>
      </c>
      <c r="S12" s="73"/>
      <c r="T12" s="6"/>
      <c r="U12" s="73"/>
      <c r="W12" s="120"/>
      <c r="X12" s="121"/>
      <c r="Y12" s="120"/>
      <c r="AC12" s="29"/>
      <c r="AD12" s="29"/>
      <c r="AE12" s="29"/>
      <c r="AF12" s="29"/>
      <c r="AG12" s="29"/>
      <c r="AH12" s="29"/>
      <c r="AI12" s="29"/>
      <c r="AJ12" s="29"/>
    </row>
    <row r="13" spans="1:39" outlineLevel="1" x14ac:dyDescent="0.25">
      <c r="A13" s="118" t="s">
        <v>23</v>
      </c>
      <c r="B13" s="119">
        <v>140.06878365005235</v>
      </c>
      <c r="C13" s="14">
        <v>142.06807247976167</v>
      </c>
      <c r="D13" s="119">
        <v>147.70892153095988</v>
      </c>
      <c r="E13" s="14">
        <v>151.91536370190875</v>
      </c>
      <c r="F13" s="14">
        <v>152.97025142682014</v>
      </c>
      <c r="G13" s="14">
        <v>149.87764723737669</v>
      </c>
      <c r="H13" s="14"/>
      <c r="I13" s="119"/>
      <c r="J13" s="14"/>
      <c r="K13" s="14"/>
      <c r="L13" s="14"/>
      <c r="M13" s="14"/>
      <c r="N13" s="119"/>
      <c r="O13" s="22"/>
      <c r="P13" s="73">
        <v>7.0028905311484604E-2</v>
      </c>
      <c r="Q13" s="22"/>
      <c r="R13" s="14">
        <v>0.45476326236610554</v>
      </c>
      <c r="S13" s="73"/>
      <c r="T13" s="6"/>
      <c r="U13" s="73"/>
      <c r="W13" s="120"/>
      <c r="X13" s="121"/>
      <c r="Y13" s="120"/>
    </row>
    <row r="14" spans="1:39" x14ac:dyDescent="0.25">
      <c r="A14" s="133" t="s">
        <v>76</v>
      </c>
      <c r="B14" s="134">
        <v>6999.5795736711334</v>
      </c>
      <c r="C14" s="135">
        <v>6729.6488275738038</v>
      </c>
      <c r="D14" s="134">
        <v>7344.1541906584271</v>
      </c>
      <c r="E14" s="135">
        <v>6868.3650518130644</v>
      </c>
      <c r="F14" s="135">
        <v>5753.3256579483013</v>
      </c>
      <c r="G14" s="135">
        <v>5346.1439235511452</v>
      </c>
      <c r="H14" s="135"/>
      <c r="I14" s="134"/>
      <c r="J14" s="135"/>
      <c r="K14" s="135"/>
      <c r="L14" s="135"/>
      <c r="M14" s="135"/>
      <c r="N14" s="134"/>
      <c r="O14" s="136"/>
      <c r="P14" s="137">
        <v>-0.23621928041783738</v>
      </c>
      <c r="Q14" s="136"/>
      <c r="R14" s="135">
        <v>17.967834633312513</v>
      </c>
      <c r="S14" s="137">
        <v>0.61958050459698322</v>
      </c>
      <c r="T14" s="6"/>
      <c r="U14" s="138">
        <v>1.0177917353656074</v>
      </c>
      <c r="W14" s="139">
        <v>29</v>
      </c>
      <c r="X14" s="116"/>
      <c r="Y14" s="139">
        <v>23</v>
      </c>
    </row>
    <row r="15" spans="1:39" x14ac:dyDescent="0.25">
      <c r="A15" s="140" t="s">
        <v>77</v>
      </c>
      <c r="B15" s="141">
        <v>1546.6692913353631</v>
      </c>
      <c r="C15" s="142">
        <v>1535.6256323036514</v>
      </c>
      <c r="D15" s="141">
        <v>1342.6884992733958</v>
      </c>
      <c r="E15" s="142">
        <v>1444.280615806126</v>
      </c>
      <c r="F15" s="142">
        <v>1447.0231199142074</v>
      </c>
      <c r="G15" s="142">
        <v>1409.4595729007337</v>
      </c>
      <c r="H15" s="142"/>
      <c r="I15" s="141"/>
      <c r="J15" s="142"/>
      <c r="K15" s="142"/>
      <c r="L15" s="142"/>
      <c r="M15" s="142"/>
      <c r="N15" s="141"/>
      <c r="O15" s="136"/>
      <c r="P15" s="143">
        <v>-8.8713029477791777E-2</v>
      </c>
      <c r="Q15" s="136"/>
      <c r="R15" s="142">
        <v>4.3007633086210673</v>
      </c>
      <c r="S15" s="143">
        <v>0.61439475837443813</v>
      </c>
      <c r="T15" s="6"/>
      <c r="U15" s="144">
        <v>0.99599682251323973</v>
      </c>
      <c r="W15" s="145">
        <v>7</v>
      </c>
      <c r="X15" s="116"/>
      <c r="Y15" s="145">
        <v>5</v>
      </c>
    </row>
    <row r="16" spans="1:39" outlineLevel="1" x14ac:dyDescent="0.25">
      <c r="A16" s="118" t="s">
        <v>16</v>
      </c>
      <c r="B16" s="119">
        <v>868.39598940261328</v>
      </c>
      <c r="C16" s="14">
        <v>838.24355505866856</v>
      </c>
      <c r="D16" s="119">
        <v>673.17057607624974</v>
      </c>
      <c r="E16" s="14">
        <v>761.16639743568442</v>
      </c>
      <c r="F16" s="14">
        <v>751.11756844375509</v>
      </c>
      <c r="G16" s="14">
        <v>732.16358205585288</v>
      </c>
      <c r="H16" s="14"/>
      <c r="I16" s="119"/>
      <c r="J16" s="14"/>
      <c r="K16" s="14"/>
      <c r="L16" s="14"/>
      <c r="M16" s="14"/>
      <c r="N16" s="119"/>
      <c r="O16" s="22"/>
      <c r="P16" s="73">
        <v>-0.15687820880020112</v>
      </c>
      <c r="Q16" s="22"/>
      <c r="R16" s="14">
        <v>2.2444475479352923</v>
      </c>
      <c r="S16" s="73"/>
      <c r="U16" s="73"/>
      <c r="W16" s="120"/>
      <c r="X16" s="121"/>
      <c r="Y16" s="120"/>
    </row>
    <row r="17" spans="1:25" outlineLevel="1" x14ac:dyDescent="0.25">
      <c r="A17" s="118" t="s">
        <v>17</v>
      </c>
      <c r="B17" s="119">
        <v>678.27330193274986</v>
      </c>
      <c r="C17" s="14">
        <v>697.38207724498284</v>
      </c>
      <c r="D17" s="119">
        <v>669.51792319714593</v>
      </c>
      <c r="E17" s="14">
        <v>683.11421837044156</v>
      </c>
      <c r="F17" s="14">
        <v>695.90555147045234</v>
      </c>
      <c r="G17" s="14">
        <v>677.29599084488075</v>
      </c>
      <c r="H17" s="14"/>
      <c r="I17" s="119"/>
      <c r="J17" s="14"/>
      <c r="K17" s="14"/>
      <c r="L17" s="14"/>
      <c r="M17" s="14"/>
      <c r="N17" s="119"/>
      <c r="O17" s="22"/>
      <c r="P17" s="73">
        <v>-1.4408809621199138E-3</v>
      </c>
      <c r="Q17" s="22"/>
      <c r="R17" s="14">
        <v>2.0563157606857745</v>
      </c>
      <c r="S17" s="73"/>
      <c r="U17" s="73"/>
      <c r="W17" s="120"/>
      <c r="X17" s="121"/>
      <c r="Y17" s="120"/>
    </row>
    <row r="18" spans="1:25" x14ac:dyDescent="0.25">
      <c r="A18" s="146" t="s">
        <v>78</v>
      </c>
      <c r="B18" s="147">
        <v>6953.7729787351036</v>
      </c>
      <c r="C18" s="148">
        <v>6817.5996301773321</v>
      </c>
      <c r="D18" s="147">
        <v>6726.6758552081519</v>
      </c>
      <c r="E18" s="148">
        <v>7093.390131448361</v>
      </c>
      <c r="F18" s="148">
        <v>6622.0509167082837</v>
      </c>
      <c r="G18" s="148">
        <v>6287.8830088516534</v>
      </c>
      <c r="H18" s="148"/>
      <c r="I18" s="147"/>
      <c r="J18" s="148"/>
      <c r="K18" s="148"/>
      <c r="L18" s="148"/>
      <c r="M18" s="148"/>
      <c r="N18" s="147"/>
      <c r="O18" s="136"/>
      <c r="P18" s="149">
        <v>-9.5759521042715456E-2</v>
      </c>
      <c r="Q18" s="136"/>
      <c r="R18" s="148">
        <v>20.0033240570083</v>
      </c>
      <c r="S18" s="149">
        <v>0.66677746856694331</v>
      </c>
      <c r="T18" s="6"/>
      <c r="U18" s="150">
        <v>1.0803449906444373</v>
      </c>
      <c r="W18" s="151">
        <v>30</v>
      </c>
      <c r="X18" s="116"/>
      <c r="Y18" s="151">
        <v>24</v>
      </c>
    </row>
    <row r="19" spans="1:25" outlineLevel="1" x14ac:dyDescent="0.25">
      <c r="A19" s="118" t="s">
        <v>15</v>
      </c>
      <c r="B19" s="119">
        <v>4662.0739532640791</v>
      </c>
      <c r="C19" s="14">
        <v>4553.7958856361929</v>
      </c>
      <c r="D19" s="119">
        <v>4619.7842453952153</v>
      </c>
      <c r="E19" s="14">
        <v>4621.8035452072872</v>
      </c>
      <c r="F19" s="14">
        <v>4333.8326218745051</v>
      </c>
      <c r="G19" s="14">
        <v>4133.3250272296436</v>
      </c>
      <c r="H19" s="14"/>
      <c r="I19" s="119"/>
      <c r="J19" s="14"/>
      <c r="K19" s="14"/>
      <c r="L19" s="14"/>
      <c r="M19" s="14"/>
      <c r="N19" s="119"/>
      <c r="O19" s="22"/>
      <c r="P19" s="73">
        <v>-0.11341495895067047</v>
      </c>
      <c r="Q19" s="22"/>
      <c r="R19" s="14">
        <v>13.088961194311436</v>
      </c>
      <c r="S19" s="73"/>
      <c r="U19" s="73"/>
      <c r="W19" s="120"/>
      <c r="X19" s="121"/>
      <c r="Y19" s="120"/>
    </row>
    <row r="20" spans="1:25" outlineLevel="1" x14ac:dyDescent="0.25">
      <c r="A20" s="152" t="s">
        <v>24</v>
      </c>
      <c r="B20" s="153">
        <v>2291.6990254710249</v>
      </c>
      <c r="C20" s="154">
        <v>2263.8037445411392</v>
      </c>
      <c r="D20" s="153">
        <v>2106.8916098129366</v>
      </c>
      <c r="E20" s="154">
        <v>2471.5865862410737</v>
      </c>
      <c r="F20" s="154">
        <v>2288.2182948337781</v>
      </c>
      <c r="G20" s="154">
        <v>2154.5579816220102</v>
      </c>
      <c r="H20" s="154"/>
      <c r="I20" s="153"/>
      <c r="J20" s="154"/>
      <c r="K20" s="154"/>
      <c r="L20" s="154"/>
      <c r="M20" s="154"/>
      <c r="N20" s="153"/>
      <c r="O20" s="22"/>
      <c r="P20" s="155">
        <v>-5.9842519599984309E-2</v>
      </c>
      <c r="Q20" s="22"/>
      <c r="R20" s="154">
        <v>6.9143628626968621</v>
      </c>
      <c r="S20" s="155"/>
      <c r="U20" s="155"/>
      <c r="W20" s="156"/>
      <c r="X20" s="121"/>
      <c r="Y20" s="156"/>
    </row>
    <row r="21" spans="1:25" outlineLevel="1" x14ac:dyDescent="0.25">
      <c r="A21" s="157" t="s">
        <v>25</v>
      </c>
      <c r="B21" s="119">
        <v>2094.5489797619248</v>
      </c>
      <c r="C21" s="14">
        <v>2057.8652228793621</v>
      </c>
      <c r="D21" s="119">
        <v>1907.4373141016843</v>
      </c>
      <c r="E21" s="14">
        <v>2256.9405207619102</v>
      </c>
      <c r="F21" s="14">
        <v>2068.3747685666494</v>
      </c>
      <c r="G21" s="14">
        <v>1933.8876215143528</v>
      </c>
      <c r="H21" s="14"/>
      <c r="I21" s="119"/>
      <c r="J21" s="14"/>
      <c r="K21" s="14"/>
      <c r="L21" s="14"/>
      <c r="M21" s="14"/>
      <c r="N21" s="119"/>
      <c r="O21" s="22"/>
      <c r="P21" s="73">
        <v>-7.6704512427221191E-2</v>
      </c>
      <c r="Q21" s="22"/>
      <c r="R21" s="14">
        <v>6.2592029108429124</v>
      </c>
      <c r="S21" s="73"/>
      <c r="U21" s="73"/>
      <c r="W21" s="158"/>
      <c r="X21" s="159"/>
      <c r="Y21" s="158"/>
    </row>
    <row r="22" spans="1:25" outlineLevel="1" x14ac:dyDescent="0.25">
      <c r="A22" s="157" t="s">
        <v>29</v>
      </c>
      <c r="B22" s="119">
        <v>158.53689570909989</v>
      </c>
      <c r="C22" s="14">
        <v>166.81259666177709</v>
      </c>
      <c r="D22" s="119">
        <v>159.88396571125242</v>
      </c>
      <c r="E22" s="14">
        <v>174.80464047916328</v>
      </c>
      <c r="F22" s="14">
        <v>179.29693626712864</v>
      </c>
      <c r="G22" s="14">
        <v>179.89497573265734</v>
      </c>
      <c r="H22" s="14"/>
      <c r="I22" s="119"/>
      <c r="J22" s="14"/>
      <c r="K22" s="14"/>
      <c r="L22" s="14"/>
      <c r="M22" s="14"/>
      <c r="N22" s="119"/>
      <c r="O22" s="22"/>
      <c r="P22" s="73">
        <v>0.13471993335070401</v>
      </c>
      <c r="Q22" s="22"/>
      <c r="R22" s="14">
        <v>0.53399655247894928</v>
      </c>
      <c r="S22" s="73"/>
      <c r="U22" s="73"/>
      <c r="W22" s="158"/>
      <c r="X22" s="159"/>
      <c r="Y22" s="158"/>
    </row>
    <row r="23" spans="1:25" outlineLevel="1" x14ac:dyDescent="0.25">
      <c r="A23" s="157" t="s">
        <v>30</v>
      </c>
      <c r="B23" s="119">
        <v>38.613150000000005</v>
      </c>
      <c r="C23" s="14">
        <v>39.125924999999995</v>
      </c>
      <c r="D23" s="119">
        <v>39.570329999999998</v>
      </c>
      <c r="E23" s="14">
        <v>39.841425000000001</v>
      </c>
      <c r="F23" s="14">
        <v>40.546590000000002</v>
      </c>
      <c r="G23" s="14">
        <v>40.775384374999994</v>
      </c>
      <c r="H23" s="14"/>
      <c r="I23" s="119"/>
      <c r="J23" s="14"/>
      <c r="K23" s="14"/>
      <c r="L23" s="14"/>
      <c r="M23" s="14"/>
      <c r="N23" s="119"/>
      <c r="O23" s="22"/>
      <c r="P23" s="73">
        <v>5.5997357765424208E-2</v>
      </c>
      <c r="Q23" s="22"/>
      <c r="R23" s="14">
        <v>0.12116339937499998</v>
      </c>
      <c r="S23" s="73"/>
      <c r="U23" s="73"/>
      <c r="W23" s="158"/>
      <c r="X23" s="159"/>
      <c r="Y23" s="158"/>
    </row>
    <row r="24" spans="1:25" x14ac:dyDescent="0.25">
      <c r="A24" s="160" t="s">
        <v>32</v>
      </c>
      <c r="B24" s="161">
        <v>21392.640490688096</v>
      </c>
      <c r="C24" s="162">
        <v>21259.927174266573</v>
      </c>
      <c r="D24" s="161">
        <v>21544.770868273696</v>
      </c>
      <c r="E24" s="162">
        <v>21939.661050843391</v>
      </c>
      <c r="F24" s="162">
        <v>21795.263675198305</v>
      </c>
      <c r="G24" s="162">
        <v>20782.219608120711</v>
      </c>
      <c r="H24" s="162"/>
      <c r="I24" s="161"/>
      <c r="J24" s="162"/>
      <c r="K24" s="162"/>
      <c r="L24" s="162"/>
      <c r="M24" s="162"/>
      <c r="N24" s="161"/>
      <c r="O24" s="136"/>
      <c r="P24" s="163">
        <v>-2.8534153267947091E-2</v>
      </c>
      <c r="Q24" s="136"/>
      <c r="R24" s="162">
        <v>64.51714433416241</v>
      </c>
      <c r="S24" s="163">
        <v>0.60865230503926804</v>
      </c>
      <c r="T24" s="6"/>
      <c r="U24" s="164">
        <v>1.0137355758801092</v>
      </c>
      <c r="W24" s="165">
        <v>106</v>
      </c>
      <c r="X24" s="116"/>
      <c r="Y24" s="165">
        <v>96</v>
      </c>
    </row>
    <row r="25" spans="1:25" outlineLevel="1" x14ac:dyDescent="0.25">
      <c r="A25" s="118" t="s">
        <v>33</v>
      </c>
      <c r="B25" s="119">
        <v>12916.454328516687</v>
      </c>
      <c r="C25" s="14">
        <v>13091.183658407532</v>
      </c>
      <c r="D25" s="119">
        <v>13260.631126295888</v>
      </c>
      <c r="E25" s="14">
        <v>13341.482947227832</v>
      </c>
      <c r="F25" s="14">
        <v>13379.964736222139</v>
      </c>
      <c r="G25" s="14">
        <v>13090.6960411526</v>
      </c>
      <c r="H25" s="14"/>
      <c r="I25" s="119"/>
      <c r="J25" s="14"/>
      <c r="K25" s="14"/>
      <c r="L25" s="14"/>
      <c r="M25" s="14"/>
      <c r="N25" s="119"/>
      <c r="O25" s="22"/>
      <c r="P25" s="73">
        <v>1.3489902739889306E-2</v>
      </c>
      <c r="Q25" s="22"/>
      <c r="R25" s="14">
        <v>39.812143724602578</v>
      </c>
      <c r="S25" s="73"/>
      <c r="U25" s="73"/>
      <c r="W25" s="120"/>
      <c r="X25" s="121"/>
      <c r="Y25" s="120"/>
    </row>
    <row r="26" spans="1:25" outlineLevel="1" x14ac:dyDescent="0.25">
      <c r="A26" s="118" t="s">
        <v>34</v>
      </c>
      <c r="B26" s="119">
        <v>2555.6811918137491</v>
      </c>
      <c r="C26" s="14">
        <v>2583.3245253350387</v>
      </c>
      <c r="D26" s="119">
        <v>2584.7985156395657</v>
      </c>
      <c r="E26" s="14">
        <v>2546.1123755728186</v>
      </c>
      <c r="F26" s="14">
        <v>2504.3767700321696</v>
      </c>
      <c r="G26" s="14">
        <v>2447.8281564760005</v>
      </c>
      <c r="H26" s="14"/>
      <c r="I26" s="119"/>
      <c r="J26" s="14"/>
      <c r="K26" s="14"/>
      <c r="L26" s="14"/>
      <c r="M26" s="14"/>
      <c r="N26" s="119"/>
      <c r="O26" s="22"/>
      <c r="P26" s="73">
        <v>-4.220128695363843E-2</v>
      </c>
      <c r="Q26" s="22"/>
      <c r="R26" s="14">
        <v>7.4983173020809879</v>
      </c>
      <c r="S26" s="73"/>
      <c r="U26" s="73"/>
      <c r="W26" s="120"/>
      <c r="X26" s="121"/>
      <c r="Y26" s="120"/>
    </row>
    <row r="27" spans="1:25" outlineLevel="1" x14ac:dyDescent="0.25">
      <c r="A27" s="118" t="s">
        <v>35</v>
      </c>
      <c r="B27" s="119">
        <v>4696.537578608828</v>
      </c>
      <c r="C27" s="14">
        <v>4466.5309109157242</v>
      </c>
      <c r="D27" s="119">
        <v>4508.6625982744881</v>
      </c>
      <c r="E27" s="14">
        <v>4675.1844139302484</v>
      </c>
      <c r="F27" s="14">
        <v>4230.0127312353925</v>
      </c>
      <c r="G27" s="14">
        <v>3803.667466203523</v>
      </c>
      <c r="H27" s="14"/>
      <c r="I27" s="119"/>
      <c r="J27" s="14"/>
      <c r="K27" s="14"/>
      <c r="L27" s="14"/>
      <c r="M27" s="14"/>
      <c r="N27" s="119"/>
      <c r="O27" s="22"/>
      <c r="P27" s="73">
        <v>-0.19011241738425183</v>
      </c>
      <c r="Q27" s="22"/>
      <c r="R27" s="14">
        <v>12.708864611369165</v>
      </c>
      <c r="S27" s="73"/>
      <c r="U27" s="73"/>
      <c r="W27" s="120"/>
      <c r="X27" s="121"/>
      <c r="Y27" s="120"/>
    </row>
    <row r="28" spans="1:25" outlineLevel="1" x14ac:dyDescent="0.25">
      <c r="A28" s="118" t="s">
        <v>36</v>
      </c>
      <c r="B28" s="119">
        <v>461.05708000000004</v>
      </c>
      <c r="C28" s="14">
        <v>343.90247759999994</v>
      </c>
      <c r="D28" s="119">
        <v>399.48303999999996</v>
      </c>
      <c r="E28" s="14">
        <v>597.40603999999996</v>
      </c>
      <c r="F28" s="14">
        <v>623.97631999999999</v>
      </c>
      <c r="G28" s="14">
        <v>457.79579999999999</v>
      </c>
      <c r="H28" s="14"/>
      <c r="I28" s="119"/>
      <c r="J28" s="14"/>
      <c r="K28" s="14"/>
      <c r="L28" s="14"/>
      <c r="M28" s="14"/>
      <c r="N28" s="119"/>
      <c r="O28" s="22"/>
      <c r="P28" s="73">
        <v>-7.0734842635971577E-3</v>
      </c>
      <c r="Q28" s="22"/>
      <c r="R28" s="14">
        <v>1.67917816</v>
      </c>
      <c r="S28" s="73"/>
      <c r="U28" s="73"/>
      <c r="W28" s="120"/>
      <c r="X28" s="121"/>
      <c r="Y28" s="120"/>
    </row>
    <row r="29" spans="1:25" outlineLevel="1" x14ac:dyDescent="0.25">
      <c r="A29" s="118" t="s">
        <v>37</v>
      </c>
      <c r="B29" s="119">
        <v>88.762666666666675</v>
      </c>
      <c r="C29" s="14">
        <v>91.980533333333341</v>
      </c>
      <c r="D29" s="119">
        <v>109.40233333333333</v>
      </c>
      <c r="E29" s="14">
        <v>102.04333333333332</v>
      </c>
      <c r="F29" s="14">
        <v>126.8160666666667</v>
      </c>
      <c r="G29" s="14">
        <v>122.24188405797101</v>
      </c>
      <c r="H29" s="14"/>
      <c r="I29" s="119"/>
      <c r="J29" s="14"/>
      <c r="K29" s="14"/>
      <c r="L29" s="14"/>
      <c r="M29" s="14"/>
      <c r="N29" s="119"/>
      <c r="O29" s="22"/>
      <c r="P29" s="73">
        <v>0.37717678668927246</v>
      </c>
      <c r="Q29" s="22"/>
      <c r="R29" s="14">
        <v>0.35110128405797103</v>
      </c>
      <c r="S29" s="73"/>
      <c r="U29" s="73"/>
      <c r="W29" s="120"/>
      <c r="X29" s="121"/>
      <c r="Y29" s="120"/>
    </row>
    <row r="30" spans="1:25" outlineLevel="1" x14ac:dyDescent="0.25">
      <c r="A30" s="118" t="s">
        <v>38</v>
      </c>
      <c r="B30" s="119">
        <v>589.69157573857956</v>
      </c>
      <c r="C30" s="14">
        <v>610.08453395117749</v>
      </c>
      <c r="D30" s="119">
        <v>622.35339052111021</v>
      </c>
      <c r="E30" s="14">
        <v>619.27667365304831</v>
      </c>
      <c r="F30" s="14">
        <v>876.53939068999989</v>
      </c>
      <c r="G30" s="14">
        <v>799.09235854882832</v>
      </c>
      <c r="H30" s="14"/>
      <c r="I30" s="119"/>
      <c r="J30" s="14"/>
      <c r="K30" s="14"/>
      <c r="L30" s="14"/>
      <c r="M30" s="14"/>
      <c r="N30" s="119"/>
      <c r="O30" s="22"/>
      <c r="P30" s="73">
        <v>0.35510221177566853</v>
      </c>
      <c r="Q30" s="22"/>
      <c r="R30" s="14">
        <v>2.2949084228918766</v>
      </c>
      <c r="S30" s="73"/>
      <c r="U30" s="73"/>
      <c r="W30" s="120"/>
      <c r="X30" s="121"/>
      <c r="Y30" s="120"/>
    </row>
    <row r="31" spans="1:25" outlineLevel="1" x14ac:dyDescent="0.25">
      <c r="A31" s="118" t="s">
        <v>39</v>
      </c>
      <c r="B31" s="119">
        <v>84.456069343585312</v>
      </c>
      <c r="C31" s="14">
        <v>72.920534723770871</v>
      </c>
      <c r="D31" s="119">
        <v>59.439864209311182</v>
      </c>
      <c r="E31" s="14">
        <v>58.155267126107894</v>
      </c>
      <c r="F31" s="14">
        <v>53.577660351936274</v>
      </c>
      <c r="G31" s="14">
        <v>60.897901681791311</v>
      </c>
      <c r="H31" s="14"/>
      <c r="I31" s="119"/>
      <c r="J31" s="14"/>
      <c r="K31" s="14"/>
      <c r="L31" s="14"/>
      <c r="M31" s="14"/>
      <c r="N31" s="119"/>
      <c r="O31" s="22"/>
      <c r="P31" s="73">
        <v>-0.27893990147652203</v>
      </c>
      <c r="Q31" s="22"/>
      <c r="R31" s="14">
        <v>0.17263082915983546</v>
      </c>
      <c r="S31" s="73"/>
      <c r="U31" s="73"/>
      <c r="W31" s="120"/>
      <c r="X31" s="121"/>
      <c r="Y31" s="120"/>
    </row>
    <row r="32" spans="1:25" x14ac:dyDescent="0.25">
      <c r="A32" s="166" t="s">
        <v>79</v>
      </c>
      <c r="B32" s="167">
        <v>2144.144831815589</v>
      </c>
      <c r="C32" s="168">
        <v>2046.1439706470326</v>
      </c>
      <c r="D32" s="167">
        <v>1886.0473231307733</v>
      </c>
      <c r="E32" s="168">
        <v>1864.3191539250952</v>
      </c>
      <c r="F32" s="168">
        <v>1930.9608741693751</v>
      </c>
      <c r="G32" s="168">
        <v>1831.8830663224298</v>
      </c>
      <c r="H32" s="168"/>
      <c r="I32" s="167"/>
      <c r="J32" s="168"/>
      <c r="K32" s="168"/>
      <c r="L32" s="168"/>
      <c r="M32" s="168"/>
      <c r="N32" s="167"/>
      <c r="O32" s="136"/>
      <c r="P32" s="169">
        <v>-0.14563464224044348</v>
      </c>
      <c r="Q32" s="136"/>
      <c r="R32" s="168">
        <v>5.6271630944169004</v>
      </c>
      <c r="S32" s="169">
        <v>0.6252403438241001</v>
      </c>
      <c r="T32" s="6"/>
      <c r="U32" s="170">
        <v>1.0198945466948823</v>
      </c>
      <c r="W32" s="171">
        <v>9</v>
      </c>
      <c r="X32" s="116"/>
      <c r="Y32" s="171">
        <v>8</v>
      </c>
    </row>
    <row r="33" spans="1:25" outlineLevel="1" x14ac:dyDescent="0.25">
      <c r="A33" s="118" t="s">
        <v>11</v>
      </c>
      <c r="B33" s="119">
        <v>322.19007959221034</v>
      </c>
      <c r="C33" s="14">
        <v>274.54206315939723</v>
      </c>
      <c r="D33" s="119">
        <v>301.03595406813986</v>
      </c>
      <c r="E33" s="14">
        <v>294.36591651525669</v>
      </c>
      <c r="F33" s="14">
        <v>308.27781304952003</v>
      </c>
      <c r="G33" s="14">
        <v>287.1543615425079</v>
      </c>
      <c r="H33" s="14"/>
      <c r="I33" s="119"/>
      <c r="J33" s="14"/>
      <c r="K33" s="14"/>
      <c r="L33" s="14"/>
      <c r="M33" s="14"/>
      <c r="N33" s="119"/>
      <c r="O33" s="22"/>
      <c r="P33" s="73">
        <v>-0.10874238615306361</v>
      </c>
      <c r="Q33" s="22"/>
      <c r="R33" s="14">
        <v>0.88979809110728469</v>
      </c>
      <c r="S33" s="73"/>
      <c r="U33" s="73"/>
      <c r="W33" s="120"/>
      <c r="X33" s="121"/>
      <c r="Y33" s="120"/>
    </row>
    <row r="34" spans="1:25" outlineLevel="1" x14ac:dyDescent="0.25">
      <c r="A34" s="118" t="s">
        <v>31</v>
      </c>
      <c r="B34" s="119">
        <v>887.90077756324615</v>
      </c>
      <c r="C34" s="14">
        <v>872.62586274038847</v>
      </c>
      <c r="D34" s="119">
        <v>705.71890223357934</v>
      </c>
      <c r="E34" s="14">
        <v>744.76490437964799</v>
      </c>
      <c r="F34" s="14">
        <v>741.27435456838998</v>
      </c>
      <c r="G34" s="14">
        <v>698.85667797183487</v>
      </c>
      <c r="H34" s="14"/>
      <c r="I34" s="119"/>
      <c r="J34" s="14"/>
      <c r="K34" s="14"/>
      <c r="L34" s="14"/>
      <c r="M34" s="14"/>
      <c r="N34" s="119"/>
      <c r="O34" s="22"/>
      <c r="P34" s="73">
        <v>-0.2129112896040295</v>
      </c>
      <c r="Q34" s="22"/>
      <c r="R34" s="14">
        <v>2.1848959369198728</v>
      </c>
      <c r="S34" s="73"/>
      <c r="U34" s="73"/>
      <c r="W34" s="120"/>
      <c r="X34" s="121"/>
      <c r="Y34" s="120"/>
    </row>
    <row r="35" spans="1:25" outlineLevel="1" x14ac:dyDescent="0.25">
      <c r="A35" s="172" t="s">
        <v>40</v>
      </c>
      <c r="B35" s="173">
        <v>934.05397466013233</v>
      </c>
      <c r="C35" s="174">
        <v>898.97604474724699</v>
      </c>
      <c r="D35" s="173">
        <v>879.29246682905409</v>
      </c>
      <c r="E35" s="174">
        <v>825.18833303019062</v>
      </c>
      <c r="F35" s="174">
        <v>881.408706551465</v>
      </c>
      <c r="G35" s="174">
        <v>845.87202680808696</v>
      </c>
      <c r="H35" s="174"/>
      <c r="I35" s="173"/>
      <c r="J35" s="174"/>
      <c r="K35" s="174"/>
      <c r="L35" s="174"/>
      <c r="M35" s="174"/>
      <c r="N35" s="173"/>
      <c r="O35" s="22"/>
      <c r="P35" s="175">
        <v>-9.4407764694895188E-2</v>
      </c>
      <c r="Q35" s="22"/>
      <c r="R35" s="174">
        <v>2.5524690663897429</v>
      </c>
      <c r="S35" s="175"/>
      <c r="U35" s="175"/>
      <c r="W35" s="176"/>
      <c r="X35" s="121"/>
      <c r="Y35" s="176"/>
    </row>
    <row r="36" spans="1:25" outlineLevel="1" x14ac:dyDescent="0.25">
      <c r="A36" s="157" t="s">
        <v>41</v>
      </c>
      <c r="B36" s="119">
        <v>713.96760321026545</v>
      </c>
      <c r="C36" s="14">
        <v>664.63308625081095</v>
      </c>
      <c r="D36" s="119">
        <v>643.7723715185648</v>
      </c>
      <c r="E36" s="14">
        <v>589.55825493957559</v>
      </c>
      <c r="F36" s="14">
        <v>634.1460278567971</v>
      </c>
      <c r="G36" s="14">
        <v>593.98153771833097</v>
      </c>
      <c r="H36" s="14"/>
      <c r="I36" s="119"/>
      <c r="J36" s="14"/>
      <c r="K36" s="14"/>
      <c r="L36" s="14"/>
      <c r="M36" s="14"/>
      <c r="N36" s="119"/>
      <c r="O36" s="22"/>
      <c r="P36" s="73">
        <v>-0.16805533605787187</v>
      </c>
      <c r="Q36" s="22"/>
      <c r="R36" s="14">
        <v>1.8176858205147037</v>
      </c>
      <c r="S36" s="73"/>
      <c r="U36" s="73"/>
      <c r="W36" s="158"/>
      <c r="X36" s="159"/>
      <c r="Y36" s="158"/>
    </row>
    <row r="37" spans="1:25" outlineLevel="1" x14ac:dyDescent="0.25">
      <c r="A37" s="157" t="s">
        <v>42</v>
      </c>
      <c r="B37" s="119">
        <v>45.793105543440078</v>
      </c>
      <c r="C37" s="14">
        <v>49.370679257317327</v>
      </c>
      <c r="D37" s="119">
        <v>48.144307363679999</v>
      </c>
      <c r="E37" s="14">
        <v>43.259350754436866</v>
      </c>
      <c r="F37" s="14">
        <v>51.707833385728883</v>
      </c>
      <c r="G37" s="14">
        <v>52.681345063670086</v>
      </c>
      <c r="H37" s="14"/>
      <c r="I37" s="119"/>
      <c r="J37" s="14"/>
      <c r="K37" s="14"/>
      <c r="L37" s="14"/>
      <c r="M37" s="14"/>
      <c r="N37" s="119"/>
      <c r="O37" s="22"/>
      <c r="P37" s="73">
        <v>0.1504208862553712</v>
      </c>
      <c r="Q37" s="22"/>
      <c r="R37" s="14">
        <v>0.14764852920383584</v>
      </c>
      <c r="S37" s="73"/>
      <c r="U37" s="73"/>
      <c r="W37" s="158"/>
      <c r="X37" s="159"/>
      <c r="Y37" s="158"/>
    </row>
    <row r="38" spans="1:25" outlineLevel="1" x14ac:dyDescent="0.25">
      <c r="A38" s="157" t="s">
        <v>43</v>
      </c>
      <c r="B38" s="119">
        <v>23.899295638180405</v>
      </c>
      <c r="C38" s="14">
        <v>32.524203919874395</v>
      </c>
      <c r="D38" s="119">
        <v>31.188413817965916</v>
      </c>
      <c r="E38" s="14">
        <v>34.611180998377201</v>
      </c>
      <c r="F38" s="14">
        <v>36.374321164242211</v>
      </c>
      <c r="G38" s="14">
        <v>36.603986334717924</v>
      </c>
      <c r="H38" s="14"/>
      <c r="I38" s="119"/>
      <c r="J38" s="14"/>
      <c r="K38" s="14"/>
      <c r="L38" s="14"/>
      <c r="M38" s="14"/>
      <c r="N38" s="119"/>
      <c r="O38" s="22"/>
      <c r="P38" s="73">
        <v>0.53159268326892006</v>
      </c>
      <c r="Q38" s="22"/>
      <c r="R38" s="14">
        <v>0.10758948849733732</v>
      </c>
      <c r="S38" s="73"/>
      <c r="U38" s="73"/>
      <c r="W38" s="158"/>
      <c r="X38" s="159"/>
      <c r="Y38" s="158"/>
    </row>
    <row r="39" spans="1:25" outlineLevel="1" x14ac:dyDescent="0.25">
      <c r="A39" s="157" t="s">
        <v>44</v>
      </c>
      <c r="B39" s="119">
        <v>150.39397026824633</v>
      </c>
      <c r="C39" s="14">
        <v>152.44807531924437</v>
      </c>
      <c r="D39" s="119">
        <v>156.18737412884335</v>
      </c>
      <c r="E39" s="14">
        <v>157.759546337801</v>
      </c>
      <c r="F39" s="14">
        <v>159.18052414469673</v>
      </c>
      <c r="G39" s="14">
        <v>162.60515769136811</v>
      </c>
      <c r="H39" s="14"/>
      <c r="I39" s="119"/>
      <c r="J39" s="14"/>
      <c r="K39" s="14"/>
      <c r="L39" s="14"/>
      <c r="M39" s="14"/>
      <c r="N39" s="119"/>
      <c r="O39" s="22"/>
      <c r="P39" s="73">
        <v>8.1194660938477797E-2</v>
      </c>
      <c r="Q39" s="22"/>
      <c r="R39" s="14">
        <v>0.47954522817386586</v>
      </c>
      <c r="S39" s="73"/>
      <c r="U39" s="73"/>
      <c r="W39" s="158"/>
      <c r="X39" s="159"/>
      <c r="Y39" s="158"/>
    </row>
    <row r="40" spans="1:25" x14ac:dyDescent="0.25">
      <c r="A40" s="177" t="s">
        <v>80</v>
      </c>
      <c r="B40" s="178">
        <v>4186.4899562888186</v>
      </c>
      <c r="C40" s="179">
        <v>4281.9830864719688</v>
      </c>
      <c r="D40" s="178">
        <v>5152.4472345281847</v>
      </c>
      <c r="E40" s="179">
        <v>4627.7867950851614</v>
      </c>
      <c r="F40" s="179">
        <v>3983.3390111056015</v>
      </c>
      <c r="G40" s="179">
        <v>5613.7924095148755</v>
      </c>
      <c r="H40" s="179"/>
      <c r="I40" s="178"/>
      <c r="J40" s="179"/>
      <c r="K40" s="179"/>
      <c r="L40" s="179"/>
      <c r="M40" s="179"/>
      <c r="N40" s="178"/>
      <c r="O40" s="136"/>
      <c r="P40" s="180">
        <v>0.34093058101859447</v>
      </c>
      <c r="Q40" s="136"/>
      <c r="R40" s="179">
        <v>14.224918215705639</v>
      </c>
      <c r="S40" s="180"/>
      <c r="T40" s="6"/>
      <c r="U40" s="180"/>
      <c r="W40" s="181"/>
      <c r="X40" s="116"/>
      <c r="Y40" s="181"/>
    </row>
    <row r="41" spans="1:25" outlineLevel="1" x14ac:dyDescent="0.25">
      <c r="A41" s="13" t="s">
        <v>46</v>
      </c>
      <c r="B41" s="119">
        <v>-2462.6439583344545</v>
      </c>
      <c r="C41" s="14">
        <v>-2008.8848819824452</v>
      </c>
      <c r="D41" s="119">
        <v>-1768.9304783368943</v>
      </c>
      <c r="E41" s="14">
        <v>-1134.5754887862577</v>
      </c>
      <c r="F41" s="14">
        <v>-1574.9888325543618</v>
      </c>
      <c r="G41" s="14">
        <v>1080.7834079413774</v>
      </c>
      <c r="H41" s="14"/>
      <c r="I41" s="119"/>
      <c r="J41" s="14"/>
      <c r="K41" s="14"/>
      <c r="L41" s="14"/>
      <c r="M41" s="14"/>
      <c r="N41" s="119"/>
      <c r="O41" s="22"/>
      <c r="P41" s="73">
        <v>-1.4388711588955543</v>
      </c>
      <c r="Q41" s="22"/>
      <c r="R41" s="14">
        <v>-1.6287809133992419</v>
      </c>
      <c r="S41" s="73"/>
      <c r="U41" s="73"/>
      <c r="W41" s="182"/>
      <c r="X41" s="34"/>
      <c r="Y41" s="182"/>
    </row>
    <row r="42" spans="1:25" outlineLevel="1" x14ac:dyDescent="0.25">
      <c r="A42" s="13" t="s">
        <v>47</v>
      </c>
      <c r="B42" s="119">
        <v>-154.79465279818172</v>
      </c>
      <c r="C42" s="14">
        <v>-142.37633223955379</v>
      </c>
      <c r="D42" s="119">
        <v>-125.20688393196198</v>
      </c>
      <c r="E42" s="14">
        <v>-101.28707364813495</v>
      </c>
      <c r="F42" s="14">
        <v>-83.384424128579766</v>
      </c>
      <c r="G42" s="14">
        <v>-116.50913922401799</v>
      </c>
      <c r="H42" s="14"/>
      <c r="I42" s="119"/>
      <c r="J42" s="14"/>
      <c r="K42" s="14"/>
      <c r="L42" s="14"/>
      <c r="M42" s="14"/>
      <c r="N42" s="119"/>
      <c r="O42" s="22"/>
      <c r="P42" s="73">
        <v>-0.24733098257650826</v>
      </c>
      <c r="Q42" s="22"/>
      <c r="R42" s="14">
        <v>-0.30118063700073272</v>
      </c>
      <c r="S42" s="73"/>
      <c r="U42" s="73"/>
      <c r="W42" s="182"/>
      <c r="X42" s="34"/>
      <c r="Y42" s="182"/>
    </row>
    <row r="43" spans="1:25" outlineLevel="1" x14ac:dyDescent="0.25">
      <c r="A43" s="13" t="s">
        <v>48</v>
      </c>
      <c r="B43" s="119">
        <v>2452.1195345867345</v>
      </c>
      <c r="C43" s="14">
        <v>2481.6866770195898</v>
      </c>
      <c r="D43" s="119">
        <v>2829.3251987674257</v>
      </c>
      <c r="E43" s="14">
        <v>2511.6386370015111</v>
      </c>
      <c r="F43" s="14">
        <v>2484.8826823772165</v>
      </c>
      <c r="G43" s="14">
        <v>2623.8566772461691</v>
      </c>
      <c r="H43" s="14"/>
      <c r="I43" s="119"/>
      <c r="J43" s="14"/>
      <c r="K43" s="14"/>
      <c r="L43" s="14"/>
      <c r="M43" s="14"/>
      <c r="N43" s="119"/>
      <c r="O43" s="22"/>
      <c r="P43" s="73">
        <v>7.0036203470960928E-2</v>
      </c>
      <c r="Q43" s="22"/>
      <c r="R43" s="14">
        <v>7.6203779966248968</v>
      </c>
      <c r="S43" s="73"/>
      <c r="U43" s="73"/>
      <c r="W43" s="182"/>
      <c r="X43" s="34"/>
      <c r="Y43" s="182"/>
    </row>
    <row r="44" spans="1:25" outlineLevel="1" x14ac:dyDescent="0.25">
      <c r="A44" s="13" t="s">
        <v>49</v>
      </c>
      <c r="B44" s="119">
        <v>4633.8179772588446</v>
      </c>
      <c r="C44" s="14">
        <v>4567.332148775261</v>
      </c>
      <c r="D44" s="119">
        <v>4784.6388700585894</v>
      </c>
      <c r="E44" s="14">
        <v>4080.9067390814375</v>
      </c>
      <c r="F44" s="14">
        <v>3757.6455491787615</v>
      </c>
      <c r="G44" s="14">
        <v>3786.2481957851833</v>
      </c>
      <c r="H44" s="14"/>
      <c r="I44" s="119"/>
      <c r="J44" s="14"/>
      <c r="K44" s="14"/>
      <c r="L44" s="14"/>
      <c r="M44" s="14"/>
      <c r="N44" s="119"/>
      <c r="O44" s="22"/>
      <c r="P44" s="73">
        <v>-0.18290959757876485</v>
      </c>
      <c r="Q44" s="22"/>
      <c r="R44" s="14">
        <v>11.624800484045384</v>
      </c>
      <c r="S44" s="73"/>
      <c r="U44" s="73"/>
      <c r="W44" s="182"/>
      <c r="X44" s="34"/>
      <c r="Y44" s="182"/>
    </row>
    <row r="45" spans="1:25" outlineLevel="1" x14ac:dyDescent="0.25">
      <c r="A45" s="13" t="s">
        <v>50</v>
      </c>
      <c r="B45" s="119">
        <v>491.00621690920946</v>
      </c>
      <c r="C45" s="14">
        <v>200.1749254309841</v>
      </c>
      <c r="D45" s="119">
        <v>193.67320716956186</v>
      </c>
      <c r="E45" s="14">
        <v>187.7579239127964</v>
      </c>
      <c r="F45" s="14">
        <v>221.293142946872</v>
      </c>
      <c r="G45" s="14">
        <v>181.28988312372789</v>
      </c>
      <c r="H45" s="14"/>
      <c r="I45" s="119"/>
      <c r="J45" s="14"/>
      <c r="K45" s="14"/>
      <c r="L45" s="14"/>
      <c r="M45" s="14"/>
      <c r="N45" s="119"/>
      <c r="O45" s="22"/>
      <c r="P45" s="73">
        <v>-0.63077884376920279</v>
      </c>
      <c r="Q45" s="22"/>
      <c r="R45" s="14">
        <v>0.59034094998339626</v>
      </c>
      <c r="S45" s="73"/>
      <c r="U45" s="73"/>
      <c r="W45" s="182"/>
      <c r="X45" s="34"/>
      <c r="Y45" s="182"/>
    </row>
    <row r="46" spans="1:25" outlineLevel="1" x14ac:dyDescent="0.25">
      <c r="A46" s="13" t="s">
        <v>51</v>
      </c>
      <c r="B46" s="119">
        <v>52.6348386666658</v>
      </c>
      <c r="C46" s="14">
        <v>50.370549468132594</v>
      </c>
      <c r="D46" s="119">
        <v>47.96732080146505</v>
      </c>
      <c r="E46" s="14">
        <v>46.026057523808781</v>
      </c>
      <c r="F46" s="14">
        <v>43.62282885714388</v>
      </c>
      <c r="G46" s="14">
        <v>43.62282885714388</v>
      </c>
      <c r="H46" s="14"/>
      <c r="I46" s="119"/>
      <c r="J46" s="14"/>
      <c r="K46" s="14"/>
      <c r="L46" s="14"/>
      <c r="M46" s="14"/>
      <c r="N46" s="119"/>
      <c r="O46" s="22"/>
      <c r="P46" s="73">
        <v>-0.1712175820770459</v>
      </c>
      <c r="Q46" s="22"/>
      <c r="R46" s="14">
        <v>0.13327171523809653</v>
      </c>
      <c r="S46" s="73"/>
      <c r="U46" s="73"/>
      <c r="W46" s="182"/>
      <c r="X46" s="34"/>
      <c r="Y46" s="182"/>
    </row>
    <row r="47" spans="1:25" outlineLevel="1" x14ac:dyDescent="0.25">
      <c r="A47" s="13" t="s">
        <v>52</v>
      </c>
      <c r="B47" s="119">
        <v>-825.65</v>
      </c>
      <c r="C47" s="14">
        <v>-866.32</v>
      </c>
      <c r="D47" s="119">
        <v>-809.02</v>
      </c>
      <c r="E47" s="14">
        <v>-962.68000000000006</v>
      </c>
      <c r="F47" s="14">
        <v>-865.731935571451</v>
      </c>
      <c r="G47" s="14">
        <v>-1985.4994442147076</v>
      </c>
      <c r="H47" s="14"/>
      <c r="I47" s="119"/>
      <c r="J47" s="14"/>
      <c r="K47" s="14"/>
      <c r="L47" s="14"/>
      <c r="M47" s="14"/>
      <c r="N47" s="119"/>
      <c r="O47" s="22"/>
      <c r="P47" s="73">
        <v>1.4047713246711169</v>
      </c>
      <c r="Q47" s="22"/>
      <c r="R47" s="14">
        <v>-3.8139113797861586</v>
      </c>
      <c r="S47" s="73"/>
      <c r="U47" s="73"/>
      <c r="W47" s="182"/>
      <c r="X47" s="34"/>
      <c r="Y47" s="182"/>
    </row>
    <row r="48" spans="1:25" x14ac:dyDescent="0.25">
      <c r="B48" s="183"/>
      <c r="D48" s="183"/>
      <c r="I48" s="183"/>
      <c r="N48" s="183"/>
      <c r="P48" s="10"/>
      <c r="S48" s="10"/>
      <c r="U48" s="10"/>
      <c r="W48" s="34"/>
      <c r="X48" s="34"/>
      <c r="Y48" s="34"/>
    </row>
    <row r="49" spans="1:31" x14ac:dyDescent="0.25">
      <c r="B49" s="183"/>
      <c r="D49" s="183"/>
      <c r="I49" s="183"/>
      <c r="N49" s="183"/>
      <c r="P49" s="10"/>
      <c r="S49" s="10"/>
      <c r="U49" s="10"/>
      <c r="W49" s="34"/>
      <c r="X49" s="34"/>
      <c r="Y49" s="34"/>
    </row>
    <row r="50" spans="1:31" x14ac:dyDescent="0.25">
      <c r="A50" s="26" t="s">
        <v>54</v>
      </c>
      <c r="B50" s="184">
        <v>61582.164191218108</v>
      </c>
      <c r="C50" s="185">
        <v>59746.280230368458</v>
      </c>
      <c r="D50" s="184">
        <v>57609.919280478643</v>
      </c>
      <c r="E50" s="185">
        <v>60191.18751556646</v>
      </c>
      <c r="F50" s="185">
        <v>59002.801954287199</v>
      </c>
      <c r="G50" s="185">
        <v>55006.576111138602</v>
      </c>
      <c r="H50" s="185"/>
      <c r="I50" s="184"/>
      <c r="J50" s="185"/>
      <c r="K50" s="185"/>
      <c r="L50" s="185"/>
      <c r="M50" s="185"/>
      <c r="N50" s="184"/>
      <c r="O50" s="186"/>
      <c r="P50" s="187">
        <v>-0.10677747634301579</v>
      </c>
      <c r="Q50" s="186"/>
      <c r="R50" s="185">
        <v>174.20056558099225</v>
      </c>
      <c r="S50" s="187"/>
      <c r="T50" s="6"/>
      <c r="U50" s="185"/>
      <c r="W50" s="185"/>
      <c r="X50" s="186"/>
      <c r="Y50" s="185"/>
    </row>
    <row r="51" spans="1:31" x14ac:dyDescent="0.25">
      <c r="A51" s="26" t="s">
        <v>55</v>
      </c>
      <c r="B51" s="184">
        <v>65768.654147506924</v>
      </c>
      <c r="C51" s="185">
        <v>64028.263316840428</v>
      </c>
      <c r="D51" s="184">
        <v>62762.366515006826</v>
      </c>
      <c r="E51" s="185">
        <v>64818.974310651625</v>
      </c>
      <c r="F51" s="185">
        <v>62986.140965392799</v>
      </c>
      <c r="G51" s="185">
        <v>60620.368520653479</v>
      </c>
      <c r="H51" s="185"/>
      <c r="I51" s="184"/>
      <c r="J51" s="185"/>
      <c r="K51" s="185"/>
      <c r="L51" s="185"/>
      <c r="M51" s="185"/>
      <c r="N51" s="184"/>
      <c r="O51" s="186"/>
      <c r="P51" s="187">
        <v>-7.8278713371673886E-2</v>
      </c>
      <c r="Q51" s="186"/>
      <c r="R51" s="185">
        <v>188.4254837966979</v>
      </c>
      <c r="S51" s="187">
        <v>0.63873045354812852</v>
      </c>
      <c r="T51" s="6"/>
      <c r="U51" s="187">
        <v>1.0294486225573176</v>
      </c>
      <c r="W51" s="185">
        <v>295</v>
      </c>
      <c r="X51" s="186"/>
      <c r="Y51" s="185">
        <v>200</v>
      </c>
    </row>
    <row r="53" spans="1:31" x14ac:dyDescent="0.25">
      <c r="A53" s="188"/>
      <c r="B53" s="189"/>
      <c r="C53" s="189"/>
      <c r="D53" s="189"/>
      <c r="E53" s="189"/>
      <c r="F53" s="189"/>
      <c r="G53" s="189"/>
      <c r="H53" s="189"/>
      <c r="I53" s="189"/>
      <c r="J53" s="189"/>
      <c r="K53" s="189"/>
      <c r="L53" s="189"/>
      <c r="M53" s="189"/>
      <c r="N53" s="189"/>
      <c r="O53" s="189"/>
      <c r="Q53" s="189"/>
      <c r="R53" s="189"/>
    </row>
    <row r="54" spans="1:31" x14ac:dyDescent="0.25">
      <c r="A54" s="188"/>
      <c r="B54" s="189"/>
      <c r="C54" s="189"/>
      <c r="D54" s="189"/>
      <c r="E54" s="189"/>
      <c r="F54" s="189"/>
      <c r="G54" s="189"/>
      <c r="H54" s="189"/>
      <c r="I54" s="189"/>
      <c r="J54" s="189"/>
      <c r="K54" s="189"/>
      <c r="L54" s="189"/>
      <c r="M54" s="189"/>
      <c r="N54" s="189"/>
      <c r="O54" s="189"/>
      <c r="Q54" s="189"/>
      <c r="R54" s="189"/>
    </row>
    <row r="55" spans="1:31" ht="18" x14ac:dyDescent="0.35">
      <c r="P55" s="19"/>
      <c r="Q55" s="59"/>
      <c r="AD55" s="19" t="s">
        <v>82</v>
      </c>
      <c r="AE55" s="35"/>
    </row>
    <row r="56" spans="1:31" x14ac:dyDescent="0.25">
      <c r="P56" s="19"/>
      <c r="AA56" s="6" t="s">
        <v>83</v>
      </c>
      <c r="AD56" s="19">
        <v>188.4254837966979</v>
      </c>
      <c r="AE56" s="35"/>
    </row>
    <row r="57" spans="1:31" ht="30" x14ac:dyDescent="0.25">
      <c r="A57" s="190" t="s">
        <v>68</v>
      </c>
      <c r="B57" s="191" t="s">
        <v>84</v>
      </c>
      <c r="C57" s="190" t="s">
        <v>85</v>
      </c>
      <c r="D57" s="191" t="s">
        <v>86</v>
      </c>
      <c r="E57" s="190" t="s">
        <v>87</v>
      </c>
      <c r="AA57" s="6" t="s">
        <v>88</v>
      </c>
      <c r="AD57" s="19">
        <v>106.5745162033021</v>
      </c>
    </row>
    <row r="58" spans="1:31" x14ac:dyDescent="0.25">
      <c r="A58" s="6" t="s">
        <v>79</v>
      </c>
      <c r="B58" s="192">
        <v>5.6271630944169004</v>
      </c>
      <c r="C58" s="192">
        <v>9</v>
      </c>
      <c r="D58" s="10">
        <v>0.6252403438241001</v>
      </c>
      <c r="E58" s="193">
        <v>3.3728369055830996</v>
      </c>
      <c r="AD58" s="19"/>
    </row>
    <row r="59" spans="1:31" x14ac:dyDescent="0.25">
      <c r="A59" s="6" t="s">
        <v>73</v>
      </c>
      <c r="B59" s="192">
        <v>27.145180403749805</v>
      </c>
      <c r="C59" s="192">
        <v>40</v>
      </c>
      <c r="D59" s="10">
        <v>0.67862951009374517</v>
      </c>
      <c r="E59" s="193">
        <v>12.854819596250195</v>
      </c>
    </row>
    <row r="60" spans="1:31" x14ac:dyDescent="0.25">
      <c r="A60" s="6" t="s">
        <v>18</v>
      </c>
      <c r="B60" s="192">
        <v>34.639155749721255</v>
      </c>
      <c r="C60" s="192">
        <v>54</v>
      </c>
      <c r="D60" s="10">
        <v>0.64146584721706024</v>
      </c>
      <c r="E60" s="193">
        <v>19.360844250278745</v>
      </c>
      <c r="AA60" s="19">
        <v>35524.838734434037</v>
      </c>
    </row>
    <row r="61" spans="1:31" x14ac:dyDescent="0.25">
      <c r="A61" s="6" t="s">
        <v>76</v>
      </c>
      <c r="B61" s="192">
        <v>17.967834633312513</v>
      </c>
      <c r="C61" s="192">
        <v>29</v>
      </c>
      <c r="D61" s="10">
        <v>0.61958050459698322</v>
      </c>
      <c r="E61" s="193">
        <v>11.032165366687487</v>
      </c>
    </row>
    <row r="62" spans="1:31" x14ac:dyDescent="0.25">
      <c r="A62" s="6" t="s">
        <v>77</v>
      </c>
      <c r="B62" s="192">
        <v>4.3007633086210673</v>
      </c>
      <c r="C62" s="192">
        <v>7</v>
      </c>
      <c r="D62" s="10">
        <v>0.61439475837443813</v>
      </c>
      <c r="E62" s="193">
        <v>2.6992366913789327</v>
      </c>
      <c r="AA62" s="21">
        <v>-0.41397850918160201</v>
      </c>
    </row>
    <row r="63" spans="1:31" x14ac:dyDescent="0.25">
      <c r="A63" s="6" t="s">
        <v>78</v>
      </c>
      <c r="B63" s="192">
        <v>20.0033240570083</v>
      </c>
      <c r="C63" s="192">
        <v>30</v>
      </c>
      <c r="D63" s="10">
        <v>0.66677746856694331</v>
      </c>
      <c r="E63" s="193">
        <v>9.9966759429917005</v>
      </c>
    </row>
    <row r="64" spans="1:31" x14ac:dyDescent="0.25">
      <c r="A64" s="6" t="s">
        <v>32</v>
      </c>
      <c r="B64" s="192">
        <v>64.51714433416241</v>
      </c>
      <c r="C64" s="192">
        <v>106</v>
      </c>
      <c r="D64" s="10">
        <v>0.60865230503926804</v>
      </c>
      <c r="E64" s="193">
        <v>41.48285566583759</v>
      </c>
    </row>
    <row r="65" spans="1:16" x14ac:dyDescent="0.25">
      <c r="B65" s="29"/>
      <c r="C65" s="29"/>
      <c r="D65" s="10"/>
      <c r="E65" s="193"/>
    </row>
    <row r="66" spans="1:16" x14ac:dyDescent="0.25">
      <c r="B66" s="29"/>
      <c r="C66" s="29"/>
      <c r="D66" s="10"/>
      <c r="E66" s="193"/>
    </row>
    <row r="67" spans="1:16" x14ac:dyDescent="0.25">
      <c r="A67" s="6" t="s">
        <v>56</v>
      </c>
      <c r="B67" s="29">
        <v>188.42548379669788</v>
      </c>
      <c r="C67" s="29">
        <v>295</v>
      </c>
      <c r="D67" s="10">
        <v>0.63873045354812841</v>
      </c>
      <c r="E67" s="193">
        <v>106.57451620330212</v>
      </c>
      <c r="F67" s="194"/>
      <c r="G67" s="194"/>
      <c r="H67" s="194"/>
      <c r="I67" s="194"/>
      <c r="J67" s="194"/>
      <c r="K67" s="194"/>
      <c r="L67" s="194"/>
      <c r="M67" s="194"/>
      <c r="N67" s="194"/>
      <c r="O67" s="194"/>
      <c r="P67" s="194"/>
    </row>
    <row r="69" spans="1:16" x14ac:dyDescent="0.25">
      <c r="H69" s="195"/>
      <c r="I69" s="195"/>
      <c r="J69" s="195"/>
      <c r="K69" s="195"/>
      <c r="L69" s="195"/>
    </row>
  </sheetData>
  <mergeCells count="2">
    <mergeCell ref="E2:I2"/>
    <mergeCell ref="J2:N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NEW Summary 1990-2023 GHG</vt:lpstr>
      <vt:lpstr>NEW Summary 1990-2023 CO2</vt:lpstr>
      <vt:lpstr>NEW Summary 1990-2023 CH4</vt:lpstr>
      <vt:lpstr>NEW Summary 1990-2023 N2O</vt:lpstr>
      <vt:lpstr>NON-ETS &amp; ETS</vt:lpstr>
      <vt:lpstr>CAP Sectors</vt:lpstr>
    </vt:vector>
  </TitlesOfParts>
  <Company>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Macfarlane</dc:creator>
  <cp:lastModifiedBy>Ann Marie Ryan</cp:lastModifiedBy>
  <dcterms:created xsi:type="dcterms:W3CDTF">2024-07-08T08:57:12Z</dcterms:created>
  <dcterms:modified xsi:type="dcterms:W3CDTF">2024-07-09T08:05:27Z</dcterms:modified>
</cp:coreProperties>
</file>