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1280" activeTab="0"/>
  </bookViews>
  <sheets>
    <sheet name="Figure 1" sheetId="1" r:id="rId1"/>
    <sheet name="Table 1" sheetId="2" r:id="rId2"/>
    <sheet name="2013 data tables" sheetId="3" r:id="rId3"/>
  </sheets>
  <definedNames/>
  <calcPr fullCalcOnLoad="1"/>
</workbook>
</file>

<file path=xl/sharedStrings.xml><?xml version="1.0" encoding="utf-8"?>
<sst xmlns="http://schemas.openxmlformats.org/spreadsheetml/2006/main" count="96" uniqueCount="71">
  <si>
    <t>Table 1</t>
  </si>
  <si>
    <t>Quantities of packaging waste generated in the Member State and recovered or incinerated at waste incineration plants with energy recovery within or outside the Member State</t>
  </si>
  <si>
    <t>Material</t>
  </si>
  <si>
    <t>Packaging waste generated</t>
  </si>
  <si>
    <t xml:space="preserve">Recovered or incinerated at waste incineration plants with energy recovery by </t>
  </si>
  <si>
    <t>Recycling rate</t>
  </si>
  <si>
    <t>Rate of recovery or incineration at waste incineration plants with energy recovery</t>
  </si>
  <si>
    <t>Material recycling</t>
  </si>
  <si>
    <t>Other forms of recycling</t>
  </si>
  <si>
    <t>Total recycling</t>
  </si>
  <si>
    <t>Energy recovery</t>
  </si>
  <si>
    <t>Other forms of recovery</t>
  </si>
  <si>
    <t>Incineration at waste incineration plants with energy recovery</t>
  </si>
  <si>
    <t>Total recovery and incineration at waste incineration plants with energy recovery</t>
  </si>
  <si>
    <t>(a)</t>
  </si>
  <si>
    <t>(b)</t>
  </si>
  <si>
    <t>(c)</t>
  </si>
  <si>
    <t>(d)</t>
  </si>
  <si>
    <t>(e)</t>
  </si>
  <si>
    <t>(f)</t>
  </si>
  <si>
    <t>(g)</t>
  </si>
  <si>
    <t>(h)</t>
  </si>
  <si>
    <t>GLASS</t>
  </si>
  <si>
    <t>PLASTIC</t>
  </si>
  <si>
    <t>PAPER AND BOARD</t>
  </si>
  <si>
    <t>METALS</t>
  </si>
  <si>
    <t>Aluminium</t>
  </si>
  <si>
    <t>Steel</t>
  </si>
  <si>
    <t>Total</t>
  </si>
  <si>
    <t>WOOD</t>
  </si>
  <si>
    <t>OTHER</t>
  </si>
  <si>
    <t>TOTAL</t>
  </si>
  <si>
    <t>Notes on Table 1:</t>
  </si>
  <si>
    <t>(1) White boxes: Provision of data is mandatory. Estimates may be used though they should be based on empirical data and explained in the description of the methodology.</t>
  </si>
  <si>
    <t>(2) Light shaded boxes: Provision of data is mandatory, but rough estimates are acceptable. These estimates should be explained in the description of the methodology.</t>
  </si>
  <si>
    <t>(3) Dark shaded boxes: Provision of data is voluntary.</t>
  </si>
  <si>
    <t>(4) For the purpose of this decision, the data on material recycling for plastics shall include all material recycled back into plastics.</t>
  </si>
  <si>
    <t>(5) Column c includes all forms of recycling including organic recycling but excluding material recycling.</t>
  </si>
  <si>
    <t>(6) Column d must be the sum of columns b and c.</t>
  </si>
  <si>
    <t>(7) Column f includes all forms of recovery excluding recycling and energy recovery.</t>
  </si>
  <si>
    <t>(8) Column h must be the sum of columns d, e, f and g.</t>
  </si>
  <si>
    <t>(9) Rate of recovery or incineration at waste incineration plants with energy recovery for the purpose of Article 6(1) of Directive 94/62/EC: Column h/column a.</t>
  </si>
  <si>
    <t>(10) Recycling rate for the purpose of Article 6(1) of Directive 94/62/EC: Column d/column a.</t>
  </si>
  <si>
    <t>Table 2</t>
  </si>
  <si>
    <t>Quantities of packaging waste sent to other Member States or exported outside the Community for recovery or incineration at waste incineration plants with energy recovery</t>
  </si>
  <si>
    <t>Packaging waste sent to other Member States or exported outside the Community for</t>
  </si>
  <si>
    <t>Notes on Table 2:</t>
  </si>
  <si>
    <t>(1) The data in this table refer only to quantities that are supposed to be counted under the obligations of Directive 94/62/EC. They are a subset of the data already provided in table 1. This table is for information purposes only.</t>
  </si>
  <si>
    <t>(11) Data for wood shall not be used for the purpose of evaluating the target of a minimum of 15% by weight for each packaging material, as provided for in article 6(1)(c) of Directive 94/62/EC, as amended by Directive 2004/12/EC.</t>
  </si>
  <si>
    <t>Recovery rate (%)</t>
  </si>
  <si>
    <t>Year</t>
  </si>
  <si>
    <t>EPA data release (published May 2016)</t>
  </si>
  <si>
    <t>Waste Packaging Statistics for Ireland (2013 reference year)</t>
  </si>
  <si>
    <t>Figure 1. Overall recovery rate (%) and recycling rate (%), 2009 to 2013</t>
  </si>
  <si>
    <t>Recycling rate (%)</t>
  </si>
  <si>
    <t>Table 1. Packaging waste material recycling and recovery rates compared to EU targets, 2013</t>
  </si>
  <si>
    <t>EU recycling rate target</t>
  </si>
  <si>
    <t>(Packaging Directive 94/62/EC as amended)</t>
  </si>
  <si>
    <t>Ireland’s recycling rate, 2013</t>
  </si>
  <si>
    <t>Glass</t>
  </si>
  <si>
    <t>60% by weight</t>
  </si>
  <si>
    <t>Plastic</t>
  </si>
  <si>
    <t xml:space="preserve">22.5% by weight, counting exclusively material that is recycled back into plastics </t>
  </si>
  <si>
    <t>Paper &amp; Board</t>
  </si>
  <si>
    <t>Metals</t>
  </si>
  <si>
    <t>50% by weight</t>
  </si>
  <si>
    <t>Wood</t>
  </si>
  <si>
    <t>15% by weight</t>
  </si>
  <si>
    <t>Note: Break in data series for 2013 data and onwards as change in methodology for estimation of packaging waste generation tonnage.</t>
  </si>
  <si>
    <t>Data tables for Packaging Directive Commission reporting (as per Commission Decision 2005/270/EC)</t>
  </si>
  <si>
    <t>All data in tonnes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</si>
</sst>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8"/>
      <color indexed="62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1"/>
      <color indexed="20"/>
      <name val="Calibri"/>
      <family val="2"/>
    </font>
    <font>
      <b/>
      <sz val="10.5"/>
      <color indexed="56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F81BD"/>
      <name val="Arial"/>
      <family val="2"/>
    </font>
    <font>
      <b/>
      <sz val="8"/>
      <color rgb="FF4F81BD"/>
      <name val="Calibri"/>
      <family val="2"/>
    </font>
    <font>
      <b/>
      <sz val="8"/>
      <color rgb="FF365F9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B8CCE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33" borderId="0" xfId="0" applyFont="1" applyFill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34" borderId="10" xfId="0" applyNumberFormat="1" applyFont="1" applyFill="1" applyBorder="1" applyAlignment="1" applyProtection="1">
      <alignment/>
      <protection locked="0"/>
    </xf>
    <xf numFmtId="3" fontId="0" fillId="34" borderId="10" xfId="0" applyNumberFormat="1" applyFont="1" applyFill="1" applyBorder="1" applyAlignment="1" applyProtection="1">
      <alignment horizontal="right"/>
      <protection locked="0"/>
    </xf>
    <xf numFmtId="3" fontId="0" fillId="35" borderId="10" xfId="0" applyNumberFormat="1" applyFont="1" applyFill="1" applyBorder="1" applyAlignment="1" applyProtection="1">
      <alignment/>
      <protection locked="0"/>
    </xf>
    <xf numFmtId="3" fontId="0" fillId="34" borderId="10" xfId="0" applyNumberFormat="1" applyFont="1" applyFill="1" applyBorder="1" applyAlignment="1" applyProtection="1">
      <alignment/>
      <protection/>
    </xf>
    <xf numFmtId="3" fontId="0" fillId="35" borderId="10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 locked="0"/>
    </xf>
    <xf numFmtId="170" fontId="1" fillId="0" borderId="10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 applyProtection="1">
      <alignment/>
      <protection/>
    </xf>
    <xf numFmtId="3" fontId="1" fillId="36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Border="1" applyAlignment="1">
      <alignment/>
    </xf>
    <xf numFmtId="3" fontId="0" fillId="36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37" borderId="10" xfId="0" applyNumberFormat="1" applyFont="1" applyFill="1" applyBorder="1" applyAlignment="1">
      <alignment/>
    </xf>
    <xf numFmtId="3" fontId="0" fillId="38" borderId="0" xfId="0" applyNumberFormat="1" applyFill="1" applyAlignment="1">
      <alignment/>
    </xf>
    <xf numFmtId="3" fontId="0" fillId="38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Alignment="1">
      <alignment/>
    </xf>
    <xf numFmtId="170" fontId="0" fillId="0" borderId="10" xfId="0" applyNumberFormat="1" applyFont="1" applyFill="1" applyBorder="1" applyAlignment="1">
      <alignment/>
    </xf>
    <xf numFmtId="3" fontId="0" fillId="37" borderId="10" xfId="0" applyNumberFormat="1" applyFont="1" applyFill="1" applyBorder="1" applyAlignment="1" applyProtection="1">
      <alignment/>
      <protection locked="0"/>
    </xf>
    <xf numFmtId="3" fontId="0" fillId="37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right"/>
    </xf>
    <xf numFmtId="171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29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9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6" fillId="39" borderId="14" xfId="0" applyFont="1" applyFill="1" applyBorder="1" applyAlignment="1">
      <alignment horizontal="center" vertical="center" wrapText="1"/>
    </xf>
    <xf numFmtId="0" fontId="36" fillId="39" borderId="15" xfId="0" applyFont="1" applyFill="1" applyBorder="1" applyAlignment="1">
      <alignment horizontal="center" vertical="center" wrapText="1"/>
    </xf>
    <xf numFmtId="0" fontId="36" fillId="39" borderId="14" xfId="0" applyFont="1" applyFill="1" applyBorder="1" applyAlignment="1">
      <alignment horizontal="center" vertical="center" wrapText="1"/>
    </xf>
    <xf numFmtId="0" fontId="36" fillId="39" borderId="16" xfId="0" applyFont="1" applyFill="1" applyBorder="1" applyAlignment="1">
      <alignment horizontal="center" vertical="center" wrapText="1"/>
    </xf>
    <xf numFmtId="0" fontId="36" fillId="39" borderId="13" xfId="0" applyFont="1" applyFill="1" applyBorder="1" applyAlignment="1">
      <alignment horizontal="center" vertical="center" wrapText="1"/>
    </xf>
    <xf numFmtId="0" fontId="36" fillId="39" borderId="16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0" fillId="34" borderId="10" xfId="0" applyNumberFormat="1" applyFont="1" applyFill="1" applyBorder="1" applyAlignment="1" applyProtection="1">
      <alignment/>
      <protection locked="0"/>
    </xf>
    <xf numFmtId="4" fontId="0" fillId="34" borderId="10" xfId="0" applyNumberFormat="1" applyFont="1" applyFill="1" applyBorder="1" applyAlignment="1" applyProtection="1">
      <alignment horizontal="right"/>
      <protection locked="0"/>
    </xf>
    <xf numFmtId="0" fontId="7" fillId="0" borderId="18" xfId="0" applyFont="1" applyBorder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18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3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-0.00075"/>
          <c:w val="0.826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1'!$A$8</c:f>
              <c:strCache>
                <c:ptCount val="1"/>
                <c:pt idx="0">
                  <c:v>Recovery rate (%)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1'!$B$7:$F$7</c:f>
              <c:numCache/>
            </c:numRef>
          </c:cat>
          <c:val>
            <c:numRef>
              <c:f>'Figure 1'!$B$8:$F$8</c:f>
              <c:numCache/>
            </c:numRef>
          </c:val>
        </c:ser>
        <c:ser>
          <c:idx val="1"/>
          <c:order val="1"/>
          <c:tx>
            <c:strRef>
              <c:f>'Figure 1'!$A$9</c:f>
              <c:strCache>
                <c:ptCount val="1"/>
                <c:pt idx="0">
                  <c:v>Recycling rate (%)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1'!$B$7:$F$7</c:f>
              <c:numCache/>
            </c:numRef>
          </c:cat>
          <c:val>
            <c:numRef>
              <c:f>'Figure 1'!$B$9:$F$9</c:f>
              <c:numCache/>
            </c:numRef>
          </c:val>
        </c:ser>
        <c:axId val="29676565"/>
        <c:axId val="65762494"/>
      </c:barChart>
      <c:catAx>
        <c:axId val="2967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62494"/>
        <c:crosses val="autoZero"/>
        <c:auto val="1"/>
        <c:lblOffset val="100"/>
        <c:tickLblSkip val="1"/>
        <c:noMultiLvlLbl val="0"/>
      </c:catAx>
      <c:valAx>
        <c:axId val="65762494"/>
        <c:scaling>
          <c:orientation val="minMax"/>
          <c:max val="1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7656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5325"/>
          <c:y val="0.89425"/>
          <c:w val="0.3215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0.34225</cdr:y>
    </cdr:from>
    <cdr:to>
      <cdr:x>0.97625</cdr:x>
      <cdr:y>0.34225</cdr:y>
    </cdr:to>
    <cdr:sp>
      <cdr:nvSpPr>
        <cdr:cNvPr id="1" name="Straight Connector 2"/>
        <cdr:cNvSpPr>
          <a:spLocks/>
        </cdr:cNvSpPr>
      </cdr:nvSpPr>
      <cdr:spPr>
        <a:xfrm flipV="1">
          <a:off x="3533775" y="1600200"/>
          <a:ext cx="4619625" cy="0"/>
        </a:xfrm>
        <a:prstGeom prst="line">
          <a:avLst/>
        </a:prstGeom>
        <a:solidFill>
          <a:srgbClr val="FFFFFF"/>
        </a:solidFill>
        <a:ln w="22225" cmpd="sng">
          <a:solidFill>
            <a:srgbClr val="376092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0.38975</cdr:x>
      <cdr:y>0.93175</cdr:y>
    </cdr:from>
    <cdr:to>
      <cdr:x>0.51675</cdr:x>
      <cdr:y>1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3248025" y="4352925"/>
          <a:ext cx="1057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0.44025</cdr:x>
      <cdr:y>0.907</cdr:y>
    </cdr:from>
    <cdr:to>
      <cdr:x>0.60375</cdr:x>
      <cdr:y>0.98825</cdr:y>
    </cdr:to>
    <cdr:sp>
      <cdr:nvSpPr>
        <cdr:cNvPr id="3" name="TextBox 5"/>
        <cdr:cNvSpPr txBox="1">
          <a:spLocks noChangeArrowheads="1"/>
        </cdr:cNvSpPr>
      </cdr:nvSpPr>
      <cdr:spPr>
        <a:xfrm>
          <a:off x="3676650" y="4238625"/>
          <a:ext cx="13620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Year</a:t>
          </a:r>
        </a:p>
      </cdr:txBody>
    </cdr:sp>
  </cdr:relSizeAnchor>
  <cdr:relSizeAnchor xmlns:cdr="http://schemas.openxmlformats.org/drawingml/2006/chartDrawing">
    <cdr:from>
      <cdr:x>0.47025</cdr:x>
      <cdr:y>0.38225</cdr:y>
    </cdr:from>
    <cdr:to>
      <cdr:x>0.9775</cdr:x>
      <cdr:y>0.387</cdr:y>
    </cdr:to>
    <cdr:sp>
      <cdr:nvSpPr>
        <cdr:cNvPr id="4" name="Straight Connector 8"/>
        <cdr:cNvSpPr>
          <a:spLocks/>
        </cdr:cNvSpPr>
      </cdr:nvSpPr>
      <cdr:spPr>
        <a:xfrm>
          <a:off x="3924300" y="1781175"/>
          <a:ext cx="4238625" cy="19050"/>
        </a:xfrm>
        <a:prstGeom prst="line">
          <a:avLst/>
        </a:prstGeom>
        <a:solidFill>
          <a:srgbClr val="FFFFFF"/>
        </a:solidFill>
        <a:ln w="22225" cmpd="sng">
          <a:solidFill>
            <a:srgbClr val="7030A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14</xdr:row>
      <xdr:rowOff>9525</xdr:rowOff>
    </xdr:from>
    <xdr:to>
      <xdr:col>15</xdr:col>
      <xdr:colOff>352425</xdr:colOff>
      <xdr:row>42</xdr:row>
      <xdr:rowOff>152400</xdr:rowOff>
    </xdr:to>
    <xdr:graphicFrame>
      <xdr:nvGraphicFramePr>
        <xdr:cNvPr id="1" name="Chart 7"/>
        <xdr:cNvGraphicFramePr/>
      </xdr:nvGraphicFramePr>
      <xdr:xfrm>
        <a:off x="2438400" y="2457450"/>
        <a:ext cx="83534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152400</xdr:colOff>
      <xdr:row>20</xdr:row>
      <xdr:rowOff>47625</xdr:rowOff>
    </xdr:from>
    <xdr:to>
      <xdr:col>15</xdr:col>
      <xdr:colOff>28575</xdr:colOff>
      <xdr:row>24</xdr:row>
      <xdr:rowOff>133350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9372600" y="3467100"/>
          <a:ext cx="10953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3366"/>
              </a:solidFill>
            </a:rPr>
            <a:t>Recovery target since 2011 (60%)</a:t>
          </a:r>
        </a:p>
      </xdr:txBody>
    </xdr:sp>
    <xdr:clientData/>
  </xdr:twoCellAnchor>
  <xdr:twoCellAnchor>
    <xdr:from>
      <xdr:col>1</xdr:col>
      <xdr:colOff>514350</xdr:colOff>
      <xdr:row>20</xdr:row>
      <xdr:rowOff>76200</xdr:rowOff>
    </xdr:from>
    <xdr:to>
      <xdr:col>2</xdr:col>
      <xdr:colOff>323850</xdr:colOff>
      <xdr:row>29</xdr:row>
      <xdr:rowOff>85725</xdr:rowOff>
    </xdr:to>
    <xdr:sp>
      <xdr:nvSpPr>
        <xdr:cNvPr id="3" name="TextBox 9"/>
        <xdr:cNvSpPr txBox="1">
          <a:spLocks noChangeArrowheads="1"/>
        </xdr:cNvSpPr>
      </xdr:nvSpPr>
      <xdr:spPr>
        <a:xfrm flipH="1">
          <a:off x="2419350" y="3495675"/>
          <a:ext cx="4191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Recovery rate %</a:t>
          </a:r>
        </a:p>
      </xdr:txBody>
    </xdr:sp>
    <xdr:clientData/>
  </xdr:twoCellAnchor>
  <xdr:oneCellAnchor>
    <xdr:from>
      <xdr:col>21</xdr:col>
      <xdr:colOff>114300</xdr:colOff>
      <xdr:row>24</xdr:row>
      <xdr:rowOff>85725</xdr:rowOff>
    </xdr:from>
    <xdr:ext cx="180975" cy="266700"/>
    <xdr:sp fLocksText="0">
      <xdr:nvSpPr>
        <xdr:cNvPr id="4" name="TextBox 10"/>
        <xdr:cNvSpPr txBox="1">
          <a:spLocks noChangeArrowheads="1"/>
        </xdr:cNvSpPr>
      </xdr:nvSpPr>
      <xdr:spPr>
        <a:xfrm>
          <a:off x="14211300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161925</xdr:colOff>
      <xdr:row>25</xdr:row>
      <xdr:rowOff>85725</xdr:rowOff>
    </xdr:from>
    <xdr:to>
      <xdr:col>14</xdr:col>
      <xdr:colOff>600075</xdr:colOff>
      <xdr:row>29</xdr:row>
      <xdr:rowOff>85725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9382125" y="4314825"/>
          <a:ext cx="10477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Recycling target since 2011 (55%)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28.57421875" style="0" customWidth="1"/>
  </cols>
  <sheetData>
    <row r="1" ht="15.75">
      <c r="A1" s="65" t="s">
        <v>52</v>
      </c>
    </row>
    <row r="2" spans="1:5" ht="15.75">
      <c r="A2" s="65"/>
      <c r="B2" s="66"/>
      <c r="C2" s="66"/>
      <c r="D2" s="66"/>
      <c r="E2" s="66"/>
    </row>
    <row r="3" spans="1:5" ht="15.75">
      <c r="A3" s="65" t="s">
        <v>53</v>
      </c>
      <c r="B3" s="66"/>
      <c r="C3" s="66"/>
      <c r="D3" s="66"/>
      <c r="E3" s="66"/>
    </row>
    <row r="4" spans="1:5" ht="15">
      <c r="A4" s="66"/>
      <c r="B4" s="66"/>
      <c r="C4" s="66"/>
      <c r="D4" s="66"/>
      <c r="E4" s="66"/>
    </row>
    <row r="5" spans="1:5" ht="15.75">
      <c r="A5" s="65" t="s">
        <v>51</v>
      </c>
      <c r="B5" s="66"/>
      <c r="C5" s="66"/>
      <c r="D5" s="66"/>
      <c r="E5" s="66"/>
    </row>
    <row r="7" spans="1:6" ht="12.75">
      <c r="A7" s="69" t="s">
        <v>50</v>
      </c>
      <c r="B7" s="69">
        <v>2009</v>
      </c>
      <c r="C7" s="69">
        <v>2010</v>
      </c>
      <c r="D7" s="69">
        <v>2011</v>
      </c>
      <c r="E7" s="69">
        <v>2012</v>
      </c>
      <c r="F7" s="69">
        <v>2013</v>
      </c>
    </row>
    <row r="8" spans="1:6" ht="12.75">
      <c r="A8" s="70" t="s">
        <v>49</v>
      </c>
      <c r="B8" s="71">
        <v>69.9</v>
      </c>
      <c r="C8" s="71">
        <v>73.7</v>
      </c>
      <c r="D8" s="71">
        <v>79</v>
      </c>
      <c r="E8" s="71">
        <v>87</v>
      </c>
      <c r="F8" s="71">
        <v>88.1</v>
      </c>
    </row>
    <row r="9" spans="1:6" ht="12.75">
      <c r="A9" s="10" t="s">
        <v>54</v>
      </c>
      <c r="B9" s="71">
        <v>64.9</v>
      </c>
      <c r="C9" s="71">
        <v>66.2</v>
      </c>
      <c r="D9" s="71">
        <v>70.9</v>
      </c>
      <c r="E9" s="71">
        <v>74</v>
      </c>
      <c r="F9" s="71">
        <v>70.2</v>
      </c>
    </row>
    <row r="10" ht="12.75">
      <c r="A10" s="72" t="s">
        <v>68</v>
      </c>
    </row>
    <row r="12" ht="12.75">
      <c r="B12" s="67"/>
    </row>
    <row r="13" spans="2:13" ht="12.75">
      <c r="B13" s="68"/>
      <c r="G13" s="44"/>
      <c r="H13" s="45"/>
      <c r="J13" s="46"/>
      <c r="K13" s="46"/>
      <c r="L13" s="46"/>
      <c r="M13" s="46"/>
    </row>
    <row r="14" spans="7:8" ht="12.75">
      <c r="G14" s="46"/>
      <c r="H14" s="47"/>
    </row>
    <row r="15" spans="7:8" ht="12.75">
      <c r="G15" s="46"/>
      <c r="H15" s="47"/>
    </row>
    <row r="16" spans="7:8" ht="12.75">
      <c r="G16" s="46"/>
      <c r="H16" s="47"/>
    </row>
    <row r="17" spans="7:8" ht="12.75">
      <c r="G17" s="46"/>
      <c r="H17" s="47"/>
    </row>
    <row r="18" spans="7:8" ht="12.75">
      <c r="G18" s="46"/>
      <c r="H18" s="47"/>
    </row>
    <row r="19" spans="7:8" ht="12.75">
      <c r="G19" s="46"/>
      <c r="H19" s="47"/>
    </row>
    <row r="20" spans="7:8" ht="12.75">
      <c r="G20" s="46"/>
      <c r="H20" s="47"/>
    </row>
    <row r="21" spans="7:8" ht="12.75">
      <c r="G21" s="46"/>
      <c r="H21" s="47"/>
    </row>
    <row r="25" spans="11:12" ht="12.75">
      <c r="K25" s="12"/>
      <c r="L25" s="12"/>
    </row>
    <row r="26" spans="11:12" ht="12.75">
      <c r="K26" s="12"/>
      <c r="L26" s="12"/>
    </row>
    <row r="27" spans="11:12" ht="12.75">
      <c r="K27" s="12"/>
      <c r="L27" s="12"/>
    </row>
    <row r="28" spans="11:12" ht="12.75">
      <c r="K28" s="12"/>
      <c r="L28" s="12"/>
    </row>
    <row r="29" spans="11:12" ht="12.75">
      <c r="K29" s="12"/>
      <c r="L29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1.421875" style="0" customWidth="1"/>
    <col min="2" max="2" width="37.8515625" style="0" customWidth="1"/>
    <col min="3" max="3" width="34.8515625" style="0" customWidth="1"/>
    <col min="4" max="4" width="31.00390625" style="0" customWidth="1"/>
  </cols>
  <sheetData>
    <row r="1" ht="15.75">
      <c r="A1" s="65" t="s">
        <v>52</v>
      </c>
    </row>
    <row r="2" spans="1:5" ht="15.75">
      <c r="A2" s="65"/>
      <c r="B2" s="66"/>
      <c r="C2" s="66"/>
      <c r="D2" s="66"/>
      <c r="E2" s="66"/>
    </row>
    <row r="3" spans="1:5" ht="15.75">
      <c r="A3" s="65" t="s">
        <v>55</v>
      </c>
      <c r="B3" s="66"/>
      <c r="C3" s="66"/>
      <c r="D3" s="66"/>
      <c r="E3" s="66"/>
    </row>
    <row r="4" spans="1:5" ht="15">
      <c r="A4" s="66"/>
      <c r="B4" s="66"/>
      <c r="C4" s="66"/>
      <c r="D4" s="66"/>
      <c r="E4" s="66"/>
    </row>
    <row r="5" spans="1:5" ht="15.75">
      <c r="A5" s="65" t="s">
        <v>51</v>
      </c>
      <c r="B5" s="66"/>
      <c r="C5" s="66"/>
      <c r="D5" s="66"/>
      <c r="E5" s="66"/>
    </row>
    <row r="7" ht="13.5" thickBot="1"/>
    <row r="8" spans="1:3" ht="15">
      <c r="A8" s="75" t="s">
        <v>2</v>
      </c>
      <c r="B8" s="76" t="s">
        <v>56</v>
      </c>
      <c r="C8" s="77" t="s">
        <v>58</v>
      </c>
    </row>
    <row r="9" spans="1:3" ht="30.75" thickBot="1">
      <c r="A9" s="78"/>
      <c r="B9" s="79" t="s">
        <v>57</v>
      </c>
      <c r="C9" s="80"/>
    </row>
    <row r="10" spans="1:3" ht="23.25" customHeight="1" thickBot="1">
      <c r="A10" s="81" t="s">
        <v>59</v>
      </c>
      <c r="B10" s="74" t="s">
        <v>60</v>
      </c>
      <c r="C10" s="73">
        <v>0.8</v>
      </c>
    </row>
    <row r="11" spans="1:3" ht="102" customHeight="1" thickBot="1">
      <c r="A11" s="81" t="s">
        <v>61</v>
      </c>
      <c r="B11" s="74" t="s">
        <v>62</v>
      </c>
      <c r="C11" s="73">
        <v>0.4</v>
      </c>
    </row>
    <row r="12" spans="1:3" ht="23.25" customHeight="1" thickBot="1">
      <c r="A12" s="81" t="s">
        <v>63</v>
      </c>
      <c r="B12" s="74" t="s">
        <v>60</v>
      </c>
      <c r="C12" s="73">
        <v>0.79</v>
      </c>
    </row>
    <row r="13" spans="1:3" ht="23.25" customHeight="1" thickBot="1">
      <c r="A13" s="81" t="s">
        <v>64</v>
      </c>
      <c r="B13" s="74" t="s">
        <v>65</v>
      </c>
      <c r="C13" s="73">
        <v>0.79</v>
      </c>
    </row>
    <row r="14" spans="1:3" ht="23.25" customHeight="1" thickBot="1">
      <c r="A14" s="81" t="s">
        <v>66</v>
      </c>
      <c r="B14" s="74" t="s">
        <v>67</v>
      </c>
      <c r="C14" s="73">
        <v>0.82</v>
      </c>
    </row>
  </sheetData>
  <sheetProtection/>
  <mergeCells count="1">
    <mergeCell ref="C8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14.421875" style="0" customWidth="1"/>
    <col min="2" max="2" width="10.140625" style="0" customWidth="1"/>
    <col min="7" max="7" width="11.140625" style="0" customWidth="1"/>
    <col min="9" max="9" width="12.28125" style="0" customWidth="1"/>
    <col min="10" max="10" width="10.7109375" style="0" customWidth="1"/>
    <col min="12" max="12" width="10.8515625" style="0" customWidth="1"/>
  </cols>
  <sheetData>
    <row r="1" ht="15.75">
      <c r="A1" s="65" t="s">
        <v>52</v>
      </c>
    </row>
    <row r="3" ht="15.75">
      <c r="A3" s="65" t="s">
        <v>51</v>
      </c>
    </row>
    <row r="4" ht="15.75">
      <c r="A4" s="65"/>
    </row>
    <row r="5" ht="15.75">
      <c r="A5" s="65" t="s">
        <v>69</v>
      </c>
    </row>
    <row r="6" ht="15.75">
      <c r="A6" s="65" t="s">
        <v>70</v>
      </c>
    </row>
    <row r="7" spans="1:7" ht="12.75">
      <c r="A7" s="15"/>
      <c r="B7" s="15"/>
      <c r="C7" s="15"/>
      <c r="D7" s="15"/>
      <c r="E7" s="15"/>
      <c r="F7" s="15"/>
      <c r="G7" s="15"/>
    </row>
    <row r="8" spans="1:3" ht="12.75">
      <c r="A8" s="2" t="s">
        <v>0</v>
      </c>
      <c r="B8" s="1"/>
      <c r="C8" s="1"/>
    </row>
    <row r="9" spans="1:3" ht="12.75">
      <c r="A9" s="85"/>
      <c r="B9" s="1"/>
      <c r="C9" s="1"/>
    </row>
    <row r="10" spans="1:10" ht="12.75">
      <c r="A10" s="83" t="s">
        <v>1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12.75">
      <c r="A11" s="84"/>
      <c r="B11" s="84"/>
      <c r="C11" s="84"/>
      <c r="D11" s="84"/>
      <c r="E11" s="84"/>
      <c r="F11" s="84"/>
      <c r="G11" s="84"/>
      <c r="H11" s="84"/>
      <c r="I11" s="84"/>
      <c r="J11" s="84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2" ht="12.75">
      <c r="A13" s="53" t="s">
        <v>2</v>
      </c>
      <c r="B13" s="61"/>
      <c r="C13" s="55" t="s">
        <v>3</v>
      </c>
      <c r="D13" s="62" t="s">
        <v>4</v>
      </c>
      <c r="E13" s="50"/>
      <c r="F13" s="50"/>
      <c r="G13" s="50"/>
      <c r="H13" s="50"/>
      <c r="I13" s="50"/>
      <c r="J13" s="50"/>
      <c r="K13" s="55" t="s">
        <v>5</v>
      </c>
      <c r="L13" s="63" t="s">
        <v>6</v>
      </c>
    </row>
    <row r="14" spans="1:12" ht="72">
      <c r="A14" s="61"/>
      <c r="B14" s="61"/>
      <c r="C14" s="54"/>
      <c r="D14" s="4" t="s">
        <v>7</v>
      </c>
      <c r="E14" s="4" t="s">
        <v>8</v>
      </c>
      <c r="F14" s="4" t="s">
        <v>9</v>
      </c>
      <c r="G14" s="5" t="s">
        <v>10</v>
      </c>
      <c r="H14" s="5" t="s">
        <v>11</v>
      </c>
      <c r="I14" s="6" t="s">
        <v>12</v>
      </c>
      <c r="J14" s="6" t="s">
        <v>13</v>
      </c>
      <c r="K14" s="52"/>
      <c r="L14" s="64"/>
    </row>
    <row r="15" spans="1:12" ht="12.75">
      <c r="A15" s="59"/>
      <c r="B15" s="60"/>
      <c r="C15" s="7" t="s">
        <v>14</v>
      </c>
      <c r="D15" s="7" t="s">
        <v>15</v>
      </c>
      <c r="E15" s="7" t="s">
        <v>16</v>
      </c>
      <c r="F15" s="7" t="s">
        <v>17</v>
      </c>
      <c r="G15" s="7" t="s">
        <v>18</v>
      </c>
      <c r="H15" s="7" t="s">
        <v>19</v>
      </c>
      <c r="I15" s="7" t="s">
        <v>20</v>
      </c>
      <c r="J15" s="7" t="s">
        <v>21</v>
      </c>
      <c r="K15" s="8"/>
      <c r="L15" s="8"/>
    </row>
    <row r="16" spans="1:12" ht="12.75">
      <c r="A16" s="49" t="s">
        <v>22</v>
      </c>
      <c r="B16" s="58"/>
      <c r="C16" s="21">
        <v>152725</v>
      </c>
      <c r="D16" s="22">
        <v>122106</v>
      </c>
      <c r="E16" s="18"/>
      <c r="F16" s="22">
        <f>SUM(D16:E16)</f>
        <v>122106</v>
      </c>
      <c r="G16" s="22"/>
      <c r="H16" s="18"/>
      <c r="I16" s="22"/>
      <c r="J16" s="32">
        <f>SUM(F16:I16)</f>
        <v>122106</v>
      </c>
      <c r="K16" s="41">
        <f>F16/C16*100</f>
        <v>79.95154689801932</v>
      </c>
      <c r="L16" s="33">
        <f>J16/C16*100</f>
        <v>79.95154689801932</v>
      </c>
    </row>
    <row r="17" spans="1:12" ht="12.75">
      <c r="A17" s="49" t="s">
        <v>23</v>
      </c>
      <c r="B17" s="58"/>
      <c r="C17" s="21">
        <v>205309.71</v>
      </c>
      <c r="D17" s="22">
        <f>75813-4381</f>
        <v>71432</v>
      </c>
      <c r="E17" s="18">
        <f>5226+4381+1227</f>
        <v>10834</v>
      </c>
      <c r="F17" s="22">
        <f aca="true" t="shared" si="0" ref="F17:F23">SUM(D17:E17)</f>
        <v>82266</v>
      </c>
      <c r="G17" s="40">
        <v>29616</v>
      </c>
      <c r="H17" s="18">
        <v>315</v>
      </c>
      <c r="I17" s="22">
        <v>60406</v>
      </c>
      <c r="J17" s="32">
        <f aca="true" t="shared" si="1" ref="J17:J24">SUM(F17:I17)</f>
        <v>172603</v>
      </c>
      <c r="K17" s="41">
        <f>F17/C17*100</f>
        <v>40.06922030136811</v>
      </c>
      <c r="L17" s="33">
        <f>J17/C17*100</f>
        <v>84.06957469278974</v>
      </c>
    </row>
    <row r="18" spans="1:12" ht="12.75">
      <c r="A18" s="49" t="s">
        <v>24</v>
      </c>
      <c r="B18" s="58"/>
      <c r="C18" s="21">
        <v>380191</v>
      </c>
      <c r="D18" s="22">
        <f>298503-3087</f>
        <v>295416</v>
      </c>
      <c r="E18" s="18">
        <f>3087+2183</f>
        <v>5270</v>
      </c>
      <c r="F18" s="22">
        <f t="shared" si="0"/>
        <v>300686</v>
      </c>
      <c r="G18" s="22">
        <v>17490</v>
      </c>
      <c r="H18" s="18">
        <v>380</v>
      </c>
      <c r="I18" s="22">
        <v>34308</v>
      </c>
      <c r="J18" s="32">
        <f t="shared" si="1"/>
        <v>352864</v>
      </c>
      <c r="K18" s="33">
        <f>F18/C18*100</f>
        <v>79.08814253888177</v>
      </c>
      <c r="L18" s="33">
        <f>J18/C18*100</f>
        <v>92.81229697704575</v>
      </c>
    </row>
    <row r="19" spans="1:12" ht="12.75">
      <c r="A19" s="51" t="s">
        <v>25</v>
      </c>
      <c r="B19" s="23" t="s">
        <v>26</v>
      </c>
      <c r="C19" s="17"/>
      <c r="D19" s="16"/>
      <c r="E19" s="16"/>
      <c r="F19" s="34">
        <f t="shared" si="0"/>
        <v>0</v>
      </c>
      <c r="G19" s="16"/>
      <c r="H19" s="16"/>
      <c r="I19" s="16"/>
      <c r="J19" s="32">
        <f t="shared" si="1"/>
        <v>0</v>
      </c>
      <c r="K19" s="33"/>
      <c r="L19" s="33"/>
    </row>
    <row r="20" spans="1:12" ht="12.75">
      <c r="A20" s="57"/>
      <c r="B20" s="23" t="s">
        <v>27</v>
      </c>
      <c r="C20" s="17"/>
      <c r="D20" s="38"/>
      <c r="E20" s="16"/>
      <c r="F20" s="34">
        <f t="shared" si="0"/>
        <v>0</v>
      </c>
      <c r="G20" s="16"/>
      <c r="H20" s="16"/>
      <c r="I20" s="16"/>
      <c r="J20" s="32">
        <f t="shared" si="1"/>
        <v>0</v>
      </c>
      <c r="K20" s="33"/>
      <c r="L20" s="33"/>
    </row>
    <row r="21" spans="1:12" ht="12.75">
      <c r="A21" s="51"/>
      <c r="B21" s="10" t="s">
        <v>28</v>
      </c>
      <c r="C21" s="21">
        <v>51429</v>
      </c>
      <c r="D21" s="21">
        <v>40688.3</v>
      </c>
      <c r="E21" s="20"/>
      <c r="F21" s="22">
        <f t="shared" si="0"/>
        <v>40688.3</v>
      </c>
      <c r="G21" s="21"/>
      <c r="H21" s="20"/>
      <c r="I21" s="21"/>
      <c r="J21" s="32">
        <f t="shared" si="1"/>
        <v>40688.3</v>
      </c>
      <c r="K21" s="41">
        <f>F21/C21*100</f>
        <v>79.11547959322561</v>
      </c>
      <c r="L21" s="33">
        <f>J21/C21*100</f>
        <v>79.11547959322561</v>
      </c>
    </row>
    <row r="22" spans="1:12" ht="12.75">
      <c r="A22" s="49" t="s">
        <v>29</v>
      </c>
      <c r="B22" s="58"/>
      <c r="C22" s="21">
        <v>79243.42</v>
      </c>
      <c r="D22" s="22">
        <v>64651</v>
      </c>
      <c r="E22" s="18"/>
      <c r="F22" s="22">
        <f t="shared" si="0"/>
        <v>64651</v>
      </c>
      <c r="G22" s="22">
        <v>12842</v>
      </c>
      <c r="H22" s="18">
        <v>1093</v>
      </c>
      <c r="I22" s="22"/>
      <c r="J22" s="32">
        <f t="shared" si="1"/>
        <v>78586</v>
      </c>
      <c r="K22" s="33">
        <f>F22/C22*100</f>
        <v>81.5853227939935</v>
      </c>
      <c r="L22" s="33">
        <f>J22/C22*100</f>
        <v>99.1703790674355</v>
      </c>
    </row>
    <row r="23" spans="1:12" ht="12.75">
      <c r="A23" s="49" t="s">
        <v>30</v>
      </c>
      <c r="B23" s="58"/>
      <c r="C23" s="20">
        <v>1211</v>
      </c>
      <c r="D23" s="20"/>
      <c r="E23" s="20"/>
      <c r="F23" s="22">
        <f t="shared" si="0"/>
        <v>0</v>
      </c>
      <c r="G23" s="20"/>
      <c r="H23" s="20"/>
      <c r="I23" s="20"/>
      <c r="J23" s="32">
        <f t="shared" si="1"/>
        <v>0</v>
      </c>
      <c r="K23" s="33">
        <f>F23/C23*100</f>
        <v>0</v>
      </c>
      <c r="L23" s="33">
        <f>J23/C23*100</f>
        <v>0</v>
      </c>
    </row>
    <row r="24" spans="1:13" ht="12.75">
      <c r="A24" s="49" t="s">
        <v>31</v>
      </c>
      <c r="B24" s="58"/>
      <c r="C24" s="24">
        <f>SUM(C16:C23)</f>
        <v>870109.13</v>
      </c>
      <c r="D24" s="24">
        <f>SUM(D16:D23)</f>
        <v>594293.3</v>
      </c>
      <c r="E24" s="25">
        <f>SUM(E16:E23)</f>
        <v>16104</v>
      </c>
      <c r="F24" s="26">
        <f>SUM(F16:F23)</f>
        <v>610397.3</v>
      </c>
      <c r="G24" s="24">
        <f>SUM(G17:G22)</f>
        <v>59948</v>
      </c>
      <c r="H24" s="25">
        <f>SUM(H16:H23)</f>
        <v>1788</v>
      </c>
      <c r="I24" s="31">
        <f>SUM(I17:I23)</f>
        <v>94714</v>
      </c>
      <c r="J24" s="32">
        <f t="shared" si="1"/>
        <v>766847.3</v>
      </c>
      <c r="K24" s="27">
        <f>F24/C24*100</f>
        <v>70.15180957818475</v>
      </c>
      <c r="L24" s="27">
        <f>J24/C24*100</f>
        <v>88.13231278242075</v>
      </c>
      <c r="M24" s="36"/>
    </row>
    <row r="25" spans="1:13" ht="12.75">
      <c r="A25" s="89" t="s">
        <v>32</v>
      </c>
      <c r="B25" s="93"/>
      <c r="C25" s="93"/>
      <c r="D25" s="89"/>
      <c r="E25" s="89"/>
      <c r="F25" s="89"/>
      <c r="G25" s="89"/>
      <c r="H25" s="89"/>
      <c r="I25" s="89"/>
      <c r="J25" s="89"/>
      <c r="K25" s="89"/>
      <c r="L25" s="89"/>
      <c r="M25" s="36"/>
    </row>
    <row r="26" spans="1:13" ht="12.75">
      <c r="A26" s="94" t="s">
        <v>33</v>
      </c>
      <c r="B26" s="95"/>
      <c r="C26" s="95"/>
      <c r="D26" s="94"/>
      <c r="E26" s="94"/>
      <c r="F26" s="94"/>
      <c r="G26" s="94"/>
      <c r="H26" s="94"/>
      <c r="I26" s="94"/>
      <c r="J26" s="94"/>
      <c r="K26" s="94"/>
      <c r="L26" s="94"/>
      <c r="M26" s="36"/>
    </row>
    <row r="27" spans="1:13" ht="12.75">
      <c r="A27" s="94" t="s">
        <v>34</v>
      </c>
      <c r="B27" s="95"/>
      <c r="C27" s="95"/>
      <c r="D27" s="94"/>
      <c r="E27" s="94"/>
      <c r="F27" s="94"/>
      <c r="G27" s="94"/>
      <c r="H27" s="94"/>
      <c r="I27" s="94"/>
      <c r="J27" s="94"/>
      <c r="K27" s="94"/>
      <c r="L27" s="94"/>
      <c r="M27" s="36"/>
    </row>
    <row r="28" spans="1:13" ht="12.75">
      <c r="A28" s="91" t="s">
        <v>35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36"/>
    </row>
    <row r="29" spans="1:12" ht="12.75">
      <c r="A29" s="91" t="s">
        <v>36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1:12" ht="12.75">
      <c r="A30" s="91" t="s">
        <v>37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1:12" ht="12.75">
      <c r="A31" s="91" t="s">
        <v>38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1:12" ht="12.75">
      <c r="A32" s="91" t="s">
        <v>39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1:12" ht="12.75">
      <c r="A33" s="91" t="s">
        <v>40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12.75">
      <c r="A34" s="92" t="s">
        <v>41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2.75">
      <c r="A35" s="91" t="s">
        <v>42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1:12" ht="12.75">
      <c r="A36" s="92" t="s">
        <v>48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1:12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2:3" ht="12.75">
      <c r="B38" s="1"/>
      <c r="C38" s="1"/>
    </row>
    <row r="39" spans="1:3" ht="12.75">
      <c r="A39" s="2" t="s">
        <v>43</v>
      </c>
      <c r="B39" s="1"/>
      <c r="C39" s="1"/>
    </row>
    <row r="40" spans="1:3" ht="12.75">
      <c r="A40" s="86"/>
      <c r="B40" s="1"/>
      <c r="C40" s="1"/>
    </row>
    <row r="41" spans="1:10" ht="32.25" customHeight="1">
      <c r="A41" s="96" t="s">
        <v>44</v>
      </c>
      <c r="B41" s="97"/>
      <c r="C41" s="97"/>
      <c r="D41" s="97"/>
      <c r="E41" s="97"/>
      <c r="F41" s="97"/>
      <c r="G41" s="97"/>
      <c r="H41" s="3"/>
      <c r="I41" s="3"/>
      <c r="J41" s="3"/>
    </row>
    <row r="42" spans="1:7" ht="12.75">
      <c r="A42" s="84"/>
      <c r="B42" s="84"/>
      <c r="C42" s="84"/>
      <c r="D42" s="84"/>
      <c r="E42" s="84"/>
      <c r="F42" s="84"/>
      <c r="G42" s="84"/>
    </row>
    <row r="43" spans="1:7" ht="12.75">
      <c r="A43" s="82"/>
      <c r="B43" s="82"/>
      <c r="C43" s="82"/>
      <c r="D43" s="82"/>
      <c r="E43" s="82"/>
      <c r="F43" s="82"/>
      <c r="G43" s="82"/>
    </row>
    <row r="44" spans="1:10" ht="39" customHeight="1">
      <c r="A44" s="53" t="s">
        <v>2</v>
      </c>
      <c r="B44" s="54"/>
      <c r="C44" s="55" t="s">
        <v>45</v>
      </c>
      <c r="D44" s="56"/>
      <c r="E44" s="56"/>
      <c r="F44" s="56"/>
      <c r="G44" s="56"/>
      <c r="H44" s="11"/>
      <c r="I44" s="11"/>
      <c r="J44" s="11"/>
    </row>
    <row r="45" spans="1:10" ht="54">
      <c r="A45" s="54"/>
      <c r="B45" s="54"/>
      <c r="C45" s="4" t="s">
        <v>7</v>
      </c>
      <c r="D45" s="4" t="s">
        <v>8</v>
      </c>
      <c r="E45" s="4" t="s">
        <v>10</v>
      </c>
      <c r="F45" s="5" t="s">
        <v>11</v>
      </c>
      <c r="G45" s="6" t="s">
        <v>12</v>
      </c>
      <c r="H45" s="12"/>
      <c r="I45" s="12"/>
      <c r="J45" s="12"/>
    </row>
    <row r="46" spans="1:7" ht="12.75">
      <c r="A46" s="49" t="s">
        <v>22</v>
      </c>
      <c r="B46" s="50"/>
      <c r="C46" s="18">
        <v>118000</v>
      </c>
      <c r="D46" s="16"/>
      <c r="E46" s="19"/>
      <c r="F46" s="16"/>
      <c r="G46" s="87"/>
    </row>
    <row r="47" spans="1:7" ht="12.75">
      <c r="A47" s="49" t="s">
        <v>23</v>
      </c>
      <c r="B47" s="50"/>
      <c r="C47" s="42">
        <f>D17-5500</f>
        <v>65932</v>
      </c>
      <c r="D47" s="16"/>
      <c r="E47" s="16"/>
      <c r="F47" s="16"/>
      <c r="G47" s="16">
        <v>43000</v>
      </c>
    </row>
    <row r="48" spans="1:7" ht="12.75">
      <c r="A48" s="49" t="s">
        <v>24</v>
      </c>
      <c r="B48" s="50"/>
      <c r="C48" s="18">
        <v>298500</v>
      </c>
      <c r="D48" s="16"/>
      <c r="E48" s="19"/>
      <c r="F48" s="16"/>
      <c r="G48" s="16">
        <v>22900</v>
      </c>
    </row>
    <row r="49" spans="1:7" ht="12.75">
      <c r="A49" s="51" t="s">
        <v>25</v>
      </c>
      <c r="B49" s="9" t="s">
        <v>26</v>
      </c>
      <c r="C49" s="39"/>
      <c r="D49" s="16"/>
      <c r="E49" s="19"/>
      <c r="F49" s="16"/>
      <c r="G49" s="87"/>
    </row>
    <row r="50" spans="1:7" ht="12.75">
      <c r="A50" s="52"/>
      <c r="B50" s="9" t="s">
        <v>27</v>
      </c>
      <c r="C50" s="39"/>
      <c r="D50" s="16"/>
      <c r="E50" s="19"/>
      <c r="F50" s="16"/>
      <c r="G50" s="87"/>
    </row>
    <row r="51" spans="1:12" ht="12.75">
      <c r="A51" s="51"/>
      <c r="B51" s="10" t="s">
        <v>28</v>
      </c>
      <c r="C51" s="43">
        <v>32500</v>
      </c>
      <c r="D51" s="17"/>
      <c r="E51" s="17"/>
      <c r="F51" s="17"/>
      <c r="G51" s="88"/>
      <c r="H51" s="35"/>
      <c r="I51" s="36"/>
      <c r="J51" s="36"/>
      <c r="K51" s="36"/>
      <c r="L51" s="36"/>
    </row>
    <row r="52" spans="1:7" ht="12.75">
      <c r="A52" s="49" t="s">
        <v>29</v>
      </c>
      <c r="B52" s="50"/>
      <c r="C52" s="18">
        <v>1300</v>
      </c>
      <c r="D52" s="16"/>
      <c r="E52" s="19"/>
      <c r="F52" s="16"/>
      <c r="G52" s="87"/>
    </row>
    <row r="53" spans="1:7" ht="12.75">
      <c r="A53" s="49" t="s">
        <v>30</v>
      </c>
      <c r="B53" s="50"/>
      <c r="C53" s="20"/>
      <c r="D53" s="17"/>
      <c r="E53" s="19"/>
      <c r="F53" s="17"/>
      <c r="G53" s="88"/>
    </row>
    <row r="54" spans="1:7" ht="12.75">
      <c r="A54" s="49" t="s">
        <v>31</v>
      </c>
      <c r="B54" s="50"/>
      <c r="C54" s="37">
        <f>SUM(C46:C53)</f>
        <v>516232</v>
      </c>
      <c r="D54" s="29"/>
      <c r="E54" s="30"/>
      <c r="F54" s="28"/>
      <c r="G54" s="30">
        <f>SUM(G46:G53)</f>
        <v>65900</v>
      </c>
    </row>
    <row r="55" spans="1:10" ht="12.75">
      <c r="A55" s="89" t="s">
        <v>46</v>
      </c>
      <c r="B55" s="89"/>
      <c r="C55" s="89"/>
      <c r="D55" s="89"/>
      <c r="E55" s="89"/>
      <c r="F55" s="89"/>
      <c r="G55" s="89"/>
      <c r="H55" s="13"/>
      <c r="I55" s="13"/>
      <c r="J55" s="14"/>
    </row>
    <row r="56" spans="1:10" ht="12.75">
      <c r="A56" s="48" t="s">
        <v>47</v>
      </c>
      <c r="B56" s="48"/>
      <c r="C56" s="48"/>
      <c r="D56" s="48"/>
      <c r="E56" s="48"/>
      <c r="F56" s="48"/>
      <c r="G56" s="48"/>
      <c r="H56" s="13"/>
      <c r="I56" s="13"/>
      <c r="J56" s="14"/>
    </row>
    <row r="57" spans="1:7" ht="12.75">
      <c r="A57" s="48" t="s">
        <v>34</v>
      </c>
      <c r="B57" s="90"/>
      <c r="C57" s="90"/>
      <c r="D57" s="48"/>
      <c r="E57" s="48"/>
      <c r="F57" s="48"/>
      <c r="G57" s="48"/>
    </row>
    <row r="58" spans="1:7" ht="12.75">
      <c r="A58" s="91" t="s">
        <v>35</v>
      </c>
      <c r="B58" s="91"/>
      <c r="C58" s="91"/>
      <c r="D58" s="91"/>
      <c r="E58" s="91"/>
      <c r="F58" s="91"/>
      <c r="G58" s="91"/>
    </row>
    <row r="59" spans="1:7" ht="30.75" customHeight="1">
      <c r="A59" s="92" t="s">
        <v>36</v>
      </c>
      <c r="B59" s="92"/>
      <c r="C59" s="92"/>
      <c r="D59" s="92"/>
      <c r="E59" s="92"/>
      <c r="F59" s="92"/>
      <c r="G59" s="92"/>
    </row>
  </sheetData>
  <sheetProtection/>
  <mergeCells count="41">
    <mergeCell ref="A10:J11"/>
    <mergeCell ref="A13:B14"/>
    <mergeCell ref="C13:C14"/>
    <mergeCell ref="D13:J13"/>
    <mergeCell ref="K13:K14"/>
    <mergeCell ref="L13:L14"/>
    <mergeCell ref="A15:B15"/>
    <mergeCell ref="A16:B16"/>
    <mergeCell ref="A17:B17"/>
    <mergeCell ref="A18:B18"/>
    <mergeCell ref="A19:A21"/>
    <mergeCell ref="A22:B22"/>
    <mergeCell ref="A23:B23"/>
    <mergeCell ref="A24:B24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7"/>
    <mergeCell ref="A41:G42"/>
    <mergeCell ref="A44:B45"/>
    <mergeCell ref="C44:G44"/>
    <mergeCell ref="A46:B46"/>
    <mergeCell ref="A47:B47"/>
    <mergeCell ref="A48:B48"/>
    <mergeCell ref="A49:A51"/>
    <mergeCell ref="A52:B52"/>
    <mergeCell ref="A53:B53"/>
    <mergeCell ref="A54:B54"/>
    <mergeCell ref="A55:G55"/>
    <mergeCell ref="A56:G56"/>
    <mergeCell ref="A57:G57"/>
    <mergeCell ref="A58:G58"/>
    <mergeCell ref="A59:G5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McCoole</dc:creator>
  <cp:keywords/>
  <dc:description/>
  <cp:lastModifiedBy>FMcC</cp:lastModifiedBy>
  <cp:lastPrinted>2015-07-10T10:35:05Z</cp:lastPrinted>
  <dcterms:created xsi:type="dcterms:W3CDTF">2009-06-19T12:35:09Z</dcterms:created>
  <dcterms:modified xsi:type="dcterms:W3CDTF">2016-05-17T14:22:49Z</dcterms:modified>
  <cp:category/>
  <cp:version/>
  <cp:contentType/>
  <cp:contentStatus/>
</cp:coreProperties>
</file>